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512\Desktop\Doris\UofM\Excel\homework\"/>
    </mc:Choice>
  </mc:AlternateContent>
  <xr:revisionPtr revIDLastSave="0" documentId="13_ncr:1_{971DADF9-90F3-4BA2-A262-802059013137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Campaigns-Category" sheetId="4" r:id="rId2"/>
    <sheet name="Campaigns-SubCategory" sheetId="7" r:id="rId3"/>
    <sheet name="Outcome-Month" sheetId="14" r:id="rId4"/>
    <sheet name="Outcome-Goals" sheetId="15" r:id="rId5"/>
  </sheets>
  <definedNames>
    <definedName name="_xlnm._FilterDatabase" localSheetId="0" hidden="1">Data!$A$1:$T$4115</definedName>
    <definedName name="data">Data!$A$1:$T$4115</definedName>
    <definedName name="kickstart">Data!$A$1:$T$4115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2" i="15"/>
  <c r="D3" i="15"/>
  <c r="B3" i="15"/>
  <c r="C3" i="15"/>
  <c r="E3" i="15"/>
  <c r="H3" i="15"/>
  <c r="D4" i="15"/>
  <c r="B4" i="15"/>
  <c r="C4" i="15"/>
  <c r="E4" i="15"/>
  <c r="H4" i="15"/>
  <c r="D5" i="15"/>
  <c r="B5" i="15"/>
  <c r="C5" i="15"/>
  <c r="E5" i="15"/>
  <c r="H5" i="15"/>
  <c r="D6" i="15"/>
  <c r="B6" i="15"/>
  <c r="C6" i="15"/>
  <c r="E6" i="15"/>
  <c r="H6" i="15"/>
  <c r="D7" i="15"/>
  <c r="B7" i="15"/>
  <c r="C7" i="15"/>
  <c r="E7" i="15"/>
  <c r="H7" i="15"/>
  <c r="D8" i="15"/>
  <c r="B8" i="15"/>
  <c r="C8" i="15"/>
  <c r="E8" i="15"/>
  <c r="H8" i="15"/>
  <c r="D9" i="15"/>
  <c r="B9" i="15"/>
  <c r="C9" i="15"/>
  <c r="E9" i="15"/>
  <c r="H9" i="15"/>
  <c r="D10" i="15"/>
  <c r="B10" i="15"/>
  <c r="C10" i="15"/>
  <c r="E10" i="15"/>
  <c r="H10" i="15"/>
  <c r="D11" i="15"/>
  <c r="B11" i="15"/>
  <c r="C11" i="15"/>
  <c r="E11" i="15"/>
  <c r="H11" i="15"/>
  <c r="D12" i="15"/>
  <c r="B12" i="15"/>
  <c r="C12" i="15"/>
  <c r="E12" i="15"/>
  <c r="H12" i="15"/>
  <c r="D13" i="15"/>
  <c r="B13" i="15"/>
  <c r="C13" i="15"/>
  <c r="E13" i="15"/>
  <c r="H13" i="15"/>
  <c r="D2" i="15"/>
  <c r="C2" i="15"/>
  <c r="E2" i="15"/>
  <c r="H2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F2" i="15"/>
  <c r="G2" i="15"/>
  <c r="E14" i="15"/>
  <c r="D14" i="15"/>
  <c r="C14" i="15"/>
  <c r="B14" i="15"/>
  <c r="M2" i="1"/>
  <c r="Q2" i="1"/>
  <c r="R2" i="1"/>
  <c r="M3" i="1"/>
  <c r="Q3" i="1"/>
  <c r="R3" i="1"/>
  <c r="M4" i="1"/>
  <c r="Q4" i="1"/>
  <c r="R4" i="1"/>
  <c r="M5" i="1"/>
  <c r="Q5" i="1"/>
  <c r="R5" i="1"/>
  <c r="M6" i="1"/>
  <c r="Q6" i="1"/>
  <c r="R6" i="1"/>
  <c r="M7" i="1"/>
  <c r="Q7" i="1"/>
  <c r="R7" i="1"/>
  <c r="M8" i="1"/>
  <c r="Q8" i="1"/>
  <c r="R8" i="1"/>
  <c r="M9" i="1"/>
  <c r="Q9" i="1"/>
  <c r="R9" i="1"/>
  <c r="M10" i="1"/>
  <c r="Q10" i="1"/>
  <c r="R10" i="1"/>
  <c r="M11" i="1"/>
  <c r="Q11" i="1"/>
  <c r="R11" i="1"/>
  <c r="M12" i="1"/>
  <c r="Q12" i="1"/>
  <c r="R12" i="1"/>
  <c r="M13" i="1"/>
  <c r="Q13" i="1"/>
  <c r="R13" i="1"/>
  <c r="M14" i="1"/>
  <c r="Q14" i="1"/>
  <c r="R14" i="1"/>
  <c r="M15" i="1"/>
  <c r="Q15" i="1"/>
  <c r="R15" i="1"/>
  <c r="M16" i="1"/>
  <c r="Q16" i="1"/>
  <c r="R16" i="1"/>
  <c r="M17" i="1"/>
  <c r="Q17" i="1"/>
  <c r="R17" i="1"/>
  <c r="M18" i="1"/>
  <c r="Q18" i="1"/>
  <c r="R18" i="1"/>
  <c r="M19" i="1"/>
  <c r="Q19" i="1"/>
  <c r="R19" i="1"/>
  <c r="M20" i="1"/>
  <c r="Q20" i="1"/>
  <c r="R20" i="1"/>
  <c r="M21" i="1"/>
  <c r="Q21" i="1"/>
  <c r="R21" i="1"/>
  <c r="M22" i="1"/>
  <c r="Q22" i="1"/>
  <c r="R22" i="1"/>
  <c r="M23" i="1"/>
  <c r="Q23" i="1"/>
  <c r="R23" i="1"/>
  <c r="M24" i="1"/>
  <c r="Q24" i="1"/>
  <c r="R24" i="1"/>
  <c r="M25" i="1"/>
  <c r="Q25" i="1"/>
  <c r="R25" i="1"/>
  <c r="M26" i="1"/>
  <c r="Q26" i="1"/>
  <c r="R26" i="1"/>
  <c r="M27" i="1"/>
  <c r="Q27" i="1"/>
  <c r="R27" i="1"/>
  <c r="M28" i="1"/>
  <c r="Q28" i="1"/>
  <c r="R28" i="1"/>
  <c r="M29" i="1"/>
  <c r="Q29" i="1"/>
  <c r="R29" i="1"/>
  <c r="M30" i="1"/>
  <c r="Q30" i="1"/>
  <c r="R30" i="1"/>
  <c r="M31" i="1"/>
  <c r="Q31" i="1"/>
  <c r="R31" i="1"/>
  <c r="M32" i="1"/>
  <c r="Q32" i="1"/>
  <c r="R32" i="1"/>
  <c r="M33" i="1"/>
  <c r="Q33" i="1"/>
  <c r="R33" i="1"/>
  <c r="M34" i="1"/>
  <c r="Q34" i="1"/>
  <c r="R34" i="1"/>
  <c r="M35" i="1"/>
  <c r="Q35" i="1"/>
  <c r="R35" i="1"/>
  <c r="M36" i="1"/>
  <c r="Q36" i="1"/>
  <c r="R36" i="1"/>
  <c r="M37" i="1"/>
  <c r="Q37" i="1"/>
  <c r="R37" i="1"/>
  <c r="M38" i="1"/>
  <c r="Q38" i="1"/>
  <c r="R38" i="1"/>
  <c r="M39" i="1"/>
  <c r="Q39" i="1"/>
  <c r="R39" i="1"/>
  <c r="M40" i="1"/>
  <c r="Q40" i="1"/>
  <c r="R40" i="1"/>
  <c r="M41" i="1"/>
  <c r="Q41" i="1"/>
  <c r="R41" i="1"/>
  <c r="M42" i="1"/>
  <c r="Q42" i="1"/>
  <c r="R42" i="1"/>
  <c r="M43" i="1"/>
  <c r="Q43" i="1"/>
  <c r="R43" i="1"/>
  <c r="M44" i="1"/>
  <c r="Q44" i="1"/>
  <c r="R44" i="1"/>
  <c r="M45" i="1"/>
  <c r="Q45" i="1"/>
  <c r="R45" i="1"/>
  <c r="M46" i="1"/>
  <c r="Q46" i="1"/>
  <c r="R46" i="1"/>
  <c r="M47" i="1"/>
  <c r="Q47" i="1"/>
  <c r="R47" i="1"/>
  <c r="M48" i="1"/>
  <c r="Q48" i="1"/>
  <c r="R48" i="1"/>
  <c r="M49" i="1"/>
  <c r="Q49" i="1"/>
  <c r="R49" i="1"/>
  <c r="M50" i="1"/>
  <c r="Q50" i="1"/>
  <c r="R50" i="1"/>
  <c r="M51" i="1"/>
  <c r="Q51" i="1"/>
  <c r="R51" i="1"/>
  <c r="M52" i="1"/>
  <c r="Q52" i="1"/>
  <c r="R52" i="1"/>
  <c r="M53" i="1"/>
  <c r="Q53" i="1"/>
  <c r="R53" i="1"/>
  <c r="M54" i="1"/>
  <c r="Q54" i="1"/>
  <c r="R54" i="1"/>
  <c r="M55" i="1"/>
  <c r="Q55" i="1"/>
  <c r="R55" i="1"/>
  <c r="M56" i="1"/>
  <c r="Q56" i="1"/>
  <c r="R56" i="1"/>
  <c r="M57" i="1"/>
  <c r="Q57" i="1"/>
  <c r="R57" i="1"/>
  <c r="M58" i="1"/>
  <c r="Q58" i="1"/>
  <c r="R58" i="1"/>
  <c r="M59" i="1"/>
  <c r="Q59" i="1"/>
  <c r="R59" i="1"/>
  <c r="M60" i="1"/>
  <c r="Q60" i="1"/>
  <c r="R60" i="1"/>
  <c r="M61" i="1"/>
  <c r="Q61" i="1"/>
  <c r="R61" i="1"/>
  <c r="M62" i="1"/>
  <c r="Q62" i="1"/>
  <c r="R62" i="1"/>
  <c r="M63" i="1"/>
  <c r="Q63" i="1"/>
  <c r="R63" i="1"/>
  <c r="M64" i="1"/>
  <c r="Q64" i="1"/>
  <c r="R64" i="1"/>
  <c r="M65" i="1"/>
  <c r="Q65" i="1"/>
  <c r="R65" i="1"/>
  <c r="M66" i="1"/>
  <c r="Q66" i="1"/>
  <c r="R66" i="1"/>
  <c r="M67" i="1"/>
  <c r="Q67" i="1"/>
  <c r="R67" i="1"/>
  <c r="M68" i="1"/>
  <c r="Q68" i="1"/>
  <c r="R68" i="1"/>
  <c r="M69" i="1"/>
  <c r="Q69" i="1"/>
  <c r="R69" i="1"/>
  <c r="M70" i="1"/>
  <c r="Q70" i="1"/>
  <c r="R70" i="1"/>
  <c r="M71" i="1"/>
  <c r="Q71" i="1"/>
  <c r="R71" i="1"/>
  <c r="M72" i="1"/>
  <c r="Q72" i="1"/>
  <c r="R72" i="1"/>
  <c r="M73" i="1"/>
  <c r="Q73" i="1"/>
  <c r="R73" i="1"/>
  <c r="M74" i="1"/>
  <c r="Q74" i="1"/>
  <c r="R74" i="1"/>
  <c r="M75" i="1"/>
  <c r="Q75" i="1"/>
  <c r="R75" i="1"/>
  <c r="M76" i="1"/>
  <c r="Q76" i="1"/>
  <c r="R76" i="1"/>
  <c r="M77" i="1"/>
  <c r="Q77" i="1"/>
  <c r="R77" i="1"/>
  <c r="M78" i="1"/>
  <c r="Q78" i="1"/>
  <c r="R78" i="1"/>
  <c r="M79" i="1"/>
  <c r="Q79" i="1"/>
  <c r="R79" i="1"/>
  <c r="M80" i="1"/>
  <c r="Q80" i="1"/>
  <c r="R80" i="1"/>
  <c r="M81" i="1"/>
  <c r="Q81" i="1"/>
  <c r="R81" i="1"/>
  <c r="M82" i="1"/>
  <c r="Q82" i="1"/>
  <c r="R82" i="1"/>
  <c r="M83" i="1"/>
  <c r="Q83" i="1"/>
  <c r="R83" i="1"/>
  <c r="M84" i="1"/>
  <c r="Q84" i="1"/>
  <c r="R84" i="1"/>
  <c r="M85" i="1"/>
  <c r="Q85" i="1"/>
  <c r="R85" i="1"/>
  <c r="M86" i="1"/>
  <c r="Q86" i="1"/>
  <c r="R86" i="1"/>
  <c r="M87" i="1"/>
  <c r="Q87" i="1"/>
  <c r="R87" i="1"/>
  <c r="M88" i="1"/>
  <c r="Q88" i="1"/>
  <c r="R88" i="1"/>
  <c r="M89" i="1"/>
  <c r="Q89" i="1"/>
  <c r="R89" i="1"/>
  <c r="M90" i="1"/>
  <c r="Q90" i="1"/>
  <c r="R90" i="1"/>
  <c r="M91" i="1"/>
  <c r="Q91" i="1"/>
  <c r="R91" i="1"/>
  <c r="M92" i="1"/>
  <c r="Q92" i="1"/>
  <c r="R92" i="1"/>
  <c r="M93" i="1"/>
  <c r="Q93" i="1"/>
  <c r="R93" i="1"/>
  <c r="M94" i="1"/>
  <c r="Q94" i="1"/>
  <c r="R94" i="1"/>
  <c r="M95" i="1"/>
  <c r="Q95" i="1"/>
  <c r="R95" i="1"/>
  <c r="M96" i="1"/>
  <c r="Q96" i="1"/>
  <c r="R96" i="1"/>
  <c r="M97" i="1"/>
  <c r="Q97" i="1"/>
  <c r="R97" i="1"/>
  <c r="M98" i="1"/>
  <c r="Q98" i="1"/>
  <c r="R98" i="1"/>
  <c r="M99" i="1"/>
  <c r="Q99" i="1"/>
  <c r="R99" i="1"/>
  <c r="M100" i="1"/>
  <c r="Q100" i="1"/>
  <c r="R100" i="1"/>
  <c r="M101" i="1"/>
  <c r="Q101" i="1"/>
  <c r="R101" i="1"/>
  <c r="M102" i="1"/>
  <c r="Q102" i="1"/>
  <c r="R102" i="1"/>
  <c r="M103" i="1"/>
  <c r="Q103" i="1"/>
  <c r="R103" i="1"/>
  <c r="M104" i="1"/>
  <c r="Q104" i="1"/>
  <c r="R104" i="1"/>
  <c r="M105" i="1"/>
  <c r="Q105" i="1"/>
  <c r="R105" i="1"/>
  <c r="M106" i="1"/>
  <c r="Q106" i="1"/>
  <c r="R106" i="1"/>
  <c r="M107" i="1"/>
  <c r="Q107" i="1"/>
  <c r="R107" i="1"/>
  <c r="M108" i="1"/>
  <c r="Q108" i="1"/>
  <c r="R108" i="1"/>
  <c r="M109" i="1"/>
  <c r="Q109" i="1"/>
  <c r="R109" i="1"/>
  <c r="M110" i="1"/>
  <c r="Q110" i="1"/>
  <c r="R110" i="1"/>
  <c r="M111" i="1"/>
  <c r="Q111" i="1"/>
  <c r="R111" i="1"/>
  <c r="M112" i="1"/>
  <c r="Q112" i="1"/>
  <c r="R112" i="1"/>
  <c r="M113" i="1"/>
  <c r="Q113" i="1"/>
  <c r="R113" i="1"/>
  <c r="M114" i="1"/>
  <c r="Q114" i="1"/>
  <c r="R114" i="1"/>
  <c r="M115" i="1"/>
  <c r="Q115" i="1"/>
  <c r="R115" i="1"/>
  <c r="M116" i="1"/>
  <c r="Q116" i="1"/>
  <c r="R116" i="1"/>
  <c r="M117" i="1"/>
  <c r="Q117" i="1"/>
  <c r="R117" i="1"/>
  <c r="M118" i="1"/>
  <c r="Q118" i="1"/>
  <c r="R118" i="1"/>
  <c r="M119" i="1"/>
  <c r="Q119" i="1"/>
  <c r="R119" i="1"/>
  <c r="M120" i="1"/>
  <c r="Q120" i="1"/>
  <c r="R120" i="1"/>
  <c r="M121" i="1"/>
  <c r="Q121" i="1"/>
  <c r="R121" i="1"/>
  <c r="M122" i="1"/>
  <c r="Q122" i="1"/>
  <c r="R122" i="1"/>
  <c r="M123" i="1"/>
  <c r="Q123" i="1"/>
  <c r="R123" i="1"/>
  <c r="M124" i="1"/>
  <c r="Q124" i="1"/>
  <c r="R124" i="1"/>
  <c r="M125" i="1"/>
  <c r="Q125" i="1"/>
  <c r="R125" i="1"/>
  <c r="M126" i="1"/>
  <c r="Q126" i="1"/>
  <c r="R126" i="1"/>
  <c r="M127" i="1"/>
  <c r="Q127" i="1"/>
  <c r="R127" i="1"/>
  <c r="M128" i="1"/>
  <c r="Q128" i="1"/>
  <c r="R128" i="1"/>
  <c r="M129" i="1"/>
  <c r="Q129" i="1"/>
  <c r="R129" i="1"/>
  <c r="M130" i="1"/>
  <c r="Q130" i="1"/>
  <c r="R130" i="1"/>
  <c r="M131" i="1"/>
  <c r="Q131" i="1"/>
  <c r="R131" i="1"/>
  <c r="M132" i="1"/>
  <c r="Q132" i="1"/>
  <c r="R132" i="1"/>
  <c r="M133" i="1"/>
  <c r="Q133" i="1"/>
  <c r="R133" i="1"/>
  <c r="M134" i="1"/>
  <c r="Q134" i="1"/>
  <c r="R134" i="1"/>
  <c r="M135" i="1"/>
  <c r="Q135" i="1"/>
  <c r="R135" i="1"/>
  <c r="M136" i="1"/>
  <c r="Q136" i="1"/>
  <c r="R136" i="1"/>
  <c r="M137" i="1"/>
  <c r="Q137" i="1"/>
  <c r="R137" i="1"/>
  <c r="M138" i="1"/>
  <c r="Q138" i="1"/>
  <c r="R138" i="1"/>
  <c r="M139" i="1"/>
  <c r="Q139" i="1"/>
  <c r="R139" i="1"/>
  <c r="M140" i="1"/>
  <c r="Q140" i="1"/>
  <c r="R140" i="1"/>
  <c r="M141" i="1"/>
  <c r="Q141" i="1"/>
  <c r="R141" i="1"/>
  <c r="M142" i="1"/>
  <c r="Q142" i="1"/>
  <c r="R142" i="1"/>
  <c r="M143" i="1"/>
  <c r="Q143" i="1"/>
  <c r="R143" i="1"/>
  <c r="M144" i="1"/>
  <c r="Q144" i="1"/>
  <c r="R144" i="1"/>
  <c r="M145" i="1"/>
  <c r="Q145" i="1"/>
  <c r="R145" i="1"/>
  <c r="M146" i="1"/>
  <c r="Q146" i="1"/>
  <c r="R146" i="1"/>
  <c r="M147" i="1"/>
  <c r="Q147" i="1"/>
  <c r="R147" i="1"/>
  <c r="M148" i="1"/>
  <c r="Q148" i="1"/>
  <c r="R148" i="1"/>
  <c r="M149" i="1"/>
  <c r="Q149" i="1"/>
  <c r="R149" i="1"/>
  <c r="M150" i="1"/>
  <c r="Q150" i="1"/>
  <c r="R150" i="1"/>
  <c r="M151" i="1"/>
  <c r="Q151" i="1"/>
  <c r="R151" i="1"/>
  <c r="M152" i="1"/>
  <c r="Q152" i="1"/>
  <c r="R152" i="1"/>
  <c r="M153" i="1"/>
  <c r="Q153" i="1"/>
  <c r="R153" i="1"/>
  <c r="M154" i="1"/>
  <c r="Q154" i="1"/>
  <c r="R154" i="1"/>
  <c r="M155" i="1"/>
  <c r="Q155" i="1"/>
  <c r="R155" i="1"/>
  <c r="M156" i="1"/>
  <c r="Q156" i="1"/>
  <c r="R156" i="1"/>
  <c r="M157" i="1"/>
  <c r="Q157" i="1"/>
  <c r="R157" i="1"/>
  <c r="M158" i="1"/>
  <c r="Q158" i="1"/>
  <c r="R158" i="1"/>
  <c r="M159" i="1"/>
  <c r="Q159" i="1"/>
  <c r="R159" i="1"/>
  <c r="M160" i="1"/>
  <c r="Q160" i="1"/>
  <c r="R160" i="1"/>
  <c r="M161" i="1"/>
  <c r="Q161" i="1"/>
  <c r="R161" i="1"/>
  <c r="M162" i="1"/>
  <c r="Q162" i="1"/>
  <c r="R162" i="1"/>
  <c r="M163" i="1"/>
  <c r="Q163" i="1"/>
  <c r="R163" i="1"/>
  <c r="M164" i="1"/>
  <c r="Q164" i="1"/>
  <c r="R164" i="1"/>
  <c r="M165" i="1"/>
  <c r="Q165" i="1"/>
  <c r="R165" i="1"/>
  <c r="M166" i="1"/>
  <c r="Q166" i="1"/>
  <c r="R166" i="1"/>
  <c r="M167" i="1"/>
  <c r="Q167" i="1"/>
  <c r="R167" i="1"/>
  <c r="M168" i="1"/>
  <c r="Q168" i="1"/>
  <c r="R168" i="1"/>
  <c r="M169" i="1"/>
  <c r="Q169" i="1"/>
  <c r="R169" i="1"/>
  <c r="M170" i="1"/>
  <c r="Q170" i="1"/>
  <c r="R170" i="1"/>
  <c r="M171" i="1"/>
  <c r="Q171" i="1"/>
  <c r="R171" i="1"/>
  <c r="M172" i="1"/>
  <c r="Q172" i="1"/>
  <c r="R172" i="1"/>
  <c r="M173" i="1"/>
  <c r="Q173" i="1"/>
  <c r="R173" i="1"/>
  <c r="M174" i="1"/>
  <c r="Q174" i="1"/>
  <c r="R174" i="1"/>
  <c r="M175" i="1"/>
  <c r="Q175" i="1"/>
  <c r="R175" i="1"/>
  <c r="M176" i="1"/>
  <c r="Q176" i="1"/>
  <c r="R176" i="1"/>
  <c r="M177" i="1"/>
  <c r="Q177" i="1"/>
  <c r="R177" i="1"/>
  <c r="M178" i="1"/>
  <c r="Q178" i="1"/>
  <c r="R178" i="1"/>
  <c r="M179" i="1"/>
  <c r="Q179" i="1"/>
  <c r="R179" i="1"/>
  <c r="M180" i="1"/>
  <c r="Q180" i="1"/>
  <c r="R180" i="1"/>
  <c r="M181" i="1"/>
  <c r="Q181" i="1"/>
  <c r="R181" i="1"/>
  <c r="M182" i="1"/>
  <c r="Q182" i="1"/>
  <c r="R182" i="1"/>
  <c r="M183" i="1"/>
  <c r="Q183" i="1"/>
  <c r="R183" i="1"/>
  <c r="M184" i="1"/>
  <c r="Q184" i="1"/>
  <c r="R184" i="1"/>
  <c r="M185" i="1"/>
  <c r="Q185" i="1"/>
  <c r="R185" i="1"/>
  <c r="M186" i="1"/>
  <c r="Q186" i="1"/>
  <c r="R186" i="1"/>
  <c r="M187" i="1"/>
  <c r="Q187" i="1"/>
  <c r="R187" i="1"/>
  <c r="M188" i="1"/>
  <c r="Q188" i="1"/>
  <c r="R188" i="1"/>
  <c r="M189" i="1"/>
  <c r="Q189" i="1"/>
  <c r="R189" i="1"/>
  <c r="M190" i="1"/>
  <c r="Q190" i="1"/>
  <c r="R190" i="1"/>
  <c r="M191" i="1"/>
  <c r="Q191" i="1"/>
  <c r="R191" i="1"/>
  <c r="M192" i="1"/>
  <c r="Q192" i="1"/>
  <c r="R192" i="1"/>
  <c r="M193" i="1"/>
  <c r="Q193" i="1"/>
  <c r="R193" i="1"/>
  <c r="M194" i="1"/>
  <c r="Q194" i="1"/>
  <c r="R194" i="1"/>
  <c r="M195" i="1"/>
  <c r="Q195" i="1"/>
  <c r="R195" i="1"/>
  <c r="M196" i="1"/>
  <c r="Q196" i="1"/>
  <c r="R196" i="1"/>
  <c r="M197" i="1"/>
  <c r="Q197" i="1"/>
  <c r="R197" i="1"/>
  <c r="M198" i="1"/>
  <c r="Q198" i="1"/>
  <c r="R198" i="1"/>
  <c r="M199" i="1"/>
  <c r="Q199" i="1"/>
  <c r="R199" i="1"/>
  <c r="M200" i="1"/>
  <c r="Q200" i="1"/>
  <c r="R200" i="1"/>
  <c r="M201" i="1"/>
  <c r="Q201" i="1"/>
  <c r="R201" i="1"/>
  <c r="M202" i="1"/>
  <c r="Q202" i="1"/>
  <c r="R202" i="1"/>
  <c r="M203" i="1"/>
  <c r="Q203" i="1"/>
  <c r="R203" i="1"/>
  <c r="M204" i="1"/>
  <c r="Q204" i="1"/>
  <c r="R204" i="1"/>
  <c r="M205" i="1"/>
  <c r="Q205" i="1"/>
  <c r="R205" i="1"/>
  <c r="M206" i="1"/>
  <c r="Q206" i="1"/>
  <c r="R206" i="1"/>
  <c r="M207" i="1"/>
  <c r="Q207" i="1"/>
  <c r="R207" i="1"/>
  <c r="M208" i="1"/>
  <c r="Q208" i="1"/>
  <c r="R208" i="1"/>
  <c r="M209" i="1"/>
  <c r="Q209" i="1"/>
  <c r="R209" i="1"/>
  <c r="M210" i="1"/>
  <c r="Q210" i="1"/>
  <c r="R210" i="1"/>
  <c r="M211" i="1"/>
  <c r="Q211" i="1"/>
  <c r="R211" i="1"/>
  <c r="M212" i="1"/>
  <c r="Q212" i="1"/>
  <c r="R212" i="1"/>
  <c r="M213" i="1"/>
  <c r="Q213" i="1"/>
  <c r="R213" i="1"/>
  <c r="M214" i="1"/>
  <c r="Q214" i="1"/>
  <c r="R214" i="1"/>
  <c r="M215" i="1"/>
  <c r="Q215" i="1"/>
  <c r="R215" i="1"/>
  <c r="M216" i="1"/>
  <c r="Q216" i="1"/>
  <c r="R216" i="1"/>
  <c r="M217" i="1"/>
  <c r="Q217" i="1"/>
  <c r="R217" i="1"/>
  <c r="M218" i="1"/>
  <c r="Q218" i="1"/>
  <c r="R218" i="1"/>
  <c r="M219" i="1"/>
  <c r="Q219" i="1"/>
  <c r="R219" i="1"/>
  <c r="M220" i="1"/>
  <c r="Q220" i="1"/>
  <c r="R220" i="1"/>
  <c r="M221" i="1"/>
  <c r="Q221" i="1"/>
  <c r="R221" i="1"/>
  <c r="M222" i="1"/>
  <c r="Q222" i="1"/>
  <c r="R222" i="1"/>
  <c r="M223" i="1"/>
  <c r="Q223" i="1"/>
  <c r="R223" i="1"/>
  <c r="M224" i="1"/>
  <c r="Q224" i="1"/>
  <c r="R224" i="1"/>
  <c r="M225" i="1"/>
  <c r="Q225" i="1"/>
  <c r="R225" i="1"/>
  <c r="M226" i="1"/>
  <c r="Q226" i="1"/>
  <c r="R226" i="1"/>
  <c r="M227" i="1"/>
  <c r="Q227" i="1"/>
  <c r="R227" i="1"/>
  <c r="M228" i="1"/>
  <c r="Q228" i="1"/>
  <c r="R228" i="1"/>
  <c r="M229" i="1"/>
  <c r="Q229" i="1"/>
  <c r="R229" i="1"/>
  <c r="M230" i="1"/>
  <c r="Q230" i="1"/>
  <c r="R230" i="1"/>
  <c r="M231" i="1"/>
  <c r="Q231" i="1"/>
  <c r="R231" i="1"/>
  <c r="M232" i="1"/>
  <c r="Q232" i="1"/>
  <c r="R232" i="1"/>
  <c r="M233" i="1"/>
  <c r="Q233" i="1"/>
  <c r="R233" i="1"/>
  <c r="M234" i="1"/>
  <c r="Q234" i="1"/>
  <c r="R234" i="1"/>
  <c r="M235" i="1"/>
  <c r="Q235" i="1"/>
  <c r="R235" i="1"/>
  <c r="M236" i="1"/>
  <c r="Q236" i="1"/>
  <c r="R236" i="1"/>
  <c r="M237" i="1"/>
  <c r="Q237" i="1"/>
  <c r="R237" i="1"/>
  <c r="M238" i="1"/>
  <c r="Q238" i="1"/>
  <c r="R238" i="1"/>
  <c r="M239" i="1"/>
  <c r="Q239" i="1"/>
  <c r="R239" i="1"/>
  <c r="M240" i="1"/>
  <c r="Q240" i="1"/>
  <c r="R240" i="1"/>
  <c r="M241" i="1"/>
  <c r="Q241" i="1"/>
  <c r="R241" i="1"/>
  <c r="M242" i="1"/>
  <c r="Q242" i="1"/>
  <c r="R242" i="1"/>
  <c r="M243" i="1"/>
  <c r="Q243" i="1"/>
  <c r="R243" i="1"/>
  <c r="M244" i="1"/>
  <c r="Q244" i="1"/>
  <c r="R244" i="1"/>
  <c r="M245" i="1"/>
  <c r="Q245" i="1"/>
  <c r="R245" i="1"/>
  <c r="M246" i="1"/>
  <c r="Q246" i="1"/>
  <c r="R246" i="1"/>
  <c r="M247" i="1"/>
  <c r="Q247" i="1"/>
  <c r="R247" i="1"/>
  <c r="M248" i="1"/>
  <c r="Q248" i="1"/>
  <c r="R248" i="1"/>
  <c r="M249" i="1"/>
  <c r="Q249" i="1"/>
  <c r="R249" i="1"/>
  <c r="M250" i="1"/>
  <c r="Q250" i="1"/>
  <c r="R250" i="1"/>
  <c r="M251" i="1"/>
  <c r="Q251" i="1"/>
  <c r="R251" i="1"/>
  <c r="M252" i="1"/>
  <c r="Q252" i="1"/>
  <c r="R252" i="1"/>
  <c r="M253" i="1"/>
  <c r="Q253" i="1"/>
  <c r="R253" i="1"/>
  <c r="M254" i="1"/>
  <c r="Q254" i="1"/>
  <c r="R254" i="1"/>
  <c r="M255" i="1"/>
  <c r="Q255" i="1"/>
  <c r="R255" i="1"/>
  <c r="M256" i="1"/>
  <c r="Q256" i="1"/>
  <c r="R256" i="1"/>
  <c r="M257" i="1"/>
  <c r="Q257" i="1"/>
  <c r="R257" i="1"/>
  <c r="M258" i="1"/>
  <c r="Q258" i="1"/>
  <c r="R258" i="1"/>
  <c r="M259" i="1"/>
  <c r="Q259" i="1"/>
  <c r="R259" i="1"/>
  <c r="M260" i="1"/>
  <c r="Q260" i="1"/>
  <c r="R260" i="1"/>
  <c r="M261" i="1"/>
  <c r="Q261" i="1"/>
  <c r="R261" i="1"/>
  <c r="M262" i="1"/>
  <c r="Q262" i="1"/>
  <c r="R262" i="1"/>
  <c r="M263" i="1"/>
  <c r="Q263" i="1"/>
  <c r="R263" i="1"/>
  <c r="M264" i="1"/>
  <c r="Q264" i="1"/>
  <c r="R264" i="1"/>
  <c r="M265" i="1"/>
  <c r="Q265" i="1"/>
  <c r="R265" i="1"/>
  <c r="M266" i="1"/>
  <c r="Q266" i="1"/>
  <c r="R266" i="1"/>
  <c r="M267" i="1"/>
  <c r="Q267" i="1"/>
  <c r="R267" i="1"/>
  <c r="M268" i="1"/>
  <c r="Q268" i="1"/>
  <c r="R268" i="1"/>
  <c r="M269" i="1"/>
  <c r="Q269" i="1"/>
  <c r="R269" i="1"/>
  <c r="M270" i="1"/>
  <c r="Q270" i="1"/>
  <c r="R270" i="1"/>
  <c r="M271" i="1"/>
  <c r="Q271" i="1"/>
  <c r="R271" i="1"/>
  <c r="M272" i="1"/>
  <c r="Q272" i="1"/>
  <c r="R272" i="1"/>
  <c r="M273" i="1"/>
  <c r="Q273" i="1"/>
  <c r="R273" i="1"/>
  <c r="M274" i="1"/>
  <c r="Q274" i="1"/>
  <c r="R274" i="1"/>
  <c r="M275" i="1"/>
  <c r="Q275" i="1"/>
  <c r="R275" i="1"/>
  <c r="M276" i="1"/>
  <c r="Q276" i="1"/>
  <c r="R276" i="1"/>
  <c r="M277" i="1"/>
  <c r="Q277" i="1"/>
  <c r="R277" i="1"/>
  <c r="M278" i="1"/>
  <c r="Q278" i="1"/>
  <c r="R278" i="1"/>
  <c r="M279" i="1"/>
  <c r="Q279" i="1"/>
  <c r="R279" i="1"/>
  <c r="M280" i="1"/>
  <c r="Q280" i="1"/>
  <c r="R280" i="1"/>
  <c r="M281" i="1"/>
  <c r="Q281" i="1"/>
  <c r="R281" i="1"/>
  <c r="M282" i="1"/>
  <c r="Q282" i="1"/>
  <c r="R282" i="1"/>
  <c r="M283" i="1"/>
  <c r="Q283" i="1"/>
  <c r="R283" i="1"/>
  <c r="M284" i="1"/>
  <c r="Q284" i="1"/>
  <c r="R284" i="1"/>
  <c r="M285" i="1"/>
  <c r="Q285" i="1"/>
  <c r="R285" i="1"/>
  <c r="M286" i="1"/>
  <c r="Q286" i="1"/>
  <c r="R286" i="1"/>
  <c r="M287" i="1"/>
  <c r="Q287" i="1"/>
  <c r="R287" i="1"/>
  <c r="M288" i="1"/>
  <c r="Q288" i="1"/>
  <c r="R288" i="1"/>
  <c r="M289" i="1"/>
  <c r="Q289" i="1"/>
  <c r="R289" i="1"/>
  <c r="M290" i="1"/>
  <c r="Q290" i="1"/>
  <c r="R290" i="1"/>
  <c r="M291" i="1"/>
  <c r="Q291" i="1"/>
  <c r="R291" i="1"/>
  <c r="M292" i="1"/>
  <c r="Q292" i="1"/>
  <c r="R292" i="1"/>
  <c r="M293" i="1"/>
  <c r="Q293" i="1"/>
  <c r="R293" i="1"/>
  <c r="M294" i="1"/>
  <c r="Q294" i="1"/>
  <c r="R294" i="1"/>
  <c r="M295" i="1"/>
  <c r="Q295" i="1"/>
  <c r="R295" i="1"/>
  <c r="M296" i="1"/>
  <c r="Q296" i="1"/>
  <c r="R296" i="1"/>
  <c r="M297" i="1"/>
  <c r="Q297" i="1"/>
  <c r="R297" i="1"/>
  <c r="M298" i="1"/>
  <c r="Q298" i="1"/>
  <c r="R298" i="1"/>
  <c r="M299" i="1"/>
  <c r="Q299" i="1"/>
  <c r="R299" i="1"/>
  <c r="M300" i="1"/>
  <c r="Q300" i="1"/>
  <c r="R300" i="1"/>
  <c r="M301" i="1"/>
  <c r="Q301" i="1"/>
  <c r="R301" i="1"/>
  <c r="M302" i="1"/>
  <c r="Q302" i="1"/>
  <c r="R302" i="1"/>
  <c r="M303" i="1"/>
  <c r="Q303" i="1"/>
  <c r="R303" i="1"/>
  <c r="M304" i="1"/>
  <c r="Q304" i="1"/>
  <c r="R304" i="1"/>
  <c r="M305" i="1"/>
  <c r="Q305" i="1"/>
  <c r="R305" i="1"/>
  <c r="M306" i="1"/>
  <c r="Q306" i="1"/>
  <c r="R306" i="1"/>
  <c r="M307" i="1"/>
  <c r="Q307" i="1"/>
  <c r="R307" i="1"/>
  <c r="M308" i="1"/>
  <c r="Q308" i="1"/>
  <c r="R308" i="1"/>
  <c r="M309" i="1"/>
  <c r="Q309" i="1"/>
  <c r="R309" i="1"/>
  <c r="M310" i="1"/>
  <c r="Q310" i="1"/>
  <c r="R310" i="1"/>
  <c r="M311" i="1"/>
  <c r="Q311" i="1"/>
  <c r="R311" i="1"/>
  <c r="M312" i="1"/>
  <c r="Q312" i="1"/>
  <c r="R312" i="1"/>
  <c r="M313" i="1"/>
  <c r="Q313" i="1"/>
  <c r="R313" i="1"/>
  <c r="M314" i="1"/>
  <c r="Q314" i="1"/>
  <c r="R314" i="1"/>
  <c r="M315" i="1"/>
  <c r="Q315" i="1"/>
  <c r="R315" i="1"/>
  <c r="M316" i="1"/>
  <c r="Q316" i="1"/>
  <c r="R316" i="1"/>
  <c r="M317" i="1"/>
  <c r="Q317" i="1"/>
  <c r="R317" i="1"/>
  <c r="M318" i="1"/>
  <c r="Q318" i="1"/>
  <c r="R318" i="1"/>
  <c r="M319" i="1"/>
  <c r="Q319" i="1"/>
  <c r="R319" i="1"/>
  <c r="M320" i="1"/>
  <c r="Q320" i="1"/>
  <c r="R320" i="1"/>
  <c r="M321" i="1"/>
  <c r="Q321" i="1"/>
  <c r="R321" i="1"/>
  <c r="M322" i="1"/>
  <c r="Q322" i="1"/>
  <c r="R322" i="1"/>
  <c r="M323" i="1"/>
  <c r="Q323" i="1"/>
  <c r="R323" i="1"/>
  <c r="M324" i="1"/>
  <c r="Q324" i="1"/>
  <c r="R324" i="1"/>
  <c r="M325" i="1"/>
  <c r="Q325" i="1"/>
  <c r="R325" i="1"/>
  <c r="M326" i="1"/>
  <c r="Q326" i="1"/>
  <c r="R326" i="1"/>
  <c r="M327" i="1"/>
  <c r="Q327" i="1"/>
  <c r="R327" i="1"/>
  <c r="M328" i="1"/>
  <c r="Q328" i="1"/>
  <c r="R328" i="1"/>
  <c r="M329" i="1"/>
  <c r="Q329" i="1"/>
  <c r="R329" i="1"/>
  <c r="M330" i="1"/>
  <c r="Q330" i="1"/>
  <c r="R330" i="1"/>
  <c r="M331" i="1"/>
  <c r="Q331" i="1"/>
  <c r="R331" i="1"/>
  <c r="M332" i="1"/>
  <c r="Q332" i="1"/>
  <c r="R332" i="1"/>
  <c r="M333" i="1"/>
  <c r="Q333" i="1"/>
  <c r="R333" i="1"/>
  <c r="M334" i="1"/>
  <c r="Q334" i="1"/>
  <c r="R334" i="1"/>
  <c r="M335" i="1"/>
  <c r="Q335" i="1"/>
  <c r="R335" i="1"/>
  <c r="M336" i="1"/>
  <c r="Q336" i="1"/>
  <c r="R336" i="1"/>
  <c r="M337" i="1"/>
  <c r="Q337" i="1"/>
  <c r="R337" i="1"/>
  <c r="M338" i="1"/>
  <c r="Q338" i="1"/>
  <c r="R338" i="1"/>
  <c r="M339" i="1"/>
  <c r="Q339" i="1"/>
  <c r="R339" i="1"/>
  <c r="M340" i="1"/>
  <c r="Q340" i="1"/>
  <c r="R340" i="1"/>
  <c r="M341" i="1"/>
  <c r="Q341" i="1"/>
  <c r="R341" i="1"/>
  <c r="M342" i="1"/>
  <c r="Q342" i="1"/>
  <c r="R342" i="1"/>
  <c r="M343" i="1"/>
  <c r="Q343" i="1"/>
  <c r="R343" i="1"/>
  <c r="M344" i="1"/>
  <c r="Q344" i="1"/>
  <c r="R344" i="1"/>
  <c r="M345" i="1"/>
  <c r="Q345" i="1"/>
  <c r="R345" i="1"/>
  <c r="M346" i="1"/>
  <c r="Q346" i="1"/>
  <c r="R346" i="1"/>
  <c r="M347" i="1"/>
  <c r="Q347" i="1"/>
  <c r="R347" i="1"/>
  <c r="M348" i="1"/>
  <c r="Q348" i="1"/>
  <c r="R348" i="1"/>
  <c r="M349" i="1"/>
  <c r="Q349" i="1"/>
  <c r="R349" i="1"/>
  <c r="M350" i="1"/>
  <c r="Q350" i="1"/>
  <c r="R350" i="1"/>
  <c r="M351" i="1"/>
  <c r="Q351" i="1"/>
  <c r="R351" i="1"/>
  <c r="M352" i="1"/>
  <c r="Q352" i="1"/>
  <c r="R352" i="1"/>
  <c r="M353" i="1"/>
  <c r="Q353" i="1"/>
  <c r="R353" i="1"/>
  <c r="M354" i="1"/>
  <c r="Q354" i="1"/>
  <c r="R354" i="1"/>
  <c r="M355" i="1"/>
  <c r="Q355" i="1"/>
  <c r="R355" i="1"/>
  <c r="M356" i="1"/>
  <c r="Q356" i="1"/>
  <c r="R356" i="1"/>
  <c r="M357" i="1"/>
  <c r="Q357" i="1"/>
  <c r="R357" i="1"/>
  <c r="M358" i="1"/>
  <c r="Q358" i="1"/>
  <c r="R358" i="1"/>
  <c r="M359" i="1"/>
  <c r="Q359" i="1"/>
  <c r="R359" i="1"/>
  <c r="M360" i="1"/>
  <c r="Q360" i="1"/>
  <c r="R360" i="1"/>
  <c r="M361" i="1"/>
  <c r="Q361" i="1"/>
  <c r="R361" i="1"/>
  <c r="M362" i="1"/>
  <c r="Q362" i="1"/>
  <c r="R362" i="1"/>
  <c r="M363" i="1"/>
  <c r="Q363" i="1"/>
  <c r="R363" i="1"/>
  <c r="M364" i="1"/>
  <c r="Q364" i="1"/>
  <c r="R364" i="1"/>
  <c r="M365" i="1"/>
  <c r="Q365" i="1"/>
  <c r="R365" i="1"/>
  <c r="M366" i="1"/>
  <c r="Q366" i="1"/>
  <c r="R366" i="1"/>
  <c r="M367" i="1"/>
  <c r="Q367" i="1"/>
  <c r="R367" i="1"/>
  <c r="M368" i="1"/>
  <c r="Q368" i="1"/>
  <c r="R368" i="1"/>
  <c r="M369" i="1"/>
  <c r="Q369" i="1"/>
  <c r="R369" i="1"/>
  <c r="M370" i="1"/>
  <c r="Q370" i="1"/>
  <c r="R370" i="1"/>
  <c r="M371" i="1"/>
  <c r="Q371" i="1"/>
  <c r="R371" i="1"/>
  <c r="M372" i="1"/>
  <c r="Q372" i="1"/>
  <c r="R372" i="1"/>
  <c r="M373" i="1"/>
  <c r="Q373" i="1"/>
  <c r="R373" i="1"/>
  <c r="M374" i="1"/>
  <c r="Q374" i="1"/>
  <c r="R374" i="1"/>
  <c r="M375" i="1"/>
  <c r="Q375" i="1"/>
  <c r="R375" i="1"/>
  <c r="M376" i="1"/>
  <c r="Q376" i="1"/>
  <c r="R376" i="1"/>
  <c r="M377" i="1"/>
  <c r="Q377" i="1"/>
  <c r="R377" i="1"/>
  <c r="M378" i="1"/>
  <c r="Q378" i="1"/>
  <c r="R378" i="1"/>
  <c r="M379" i="1"/>
  <c r="Q379" i="1"/>
  <c r="R379" i="1"/>
  <c r="M380" i="1"/>
  <c r="Q380" i="1"/>
  <c r="R380" i="1"/>
  <c r="M381" i="1"/>
  <c r="Q381" i="1"/>
  <c r="R381" i="1"/>
  <c r="M382" i="1"/>
  <c r="Q382" i="1"/>
  <c r="R382" i="1"/>
  <c r="M383" i="1"/>
  <c r="Q383" i="1"/>
  <c r="R383" i="1"/>
  <c r="M384" i="1"/>
  <c r="Q384" i="1"/>
  <c r="R384" i="1"/>
  <c r="M385" i="1"/>
  <c r="Q385" i="1"/>
  <c r="R385" i="1"/>
  <c r="M386" i="1"/>
  <c r="Q386" i="1"/>
  <c r="R386" i="1"/>
  <c r="M387" i="1"/>
  <c r="Q387" i="1"/>
  <c r="R387" i="1"/>
  <c r="M388" i="1"/>
  <c r="Q388" i="1"/>
  <c r="R388" i="1"/>
  <c r="M389" i="1"/>
  <c r="Q389" i="1"/>
  <c r="R389" i="1"/>
  <c r="M390" i="1"/>
  <c r="Q390" i="1"/>
  <c r="R390" i="1"/>
  <c r="M391" i="1"/>
  <c r="Q391" i="1"/>
  <c r="R391" i="1"/>
  <c r="M392" i="1"/>
  <c r="Q392" i="1"/>
  <c r="R392" i="1"/>
  <c r="M393" i="1"/>
  <c r="Q393" i="1"/>
  <c r="R393" i="1"/>
  <c r="M394" i="1"/>
  <c r="Q394" i="1"/>
  <c r="R394" i="1"/>
  <c r="M395" i="1"/>
  <c r="Q395" i="1"/>
  <c r="R395" i="1"/>
  <c r="M396" i="1"/>
  <c r="Q396" i="1"/>
  <c r="R396" i="1"/>
  <c r="M397" i="1"/>
  <c r="Q397" i="1"/>
  <c r="R397" i="1"/>
  <c r="M398" i="1"/>
  <c r="Q398" i="1"/>
  <c r="R398" i="1"/>
  <c r="M399" i="1"/>
  <c r="Q399" i="1"/>
  <c r="R399" i="1"/>
  <c r="M400" i="1"/>
  <c r="Q400" i="1"/>
  <c r="R400" i="1"/>
  <c r="M401" i="1"/>
  <c r="Q401" i="1"/>
  <c r="R401" i="1"/>
  <c r="M402" i="1"/>
  <c r="Q402" i="1"/>
  <c r="R402" i="1"/>
  <c r="M403" i="1"/>
  <c r="Q403" i="1"/>
  <c r="R403" i="1"/>
  <c r="M404" i="1"/>
  <c r="Q404" i="1"/>
  <c r="R404" i="1"/>
  <c r="M405" i="1"/>
  <c r="Q405" i="1"/>
  <c r="R405" i="1"/>
  <c r="M406" i="1"/>
  <c r="Q406" i="1"/>
  <c r="R406" i="1"/>
  <c r="M407" i="1"/>
  <c r="Q407" i="1"/>
  <c r="R407" i="1"/>
  <c r="M408" i="1"/>
  <c r="Q408" i="1"/>
  <c r="R408" i="1"/>
  <c r="M409" i="1"/>
  <c r="Q409" i="1"/>
  <c r="R409" i="1"/>
  <c r="M410" i="1"/>
  <c r="Q410" i="1"/>
  <c r="R410" i="1"/>
  <c r="M411" i="1"/>
  <c r="Q411" i="1"/>
  <c r="R411" i="1"/>
  <c r="M412" i="1"/>
  <c r="Q412" i="1"/>
  <c r="R412" i="1"/>
  <c r="M413" i="1"/>
  <c r="Q413" i="1"/>
  <c r="R413" i="1"/>
  <c r="M414" i="1"/>
  <c r="Q414" i="1"/>
  <c r="R414" i="1"/>
  <c r="M415" i="1"/>
  <c r="Q415" i="1"/>
  <c r="R415" i="1"/>
  <c r="M416" i="1"/>
  <c r="Q416" i="1"/>
  <c r="R416" i="1"/>
  <c r="M417" i="1"/>
  <c r="Q417" i="1"/>
  <c r="R417" i="1"/>
  <c r="M418" i="1"/>
  <c r="Q418" i="1"/>
  <c r="R418" i="1"/>
  <c r="M419" i="1"/>
  <c r="Q419" i="1"/>
  <c r="R419" i="1"/>
  <c r="M420" i="1"/>
  <c r="Q420" i="1"/>
  <c r="R420" i="1"/>
  <c r="M421" i="1"/>
  <c r="Q421" i="1"/>
  <c r="R421" i="1"/>
  <c r="M422" i="1"/>
  <c r="Q422" i="1"/>
  <c r="R422" i="1"/>
  <c r="M423" i="1"/>
  <c r="Q423" i="1"/>
  <c r="R423" i="1"/>
  <c r="M424" i="1"/>
  <c r="Q424" i="1"/>
  <c r="R424" i="1"/>
  <c r="M425" i="1"/>
  <c r="Q425" i="1"/>
  <c r="R425" i="1"/>
  <c r="M426" i="1"/>
  <c r="Q426" i="1"/>
  <c r="R426" i="1"/>
  <c r="M427" i="1"/>
  <c r="Q427" i="1"/>
  <c r="R427" i="1"/>
  <c r="M428" i="1"/>
  <c r="Q428" i="1"/>
  <c r="R428" i="1"/>
  <c r="M429" i="1"/>
  <c r="Q429" i="1"/>
  <c r="R429" i="1"/>
  <c r="M430" i="1"/>
  <c r="Q430" i="1"/>
  <c r="R430" i="1"/>
  <c r="M431" i="1"/>
  <c r="Q431" i="1"/>
  <c r="R431" i="1"/>
  <c r="M432" i="1"/>
  <c r="Q432" i="1"/>
  <c r="R432" i="1"/>
  <c r="M433" i="1"/>
  <c r="Q433" i="1"/>
  <c r="R433" i="1"/>
  <c r="M434" i="1"/>
  <c r="Q434" i="1"/>
  <c r="R434" i="1"/>
  <c r="M435" i="1"/>
  <c r="Q435" i="1"/>
  <c r="R435" i="1"/>
  <c r="M436" i="1"/>
  <c r="Q436" i="1"/>
  <c r="R436" i="1"/>
  <c r="M437" i="1"/>
  <c r="Q437" i="1"/>
  <c r="R437" i="1"/>
  <c r="M438" i="1"/>
  <c r="Q438" i="1"/>
  <c r="R438" i="1"/>
  <c r="M439" i="1"/>
  <c r="Q439" i="1"/>
  <c r="R439" i="1"/>
  <c r="M440" i="1"/>
  <c r="Q440" i="1"/>
  <c r="R440" i="1"/>
  <c r="M441" i="1"/>
  <c r="Q441" i="1"/>
  <c r="R441" i="1"/>
  <c r="M442" i="1"/>
  <c r="Q442" i="1"/>
  <c r="R442" i="1"/>
  <c r="M443" i="1"/>
  <c r="Q443" i="1"/>
  <c r="R443" i="1"/>
  <c r="M444" i="1"/>
  <c r="Q444" i="1"/>
  <c r="R444" i="1"/>
  <c r="M445" i="1"/>
  <c r="Q445" i="1"/>
  <c r="R445" i="1"/>
  <c r="M446" i="1"/>
  <c r="Q446" i="1"/>
  <c r="R446" i="1"/>
  <c r="M447" i="1"/>
  <c r="Q447" i="1"/>
  <c r="R447" i="1"/>
  <c r="M448" i="1"/>
  <c r="Q448" i="1"/>
  <c r="R448" i="1"/>
  <c r="M449" i="1"/>
  <c r="Q449" i="1"/>
  <c r="R449" i="1"/>
  <c r="M450" i="1"/>
  <c r="Q450" i="1"/>
  <c r="R450" i="1"/>
  <c r="M451" i="1"/>
  <c r="Q451" i="1"/>
  <c r="R451" i="1"/>
  <c r="M452" i="1"/>
  <c r="Q452" i="1"/>
  <c r="R452" i="1"/>
  <c r="M453" i="1"/>
  <c r="Q453" i="1"/>
  <c r="R453" i="1"/>
  <c r="M454" i="1"/>
  <c r="Q454" i="1"/>
  <c r="R454" i="1"/>
  <c r="M455" i="1"/>
  <c r="Q455" i="1"/>
  <c r="R455" i="1"/>
  <c r="M456" i="1"/>
  <c r="Q456" i="1"/>
  <c r="R456" i="1"/>
  <c r="M457" i="1"/>
  <c r="Q457" i="1"/>
  <c r="R457" i="1"/>
  <c r="M458" i="1"/>
  <c r="Q458" i="1"/>
  <c r="R458" i="1"/>
  <c r="M459" i="1"/>
  <c r="Q459" i="1"/>
  <c r="R459" i="1"/>
  <c r="M460" i="1"/>
  <c r="Q460" i="1"/>
  <c r="R460" i="1"/>
  <c r="M461" i="1"/>
  <c r="Q461" i="1"/>
  <c r="R461" i="1"/>
  <c r="M462" i="1"/>
  <c r="Q462" i="1"/>
  <c r="R462" i="1"/>
  <c r="M463" i="1"/>
  <c r="Q463" i="1"/>
  <c r="R463" i="1"/>
  <c r="M464" i="1"/>
  <c r="Q464" i="1"/>
  <c r="R464" i="1"/>
  <c r="M465" i="1"/>
  <c r="Q465" i="1"/>
  <c r="R465" i="1"/>
  <c r="M466" i="1"/>
  <c r="Q466" i="1"/>
  <c r="R466" i="1"/>
  <c r="M467" i="1"/>
  <c r="Q467" i="1"/>
  <c r="R467" i="1"/>
  <c r="M468" i="1"/>
  <c r="Q468" i="1"/>
  <c r="R468" i="1"/>
  <c r="M469" i="1"/>
  <c r="Q469" i="1"/>
  <c r="R469" i="1"/>
  <c r="M470" i="1"/>
  <c r="Q470" i="1"/>
  <c r="R470" i="1"/>
  <c r="M471" i="1"/>
  <c r="Q471" i="1"/>
  <c r="R471" i="1"/>
  <c r="M472" i="1"/>
  <c r="Q472" i="1"/>
  <c r="R472" i="1"/>
  <c r="M473" i="1"/>
  <c r="Q473" i="1"/>
  <c r="R473" i="1"/>
  <c r="M474" i="1"/>
  <c r="Q474" i="1"/>
  <c r="R474" i="1"/>
  <c r="M475" i="1"/>
  <c r="Q475" i="1"/>
  <c r="R475" i="1"/>
  <c r="M476" i="1"/>
  <c r="Q476" i="1"/>
  <c r="R476" i="1"/>
  <c r="M477" i="1"/>
  <c r="Q477" i="1"/>
  <c r="R477" i="1"/>
  <c r="M478" i="1"/>
  <c r="Q478" i="1"/>
  <c r="R478" i="1"/>
  <c r="M479" i="1"/>
  <c r="Q479" i="1"/>
  <c r="R479" i="1"/>
  <c r="M480" i="1"/>
  <c r="Q480" i="1"/>
  <c r="R480" i="1"/>
  <c r="M481" i="1"/>
  <c r="Q481" i="1"/>
  <c r="R481" i="1"/>
  <c r="M482" i="1"/>
  <c r="Q482" i="1"/>
  <c r="R482" i="1"/>
  <c r="M483" i="1"/>
  <c r="Q483" i="1"/>
  <c r="R483" i="1"/>
  <c r="M484" i="1"/>
  <c r="Q484" i="1"/>
  <c r="R484" i="1"/>
  <c r="M485" i="1"/>
  <c r="Q485" i="1"/>
  <c r="R485" i="1"/>
  <c r="M486" i="1"/>
  <c r="Q486" i="1"/>
  <c r="R486" i="1"/>
  <c r="M487" i="1"/>
  <c r="Q487" i="1"/>
  <c r="R487" i="1"/>
  <c r="M488" i="1"/>
  <c r="Q488" i="1"/>
  <c r="R488" i="1"/>
  <c r="M489" i="1"/>
  <c r="Q489" i="1"/>
  <c r="R489" i="1"/>
  <c r="M490" i="1"/>
  <c r="Q490" i="1"/>
  <c r="R490" i="1"/>
  <c r="M491" i="1"/>
  <c r="Q491" i="1"/>
  <c r="R491" i="1"/>
  <c r="M492" i="1"/>
  <c r="Q492" i="1"/>
  <c r="R492" i="1"/>
  <c r="M493" i="1"/>
  <c r="Q493" i="1"/>
  <c r="R493" i="1"/>
  <c r="M494" i="1"/>
  <c r="Q494" i="1"/>
  <c r="R494" i="1"/>
  <c r="M495" i="1"/>
  <c r="Q495" i="1"/>
  <c r="R495" i="1"/>
  <c r="M496" i="1"/>
  <c r="Q496" i="1"/>
  <c r="R496" i="1"/>
  <c r="M497" i="1"/>
  <c r="Q497" i="1"/>
  <c r="R497" i="1"/>
  <c r="M498" i="1"/>
  <c r="Q498" i="1"/>
  <c r="R498" i="1"/>
  <c r="M499" i="1"/>
  <c r="Q499" i="1"/>
  <c r="R499" i="1"/>
  <c r="M500" i="1"/>
  <c r="Q500" i="1"/>
  <c r="R500" i="1"/>
  <c r="M501" i="1"/>
  <c r="Q501" i="1"/>
  <c r="R501" i="1"/>
  <c r="M502" i="1"/>
  <c r="Q502" i="1"/>
  <c r="R502" i="1"/>
  <c r="M503" i="1"/>
  <c r="Q503" i="1"/>
  <c r="R503" i="1"/>
  <c r="M504" i="1"/>
  <c r="Q504" i="1"/>
  <c r="R504" i="1"/>
  <c r="M505" i="1"/>
  <c r="Q505" i="1"/>
  <c r="R505" i="1"/>
  <c r="M506" i="1"/>
  <c r="Q506" i="1"/>
  <c r="R506" i="1"/>
  <c r="M507" i="1"/>
  <c r="Q507" i="1"/>
  <c r="R507" i="1"/>
  <c r="M508" i="1"/>
  <c r="Q508" i="1"/>
  <c r="R508" i="1"/>
  <c r="M509" i="1"/>
  <c r="Q509" i="1"/>
  <c r="R509" i="1"/>
  <c r="M510" i="1"/>
  <c r="Q510" i="1"/>
  <c r="R510" i="1"/>
  <c r="M511" i="1"/>
  <c r="Q511" i="1"/>
  <c r="R511" i="1"/>
  <c r="M512" i="1"/>
  <c r="Q512" i="1"/>
  <c r="R512" i="1"/>
  <c r="M513" i="1"/>
  <c r="Q513" i="1"/>
  <c r="R513" i="1"/>
  <c r="M514" i="1"/>
  <c r="Q514" i="1"/>
  <c r="R514" i="1"/>
  <c r="M515" i="1"/>
  <c r="Q515" i="1"/>
  <c r="R515" i="1"/>
  <c r="M516" i="1"/>
  <c r="Q516" i="1"/>
  <c r="R516" i="1"/>
  <c r="M517" i="1"/>
  <c r="Q517" i="1"/>
  <c r="R517" i="1"/>
  <c r="M518" i="1"/>
  <c r="Q518" i="1"/>
  <c r="R518" i="1"/>
  <c r="M519" i="1"/>
  <c r="Q519" i="1"/>
  <c r="R519" i="1"/>
  <c r="M520" i="1"/>
  <c r="Q520" i="1"/>
  <c r="R520" i="1"/>
  <c r="M521" i="1"/>
  <c r="Q521" i="1"/>
  <c r="R521" i="1"/>
  <c r="M522" i="1"/>
  <c r="Q522" i="1"/>
  <c r="R522" i="1"/>
  <c r="M523" i="1"/>
  <c r="Q523" i="1"/>
  <c r="R523" i="1"/>
  <c r="M524" i="1"/>
  <c r="Q524" i="1"/>
  <c r="R524" i="1"/>
  <c r="M525" i="1"/>
  <c r="Q525" i="1"/>
  <c r="R525" i="1"/>
  <c r="M526" i="1"/>
  <c r="Q526" i="1"/>
  <c r="R526" i="1"/>
  <c r="M527" i="1"/>
  <c r="Q527" i="1"/>
  <c r="R527" i="1"/>
  <c r="M528" i="1"/>
  <c r="Q528" i="1"/>
  <c r="R528" i="1"/>
  <c r="M529" i="1"/>
  <c r="Q529" i="1"/>
  <c r="R529" i="1"/>
  <c r="M530" i="1"/>
  <c r="Q530" i="1"/>
  <c r="R530" i="1"/>
  <c r="M531" i="1"/>
  <c r="Q531" i="1"/>
  <c r="R531" i="1"/>
  <c r="M532" i="1"/>
  <c r="Q532" i="1"/>
  <c r="R532" i="1"/>
  <c r="M533" i="1"/>
  <c r="Q533" i="1"/>
  <c r="R533" i="1"/>
  <c r="M534" i="1"/>
  <c r="Q534" i="1"/>
  <c r="R534" i="1"/>
  <c r="M535" i="1"/>
  <c r="Q535" i="1"/>
  <c r="R535" i="1"/>
  <c r="M536" i="1"/>
  <c r="Q536" i="1"/>
  <c r="R536" i="1"/>
  <c r="M537" i="1"/>
  <c r="Q537" i="1"/>
  <c r="R537" i="1"/>
  <c r="M538" i="1"/>
  <c r="Q538" i="1"/>
  <c r="R538" i="1"/>
  <c r="M539" i="1"/>
  <c r="Q539" i="1"/>
  <c r="R539" i="1"/>
  <c r="M540" i="1"/>
  <c r="Q540" i="1"/>
  <c r="R540" i="1"/>
  <c r="M541" i="1"/>
  <c r="Q541" i="1"/>
  <c r="R541" i="1"/>
  <c r="M542" i="1"/>
  <c r="Q542" i="1"/>
  <c r="R542" i="1"/>
  <c r="M543" i="1"/>
  <c r="Q543" i="1"/>
  <c r="R543" i="1"/>
  <c r="M544" i="1"/>
  <c r="Q544" i="1"/>
  <c r="R544" i="1"/>
  <c r="M545" i="1"/>
  <c r="Q545" i="1"/>
  <c r="R545" i="1"/>
  <c r="M546" i="1"/>
  <c r="Q546" i="1"/>
  <c r="R546" i="1"/>
  <c r="M547" i="1"/>
  <c r="Q547" i="1"/>
  <c r="R547" i="1"/>
  <c r="M548" i="1"/>
  <c r="Q548" i="1"/>
  <c r="R548" i="1"/>
  <c r="M549" i="1"/>
  <c r="Q549" i="1"/>
  <c r="R549" i="1"/>
  <c r="M550" i="1"/>
  <c r="Q550" i="1"/>
  <c r="R550" i="1"/>
  <c r="M551" i="1"/>
  <c r="Q551" i="1"/>
  <c r="R551" i="1"/>
  <c r="M552" i="1"/>
  <c r="Q552" i="1"/>
  <c r="R552" i="1"/>
  <c r="M553" i="1"/>
  <c r="Q553" i="1"/>
  <c r="R553" i="1"/>
  <c r="M554" i="1"/>
  <c r="Q554" i="1"/>
  <c r="R554" i="1"/>
  <c r="M555" i="1"/>
  <c r="Q555" i="1"/>
  <c r="R555" i="1"/>
  <c r="M556" i="1"/>
  <c r="Q556" i="1"/>
  <c r="R556" i="1"/>
  <c r="M557" i="1"/>
  <c r="Q557" i="1"/>
  <c r="R557" i="1"/>
  <c r="M558" i="1"/>
  <c r="Q558" i="1"/>
  <c r="R558" i="1"/>
  <c r="M559" i="1"/>
  <c r="Q559" i="1"/>
  <c r="R559" i="1"/>
  <c r="M560" i="1"/>
  <c r="Q560" i="1"/>
  <c r="R560" i="1"/>
  <c r="M561" i="1"/>
  <c r="Q561" i="1"/>
  <c r="R561" i="1"/>
  <c r="M562" i="1"/>
  <c r="Q562" i="1"/>
  <c r="R562" i="1"/>
  <c r="M563" i="1"/>
  <c r="Q563" i="1"/>
  <c r="R563" i="1"/>
  <c r="M564" i="1"/>
  <c r="Q564" i="1"/>
  <c r="R564" i="1"/>
  <c r="M565" i="1"/>
  <c r="Q565" i="1"/>
  <c r="R565" i="1"/>
  <c r="M566" i="1"/>
  <c r="Q566" i="1"/>
  <c r="R566" i="1"/>
  <c r="M567" i="1"/>
  <c r="Q567" i="1"/>
  <c r="R567" i="1"/>
  <c r="M568" i="1"/>
  <c r="Q568" i="1"/>
  <c r="R568" i="1"/>
  <c r="M569" i="1"/>
  <c r="Q569" i="1"/>
  <c r="R569" i="1"/>
  <c r="M570" i="1"/>
  <c r="Q570" i="1"/>
  <c r="R570" i="1"/>
  <c r="M571" i="1"/>
  <c r="Q571" i="1"/>
  <c r="R571" i="1"/>
  <c r="M572" i="1"/>
  <c r="Q572" i="1"/>
  <c r="R572" i="1"/>
  <c r="M573" i="1"/>
  <c r="Q573" i="1"/>
  <c r="R573" i="1"/>
  <c r="M574" i="1"/>
  <c r="Q574" i="1"/>
  <c r="R574" i="1"/>
  <c r="M575" i="1"/>
  <c r="Q575" i="1"/>
  <c r="R575" i="1"/>
  <c r="M576" i="1"/>
  <c r="Q576" i="1"/>
  <c r="R576" i="1"/>
  <c r="M577" i="1"/>
  <c r="Q577" i="1"/>
  <c r="R577" i="1"/>
  <c r="M578" i="1"/>
  <c r="Q578" i="1"/>
  <c r="R578" i="1"/>
  <c r="M579" i="1"/>
  <c r="Q579" i="1"/>
  <c r="R579" i="1"/>
  <c r="M580" i="1"/>
  <c r="Q580" i="1"/>
  <c r="R580" i="1"/>
  <c r="M581" i="1"/>
  <c r="Q581" i="1"/>
  <c r="R581" i="1"/>
  <c r="M582" i="1"/>
  <c r="Q582" i="1"/>
  <c r="R582" i="1"/>
  <c r="M583" i="1"/>
  <c r="Q583" i="1"/>
  <c r="R583" i="1"/>
  <c r="M584" i="1"/>
  <c r="Q584" i="1"/>
  <c r="R584" i="1"/>
  <c r="M585" i="1"/>
  <c r="Q585" i="1"/>
  <c r="R585" i="1"/>
  <c r="M586" i="1"/>
  <c r="Q586" i="1"/>
  <c r="R586" i="1"/>
  <c r="M587" i="1"/>
  <c r="Q587" i="1"/>
  <c r="R587" i="1"/>
  <c r="M588" i="1"/>
  <c r="Q588" i="1"/>
  <c r="R588" i="1"/>
  <c r="M589" i="1"/>
  <c r="Q589" i="1"/>
  <c r="R589" i="1"/>
  <c r="M590" i="1"/>
  <c r="Q590" i="1"/>
  <c r="R590" i="1"/>
  <c r="M591" i="1"/>
  <c r="Q591" i="1"/>
  <c r="R591" i="1"/>
  <c r="M592" i="1"/>
  <c r="Q592" i="1"/>
  <c r="R592" i="1"/>
  <c r="M593" i="1"/>
  <c r="Q593" i="1"/>
  <c r="R593" i="1"/>
  <c r="M594" i="1"/>
  <c r="Q594" i="1"/>
  <c r="R594" i="1"/>
  <c r="M595" i="1"/>
  <c r="Q595" i="1"/>
  <c r="R595" i="1"/>
  <c r="M596" i="1"/>
  <c r="Q596" i="1"/>
  <c r="R596" i="1"/>
  <c r="M597" i="1"/>
  <c r="Q597" i="1"/>
  <c r="R597" i="1"/>
  <c r="M598" i="1"/>
  <c r="Q598" i="1"/>
  <c r="R598" i="1"/>
  <c r="M599" i="1"/>
  <c r="Q599" i="1"/>
  <c r="R599" i="1"/>
  <c r="M600" i="1"/>
  <c r="Q600" i="1"/>
  <c r="R600" i="1"/>
  <c r="M601" i="1"/>
  <c r="Q601" i="1"/>
  <c r="R601" i="1"/>
  <c r="M602" i="1"/>
  <c r="Q602" i="1"/>
  <c r="R602" i="1"/>
  <c r="M603" i="1"/>
  <c r="Q603" i="1"/>
  <c r="R603" i="1"/>
  <c r="M604" i="1"/>
  <c r="Q604" i="1"/>
  <c r="R604" i="1"/>
  <c r="M605" i="1"/>
  <c r="Q605" i="1"/>
  <c r="R605" i="1"/>
  <c r="M606" i="1"/>
  <c r="Q606" i="1"/>
  <c r="R606" i="1"/>
  <c r="M607" i="1"/>
  <c r="Q607" i="1"/>
  <c r="R607" i="1"/>
  <c r="M608" i="1"/>
  <c r="Q608" i="1"/>
  <c r="R608" i="1"/>
  <c r="M609" i="1"/>
  <c r="Q609" i="1"/>
  <c r="R609" i="1"/>
  <c r="M610" i="1"/>
  <c r="Q610" i="1"/>
  <c r="R610" i="1"/>
  <c r="M611" i="1"/>
  <c r="Q611" i="1"/>
  <c r="R611" i="1"/>
  <c r="M612" i="1"/>
  <c r="Q612" i="1"/>
  <c r="R612" i="1"/>
  <c r="M613" i="1"/>
  <c r="Q613" i="1"/>
  <c r="R613" i="1"/>
  <c r="M614" i="1"/>
  <c r="Q614" i="1"/>
  <c r="R614" i="1"/>
  <c r="M615" i="1"/>
  <c r="Q615" i="1"/>
  <c r="R615" i="1"/>
  <c r="M616" i="1"/>
  <c r="Q616" i="1"/>
  <c r="R616" i="1"/>
  <c r="M617" i="1"/>
  <c r="Q617" i="1"/>
  <c r="R617" i="1"/>
  <c r="M618" i="1"/>
  <c r="Q618" i="1"/>
  <c r="R618" i="1"/>
  <c r="M619" i="1"/>
  <c r="Q619" i="1"/>
  <c r="R619" i="1"/>
  <c r="M620" i="1"/>
  <c r="Q620" i="1"/>
  <c r="R620" i="1"/>
  <c r="M621" i="1"/>
  <c r="Q621" i="1"/>
  <c r="R621" i="1"/>
  <c r="M622" i="1"/>
  <c r="Q622" i="1"/>
  <c r="R622" i="1"/>
  <c r="M623" i="1"/>
  <c r="Q623" i="1"/>
  <c r="R623" i="1"/>
  <c r="M624" i="1"/>
  <c r="Q624" i="1"/>
  <c r="R624" i="1"/>
  <c r="M625" i="1"/>
  <c r="Q625" i="1"/>
  <c r="R625" i="1"/>
  <c r="M626" i="1"/>
  <c r="Q626" i="1"/>
  <c r="R626" i="1"/>
  <c r="M627" i="1"/>
  <c r="Q627" i="1"/>
  <c r="R627" i="1"/>
  <c r="M628" i="1"/>
  <c r="Q628" i="1"/>
  <c r="R628" i="1"/>
  <c r="M629" i="1"/>
  <c r="Q629" i="1"/>
  <c r="R629" i="1"/>
  <c r="M630" i="1"/>
  <c r="Q630" i="1"/>
  <c r="R630" i="1"/>
  <c r="M631" i="1"/>
  <c r="Q631" i="1"/>
  <c r="R631" i="1"/>
  <c r="M632" i="1"/>
  <c r="Q632" i="1"/>
  <c r="R632" i="1"/>
  <c r="M633" i="1"/>
  <c r="Q633" i="1"/>
  <c r="R633" i="1"/>
  <c r="M634" i="1"/>
  <c r="Q634" i="1"/>
  <c r="R634" i="1"/>
  <c r="M635" i="1"/>
  <c r="Q635" i="1"/>
  <c r="R635" i="1"/>
  <c r="M636" i="1"/>
  <c r="Q636" i="1"/>
  <c r="R636" i="1"/>
  <c r="M637" i="1"/>
  <c r="Q637" i="1"/>
  <c r="R637" i="1"/>
  <c r="M638" i="1"/>
  <c r="Q638" i="1"/>
  <c r="R638" i="1"/>
  <c r="M639" i="1"/>
  <c r="Q639" i="1"/>
  <c r="R639" i="1"/>
  <c r="M640" i="1"/>
  <c r="Q640" i="1"/>
  <c r="R640" i="1"/>
  <c r="M641" i="1"/>
  <c r="Q641" i="1"/>
  <c r="R641" i="1"/>
  <c r="M642" i="1"/>
  <c r="Q642" i="1"/>
  <c r="R642" i="1"/>
  <c r="M643" i="1"/>
  <c r="Q643" i="1"/>
  <c r="R643" i="1"/>
  <c r="M644" i="1"/>
  <c r="Q644" i="1"/>
  <c r="R644" i="1"/>
  <c r="M645" i="1"/>
  <c r="Q645" i="1"/>
  <c r="R645" i="1"/>
  <c r="M646" i="1"/>
  <c r="Q646" i="1"/>
  <c r="R646" i="1"/>
  <c r="M647" i="1"/>
  <c r="Q647" i="1"/>
  <c r="R647" i="1"/>
  <c r="M648" i="1"/>
  <c r="Q648" i="1"/>
  <c r="R648" i="1"/>
  <c r="M649" i="1"/>
  <c r="Q649" i="1"/>
  <c r="R649" i="1"/>
  <c r="M650" i="1"/>
  <c r="Q650" i="1"/>
  <c r="R650" i="1"/>
  <c r="M651" i="1"/>
  <c r="Q651" i="1"/>
  <c r="R651" i="1"/>
  <c r="M652" i="1"/>
  <c r="Q652" i="1"/>
  <c r="R652" i="1"/>
  <c r="M653" i="1"/>
  <c r="Q653" i="1"/>
  <c r="R653" i="1"/>
  <c r="M654" i="1"/>
  <c r="Q654" i="1"/>
  <c r="R654" i="1"/>
  <c r="M655" i="1"/>
  <c r="Q655" i="1"/>
  <c r="R655" i="1"/>
  <c r="M656" i="1"/>
  <c r="Q656" i="1"/>
  <c r="R656" i="1"/>
  <c r="M657" i="1"/>
  <c r="Q657" i="1"/>
  <c r="R657" i="1"/>
  <c r="M658" i="1"/>
  <c r="Q658" i="1"/>
  <c r="R658" i="1"/>
  <c r="M659" i="1"/>
  <c r="Q659" i="1"/>
  <c r="R659" i="1"/>
  <c r="M660" i="1"/>
  <c r="Q660" i="1"/>
  <c r="R660" i="1"/>
  <c r="M661" i="1"/>
  <c r="Q661" i="1"/>
  <c r="R661" i="1"/>
  <c r="M662" i="1"/>
  <c r="Q662" i="1"/>
  <c r="R662" i="1"/>
  <c r="M663" i="1"/>
  <c r="Q663" i="1"/>
  <c r="R663" i="1"/>
  <c r="M664" i="1"/>
  <c r="Q664" i="1"/>
  <c r="R664" i="1"/>
  <c r="M665" i="1"/>
  <c r="Q665" i="1"/>
  <c r="R665" i="1"/>
  <c r="M666" i="1"/>
  <c r="Q666" i="1"/>
  <c r="R666" i="1"/>
  <c r="M667" i="1"/>
  <c r="Q667" i="1"/>
  <c r="R667" i="1"/>
  <c r="M668" i="1"/>
  <c r="Q668" i="1"/>
  <c r="R668" i="1"/>
  <c r="M669" i="1"/>
  <c r="Q669" i="1"/>
  <c r="R669" i="1"/>
  <c r="M670" i="1"/>
  <c r="Q670" i="1"/>
  <c r="R670" i="1"/>
  <c r="M671" i="1"/>
  <c r="Q671" i="1"/>
  <c r="R671" i="1"/>
  <c r="M672" i="1"/>
  <c r="Q672" i="1"/>
  <c r="R672" i="1"/>
  <c r="M673" i="1"/>
  <c r="Q673" i="1"/>
  <c r="R673" i="1"/>
  <c r="M674" i="1"/>
  <c r="Q674" i="1"/>
  <c r="R674" i="1"/>
  <c r="M675" i="1"/>
  <c r="Q675" i="1"/>
  <c r="R675" i="1"/>
  <c r="M676" i="1"/>
  <c r="Q676" i="1"/>
  <c r="R676" i="1"/>
  <c r="M677" i="1"/>
  <c r="Q677" i="1"/>
  <c r="R677" i="1"/>
  <c r="M678" i="1"/>
  <c r="Q678" i="1"/>
  <c r="R678" i="1"/>
  <c r="M679" i="1"/>
  <c r="Q679" i="1"/>
  <c r="R679" i="1"/>
  <c r="M680" i="1"/>
  <c r="Q680" i="1"/>
  <c r="R680" i="1"/>
  <c r="M681" i="1"/>
  <c r="Q681" i="1"/>
  <c r="R681" i="1"/>
  <c r="M682" i="1"/>
  <c r="Q682" i="1"/>
  <c r="R682" i="1"/>
  <c r="M683" i="1"/>
  <c r="Q683" i="1"/>
  <c r="R683" i="1"/>
  <c r="M684" i="1"/>
  <c r="Q684" i="1"/>
  <c r="R684" i="1"/>
  <c r="M685" i="1"/>
  <c r="Q685" i="1"/>
  <c r="R685" i="1"/>
  <c r="M686" i="1"/>
  <c r="Q686" i="1"/>
  <c r="R686" i="1"/>
  <c r="M687" i="1"/>
  <c r="Q687" i="1"/>
  <c r="R687" i="1"/>
  <c r="M688" i="1"/>
  <c r="Q688" i="1"/>
  <c r="R688" i="1"/>
  <c r="M689" i="1"/>
  <c r="Q689" i="1"/>
  <c r="R689" i="1"/>
  <c r="M690" i="1"/>
  <c r="Q690" i="1"/>
  <c r="R690" i="1"/>
  <c r="M691" i="1"/>
  <c r="Q691" i="1"/>
  <c r="R691" i="1"/>
  <c r="M692" i="1"/>
  <c r="Q692" i="1"/>
  <c r="R692" i="1"/>
  <c r="M693" i="1"/>
  <c r="Q693" i="1"/>
  <c r="R693" i="1"/>
  <c r="M694" i="1"/>
  <c r="Q694" i="1"/>
  <c r="R694" i="1"/>
  <c r="M695" i="1"/>
  <c r="Q695" i="1"/>
  <c r="R695" i="1"/>
  <c r="M696" i="1"/>
  <c r="Q696" i="1"/>
  <c r="R696" i="1"/>
  <c r="M697" i="1"/>
  <c r="Q697" i="1"/>
  <c r="R697" i="1"/>
  <c r="M698" i="1"/>
  <c r="Q698" i="1"/>
  <c r="R698" i="1"/>
  <c r="M699" i="1"/>
  <c r="Q699" i="1"/>
  <c r="R699" i="1"/>
  <c r="M700" i="1"/>
  <c r="Q700" i="1"/>
  <c r="R700" i="1"/>
  <c r="M701" i="1"/>
  <c r="Q701" i="1"/>
  <c r="R701" i="1"/>
  <c r="M702" i="1"/>
  <c r="Q702" i="1"/>
  <c r="R702" i="1"/>
  <c r="M703" i="1"/>
  <c r="Q703" i="1"/>
  <c r="R703" i="1"/>
  <c r="M704" i="1"/>
  <c r="Q704" i="1"/>
  <c r="R704" i="1"/>
  <c r="M705" i="1"/>
  <c r="Q705" i="1"/>
  <c r="R705" i="1"/>
  <c r="M706" i="1"/>
  <c r="Q706" i="1"/>
  <c r="R706" i="1"/>
  <c r="M707" i="1"/>
  <c r="Q707" i="1"/>
  <c r="R707" i="1"/>
  <c r="M708" i="1"/>
  <c r="Q708" i="1"/>
  <c r="R708" i="1"/>
  <c r="M709" i="1"/>
  <c r="Q709" i="1"/>
  <c r="R709" i="1"/>
  <c r="M710" i="1"/>
  <c r="Q710" i="1"/>
  <c r="R710" i="1"/>
  <c r="M711" i="1"/>
  <c r="Q711" i="1"/>
  <c r="R711" i="1"/>
  <c r="M712" i="1"/>
  <c r="Q712" i="1"/>
  <c r="R712" i="1"/>
  <c r="M713" i="1"/>
  <c r="Q713" i="1"/>
  <c r="R713" i="1"/>
  <c r="M714" i="1"/>
  <c r="Q714" i="1"/>
  <c r="R714" i="1"/>
  <c r="M715" i="1"/>
  <c r="Q715" i="1"/>
  <c r="R715" i="1"/>
  <c r="M716" i="1"/>
  <c r="Q716" i="1"/>
  <c r="R716" i="1"/>
  <c r="M717" i="1"/>
  <c r="Q717" i="1"/>
  <c r="R717" i="1"/>
  <c r="M718" i="1"/>
  <c r="Q718" i="1"/>
  <c r="R718" i="1"/>
  <c r="M719" i="1"/>
  <c r="Q719" i="1"/>
  <c r="R719" i="1"/>
  <c r="M720" i="1"/>
  <c r="Q720" i="1"/>
  <c r="R720" i="1"/>
  <c r="M721" i="1"/>
  <c r="Q721" i="1"/>
  <c r="R721" i="1"/>
  <c r="M722" i="1"/>
  <c r="Q722" i="1"/>
  <c r="R722" i="1"/>
  <c r="M723" i="1"/>
  <c r="Q723" i="1"/>
  <c r="R723" i="1"/>
  <c r="M724" i="1"/>
  <c r="Q724" i="1"/>
  <c r="R724" i="1"/>
  <c r="M725" i="1"/>
  <c r="Q725" i="1"/>
  <c r="R725" i="1"/>
  <c r="M726" i="1"/>
  <c r="Q726" i="1"/>
  <c r="R726" i="1"/>
  <c r="M727" i="1"/>
  <c r="Q727" i="1"/>
  <c r="R727" i="1"/>
  <c r="M728" i="1"/>
  <c r="Q728" i="1"/>
  <c r="R728" i="1"/>
  <c r="M729" i="1"/>
  <c r="Q729" i="1"/>
  <c r="R729" i="1"/>
  <c r="M730" i="1"/>
  <c r="Q730" i="1"/>
  <c r="R730" i="1"/>
  <c r="M731" i="1"/>
  <c r="Q731" i="1"/>
  <c r="R731" i="1"/>
  <c r="M732" i="1"/>
  <c r="Q732" i="1"/>
  <c r="R732" i="1"/>
  <c r="M733" i="1"/>
  <c r="Q733" i="1"/>
  <c r="R733" i="1"/>
  <c r="M734" i="1"/>
  <c r="Q734" i="1"/>
  <c r="R734" i="1"/>
  <c r="M735" i="1"/>
  <c r="Q735" i="1"/>
  <c r="R735" i="1"/>
  <c r="M736" i="1"/>
  <c r="Q736" i="1"/>
  <c r="R736" i="1"/>
  <c r="M737" i="1"/>
  <c r="Q737" i="1"/>
  <c r="R737" i="1"/>
  <c r="M738" i="1"/>
  <c r="Q738" i="1"/>
  <c r="R738" i="1"/>
  <c r="M739" i="1"/>
  <c r="Q739" i="1"/>
  <c r="R739" i="1"/>
  <c r="M740" i="1"/>
  <c r="Q740" i="1"/>
  <c r="R740" i="1"/>
  <c r="M741" i="1"/>
  <c r="Q741" i="1"/>
  <c r="R741" i="1"/>
  <c r="M742" i="1"/>
  <c r="Q742" i="1"/>
  <c r="R742" i="1"/>
  <c r="M743" i="1"/>
  <c r="Q743" i="1"/>
  <c r="R743" i="1"/>
  <c r="M744" i="1"/>
  <c r="Q744" i="1"/>
  <c r="R744" i="1"/>
  <c r="M745" i="1"/>
  <c r="Q745" i="1"/>
  <c r="R745" i="1"/>
  <c r="M746" i="1"/>
  <c r="Q746" i="1"/>
  <c r="R746" i="1"/>
  <c r="M747" i="1"/>
  <c r="Q747" i="1"/>
  <c r="R747" i="1"/>
  <c r="M748" i="1"/>
  <c r="Q748" i="1"/>
  <c r="R748" i="1"/>
  <c r="M749" i="1"/>
  <c r="Q749" i="1"/>
  <c r="R749" i="1"/>
  <c r="M750" i="1"/>
  <c r="Q750" i="1"/>
  <c r="R750" i="1"/>
  <c r="M751" i="1"/>
  <c r="Q751" i="1"/>
  <c r="R751" i="1"/>
  <c r="M752" i="1"/>
  <c r="Q752" i="1"/>
  <c r="R752" i="1"/>
  <c r="M753" i="1"/>
  <c r="Q753" i="1"/>
  <c r="R753" i="1"/>
  <c r="M754" i="1"/>
  <c r="Q754" i="1"/>
  <c r="R754" i="1"/>
  <c r="M755" i="1"/>
  <c r="Q755" i="1"/>
  <c r="R755" i="1"/>
  <c r="M756" i="1"/>
  <c r="Q756" i="1"/>
  <c r="R756" i="1"/>
  <c r="M757" i="1"/>
  <c r="Q757" i="1"/>
  <c r="R757" i="1"/>
  <c r="M758" i="1"/>
  <c r="Q758" i="1"/>
  <c r="R758" i="1"/>
  <c r="M759" i="1"/>
  <c r="Q759" i="1"/>
  <c r="R759" i="1"/>
  <c r="M760" i="1"/>
  <c r="Q760" i="1"/>
  <c r="R760" i="1"/>
  <c r="M761" i="1"/>
  <c r="Q761" i="1"/>
  <c r="R761" i="1"/>
  <c r="M762" i="1"/>
  <c r="Q762" i="1"/>
  <c r="R762" i="1"/>
  <c r="M763" i="1"/>
  <c r="Q763" i="1"/>
  <c r="R763" i="1"/>
  <c r="M764" i="1"/>
  <c r="Q764" i="1"/>
  <c r="R764" i="1"/>
  <c r="M765" i="1"/>
  <c r="Q765" i="1"/>
  <c r="R765" i="1"/>
  <c r="M766" i="1"/>
  <c r="Q766" i="1"/>
  <c r="R766" i="1"/>
  <c r="M767" i="1"/>
  <c r="Q767" i="1"/>
  <c r="R767" i="1"/>
  <c r="M768" i="1"/>
  <c r="Q768" i="1"/>
  <c r="R768" i="1"/>
  <c r="M769" i="1"/>
  <c r="Q769" i="1"/>
  <c r="R769" i="1"/>
  <c r="M770" i="1"/>
  <c r="Q770" i="1"/>
  <c r="R770" i="1"/>
  <c r="M771" i="1"/>
  <c r="Q771" i="1"/>
  <c r="R771" i="1"/>
  <c r="M772" i="1"/>
  <c r="Q772" i="1"/>
  <c r="R772" i="1"/>
  <c r="M773" i="1"/>
  <c r="Q773" i="1"/>
  <c r="R773" i="1"/>
  <c r="M774" i="1"/>
  <c r="Q774" i="1"/>
  <c r="R774" i="1"/>
  <c r="M775" i="1"/>
  <c r="Q775" i="1"/>
  <c r="R775" i="1"/>
  <c r="M776" i="1"/>
  <c r="Q776" i="1"/>
  <c r="R776" i="1"/>
  <c r="M777" i="1"/>
  <c r="Q777" i="1"/>
  <c r="R777" i="1"/>
  <c r="M778" i="1"/>
  <c r="Q778" i="1"/>
  <c r="R778" i="1"/>
  <c r="M779" i="1"/>
  <c r="Q779" i="1"/>
  <c r="R779" i="1"/>
  <c r="M780" i="1"/>
  <c r="Q780" i="1"/>
  <c r="R780" i="1"/>
  <c r="M781" i="1"/>
  <c r="Q781" i="1"/>
  <c r="R781" i="1"/>
  <c r="M782" i="1"/>
  <c r="Q782" i="1"/>
  <c r="R782" i="1"/>
  <c r="M783" i="1"/>
  <c r="Q783" i="1"/>
  <c r="R783" i="1"/>
  <c r="M784" i="1"/>
  <c r="Q784" i="1"/>
  <c r="R784" i="1"/>
  <c r="M785" i="1"/>
  <c r="Q785" i="1"/>
  <c r="R785" i="1"/>
  <c r="M786" i="1"/>
  <c r="Q786" i="1"/>
  <c r="R786" i="1"/>
  <c r="M787" i="1"/>
  <c r="Q787" i="1"/>
  <c r="R787" i="1"/>
  <c r="M788" i="1"/>
  <c r="Q788" i="1"/>
  <c r="R788" i="1"/>
  <c r="M789" i="1"/>
  <c r="Q789" i="1"/>
  <c r="R789" i="1"/>
  <c r="M790" i="1"/>
  <c r="Q790" i="1"/>
  <c r="R790" i="1"/>
  <c r="M791" i="1"/>
  <c r="Q791" i="1"/>
  <c r="R791" i="1"/>
  <c r="M792" i="1"/>
  <c r="Q792" i="1"/>
  <c r="R792" i="1"/>
  <c r="M793" i="1"/>
  <c r="Q793" i="1"/>
  <c r="R793" i="1"/>
  <c r="M794" i="1"/>
  <c r="Q794" i="1"/>
  <c r="R794" i="1"/>
  <c r="M795" i="1"/>
  <c r="Q795" i="1"/>
  <c r="R795" i="1"/>
  <c r="M796" i="1"/>
  <c r="Q796" i="1"/>
  <c r="R796" i="1"/>
  <c r="M797" i="1"/>
  <c r="Q797" i="1"/>
  <c r="R797" i="1"/>
  <c r="M798" i="1"/>
  <c r="Q798" i="1"/>
  <c r="R798" i="1"/>
  <c r="M799" i="1"/>
  <c r="Q799" i="1"/>
  <c r="R799" i="1"/>
  <c r="M800" i="1"/>
  <c r="Q800" i="1"/>
  <c r="R800" i="1"/>
  <c r="M801" i="1"/>
  <c r="Q801" i="1"/>
  <c r="R801" i="1"/>
  <c r="M802" i="1"/>
  <c r="Q802" i="1"/>
  <c r="R802" i="1"/>
  <c r="M803" i="1"/>
  <c r="Q803" i="1"/>
  <c r="R803" i="1"/>
  <c r="M804" i="1"/>
  <c r="Q804" i="1"/>
  <c r="R804" i="1"/>
  <c r="M805" i="1"/>
  <c r="Q805" i="1"/>
  <c r="R805" i="1"/>
  <c r="M806" i="1"/>
  <c r="Q806" i="1"/>
  <c r="R806" i="1"/>
  <c r="M807" i="1"/>
  <c r="Q807" i="1"/>
  <c r="R807" i="1"/>
  <c r="M808" i="1"/>
  <c r="Q808" i="1"/>
  <c r="R808" i="1"/>
  <c r="M809" i="1"/>
  <c r="Q809" i="1"/>
  <c r="R809" i="1"/>
  <c r="M810" i="1"/>
  <c r="Q810" i="1"/>
  <c r="R810" i="1"/>
  <c r="M811" i="1"/>
  <c r="Q811" i="1"/>
  <c r="R811" i="1"/>
  <c r="M812" i="1"/>
  <c r="Q812" i="1"/>
  <c r="R812" i="1"/>
  <c r="M813" i="1"/>
  <c r="Q813" i="1"/>
  <c r="R813" i="1"/>
  <c r="M814" i="1"/>
  <c r="Q814" i="1"/>
  <c r="R814" i="1"/>
  <c r="M815" i="1"/>
  <c r="Q815" i="1"/>
  <c r="R815" i="1"/>
  <c r="M816" i="1"/>
  <c r="Q816" i="1"/>
  <c r="R816" i="1"/>
  <c r="M817" i="1"/>
  <c r="Q817" i="1"/>
  <c r="R817" i="1"/>
  <c r="M818" i="1"/>
  <c r="Q818" i="1"/>
  <c r="R818" i="1"/>
  <c r="M819" i="1"/>
  <c r="Q819" i="1"/>
  <c r="R819" i="1"/>
  <c r="M820" i="1"/>
  <c r="Q820" i="1"/>
  <c r="R820" i="1"/>
  <c r="M821" i="1"/>
  <c r="Q821" i="1"/>
  <c r="R821" i="1"/>
  <c r="M822" i="1"/>
  <c r="Q822" i="1"/>
  <c r="R822" i="1"/>
  <c r="M823" i="1"/>
  <c r="Q823" i="1"/>
  <c r="R823" i="1"/>
  <c r="M824" i="1"/>
  <c r="Q824" i="1"/>
  <c r="R824" i="1"/>
  <c r="M825" i="1"/>
  <c r="Q825" i="1"/>
  <c r="R825" i="1"/>
  <c r="M826" i="1"/>
  <c r="Q826" i="1"/>
  <c r="R826" i="1"/>
  <c r="M827" i="1"/>
  <c r="Q827" i="1"/>
  <c r="R827" i="1"/>
  <c r="M828" i="1"/>
  <c r="Q828" i="1"/>
  <c r="R828" i="1"/>
  <c r="M829" i="1"/>
  <c r="Q829" i="1"/>
  <c r="R829" i="1"/>
  <c r="M830" i="1"/>
  <c r="Q830" i="1"/>
  <c r="R830" i="1"/>
  <c r="M831" i="1"/>
  <c r="Q831" i="1"/>
  <c r="R831" i="1"/>
  <c r="M832" i="1"/>
  <c r="Q832" i="1"/>
  <c r="R832" i="1"/>
  <c r="M833" i="1"/>
  <c r="Q833" i="1"/>
  <c r="R833" i="1"/>
  <c r="M834" i="1"/>
  <c r="Q834" i="1"/>
  <c r="R834" i="1"/>
  <c r="M835" i="1"/>
  <c r="Q835" i="1"/>
  <c r="R835" i="1"/>
  <c r="M836" i="1"/>
  <c r="Q836" i="1"/>
  <c r="R836" i="1"/>
  <c r="M837" i="1"/>
  <c r="Q837" i="1"/>
  <c r="R837" i="1"/>
  <c r="M838" i="1"/>
  <c r="Q838" i="1"/>
  <c r="R838" i="1"/>
  <c r="M839" i="1"/>
  <c r="Q839" i="1"/>
  <c r="R839" i="1"/>
  <c r="M840" i="1"/>
  <c r="Q840" i="1"/>
  <c r="R840" i="1"/>
  <c r="M841" i="1"/>
  <c r="Q841" i="1"/>
  <c r="R841" i="1"/>
  <c r="M842" i="1"/>
  <c r="Q842" i="1"/>
  <c r="R842" i="1"/>
  <c r="M843" i="1"/>
  <c r="Q843" i="1"/>
  <c r="R843" i="1"/>
  <c r="M844" i="1"/>
  <c r="Q844" i="1"/>
  <c r="R844" i="1"/>
  <c r="M845" i="1"/>
  <c r="Q845" i="1"/>
  <c r="R845" i="1"/>
  <c r="M846" i="1"/>
  <c r="Q846" i="1"/>
  <c r="R846" i="1"/>
  <c r="M847" i="1"/>
  <c r="Q847" i="1"/>
  <c r="R847" i="1"/>
  <c r="M848" i="1"/>
  <c r="Q848" i="1"/>
  <c r="R848" i="1"/>
  <c r="M849" i="1"/>
  <c r="Q849" i="1"/>
  <c r="R849" i="1"/>
  <c r="M850" i="1"/>
  <c r="Q850" i="1"/>
  <c r="R850" i="1"/>
  <c r="M851" i="1"/>
  <c r="Q851" i="1"/>
  <c r="R851" i="1"/>
  <c r="M852" i="1"/>
  <c r="Q852" i="1"/>
  <c r="R852" i="1"/>
  <c r="M853" i="1"/>
  <c r="Q853" i="1"/>
  <c r="R853" i="1"/>
  <c r="M854" i="1"/>
  <c r="Q854" i="1"/>
  <c r="R854" i="1"/>
  <c r="M855" i="1"/>
  <c r="Q855" i="1"/>
  <c r="R855" i="1"/>
  <c r="M856" i="1"/>
  <c r="Q856" i="1"/>
  <c r="R856" i="1"/>
  <c r="M857" i="1"/>
  <c r="Q857" i="1"/>
  <c r="R857" i="1"/>
  <c r="M858" i="1"/>
  <c r="Q858" i="1"/>
  <c r="R858" i="1"/>
  <c r="M859" i="1"/>
  <c r="Q859" i="1"/>
  <c r="R859" i="1"/>
  <c r="M860" i="1"/>
  <c r="Q860" i="1"/>
  <c r="R860" i="1"/>
  <c r="M861" i="1"/>
  <c r="Q861" i="1"/>
  <c r="R861" i="1"/>
  <c r="M862" i="1"/>
  <c r="Q862" i="1"/>
  <c r="R862" i="1"/>
  <c r="M863" i="1"/>
  <c r="Q863" i="1"/>
  <c r="R863" i="1"/>
  <c r="M864" i="1"/>
  <c r="Q864" i="1"/>
  <c r="R864" i="1"/>
  <c r="M865" i="1"/>
  <c r="Q865" i="1"/>
  <c r="R865" i="1"/>
  <c r="M866" i="1"/>
  <c r="Q866" i="1"/>
  <c r="R866" i="1"/>
  <c r="M867" i="1"/>
  <c r="Q867" i="1"/>
  <c r="R867" i="1"/>
  <c r="M868" i="1"/>
  <c r="Q868" i="1"/>
  <c r="R868" i="1"/>
  <c r="M869" i="1"/>
  <c r="Q869" i="1"/>
  <c r="R869" i="1"/>
  <c r="M870" i="1"/>
  <c r="Q870" i="1"/>
  <c r="R870" i="1"/>
  <c r="M871" i="1"/>
  <c r="Q871" i="1"/>
  <c r="R871" i="1"/>
  <c r="M872" i="1"/>
  <c r="Q872" i="1"/>
  <c r="R872" i="1"/>
  <c r="M873" i="1"/>
  <c r="Q873" i="1"/>
  <c r="R873" i="1"/>
  <c r="M874" i="1"/>
  <c r="Q874" i="1"/>
  <c r="R874" i="1"/>
  <c r="M875" i="1"/>
  <c r="Q875" i="1"/>
  <c r="R875" i="1"/>
  <c r="M876" i="1"/>
  <c r="Q876" i="1"/>
  <c r="R876" i="1"/>
  <c r="M877" i="1"/>
  <c r="Q877" i="1"/>
  <c r="R877" i="1"/>
  <c r="M878" i="1"/>
  <c r="Q878" i="1"/>
  <c r="R878" i="1"/>
  <c r="M879" i="1"/>
  <c r="Q879" i="1"/>
  <c r="R879" i="1"/>
  <c r="M880" i="1"/>
  <c r="Q880" i="1"/>
  <c r="R880" i="1"/>
  <c r="M881" i="1"/>
  <c r="Q881" i="1"/>
  <c r="R881" i="1"/>
  <c r="M882" i="1"/>
  <c r="Q882" i="1"/>
  <c r="R882" i="1"/>
  <c r="M883" i="1"/>
  <c r="Q883" i="1"/>
  <c r="R883" i="1"/>
  <c r="M884" i="1"/>
  <c r="Q884" i="1"/>
  <c r="R884" i="1"/>
  <c r="M885" i="1"/>
  <c r="Q885" i="1"/>
  <c r="R885" i="1"/>
  <c r="M886" i="1"/>
  <c r="Q886" i="1"/>
  <c r="R886" i="1"/>
  <c r="M887" i="1"/>
  <c r="Q887" i="1"/>
  <c r="R887" i="1"/>
  <c r="M888" i="1"/>
  <c r="Q888" i="1"/>
  <c r="R888" i="1"/>
  <c r="M889" i="1"/>
  <c r="Q889" i="1"/>
  <c r="R889" i="1"/>
  <c r="M890" i="1"/>
  <c r="Q890" i="1"/>
  <c r="R890" i="1"/>
  <c r="M891" i="1"/>
  <c r="Q891" i="1"/>
  <c r="R891" i="1"/>
  <c r="M892" i="1"/>
  <c r="Q892" i="1"/>
  <c r="R892" i="1"/>
  <c r="M893" i="1"/>
  <c r="Q893" i="1"/>
  <c r="R893" i="1"/>
  <c r="M894" i="1"/>
  <c r="Q894" i="1"/>
  <c r="R894" i="1"/>
  <c r="M895" i="1"/>
  <c r="Q895" i="1"/>
  <c r="R895" i="1"/>
  <c r="M896" i="1"/>
  <c r="Q896" i="1"/>
  <c r="R896" i="1"/>
  <c r="M897" i="1"/>
  <c r="Q897" i="1"/>
  <c r="R897" i="1"/>
  <c r="M898" i="1"/>
  <c r="Q898" i="1"/>
  <c r="R898" i="1"/>
  <c r="M899" i="1"/>
  <c r="Q899" i="1"/>
  <c r="R899" i="1"/>
  <c r="M900" i="1"/>
  <c r="Q900" i="1"/>
  <c r="R900" i="1"/>
  <c r="M901" i="1"/>
  <c r="Q901" i="1"/>
  <c r="R901" i="1"/>
  <c r="M902" i="1"/>
  <c r="Q902" i="1"/>
  <c r="R902" i="1"/>
  <c r="M903" i="1"/>
  <c r="Q903" i="1"/>
  <c r="R903" i="1"/>
  <c r="M904" i="1"/>
  <c r="Q904" i="1"/>
  <c r="R904" i="1"/>
  <c r="M905" i="1"/>
  <c r="Q905" i="1"/>
  <c r="R905" i="1"/>
  <c r="M906" i="1"/>
  <c r="Q906" i="1"/>
  <c r="R906" i="1"/>
  <c r="M907" i="1"/>
  <c r="Q907" i="1"/>
  <c r="R907" i="1"/>
  <c r="M908" i="1"/>
  <c r="Q908" i="1"/>
  <c r="R908" i="1"/>
  <c r="M909" i="1"/>
  <c r="Q909" i="1"/>
  <c r="R909" i="1"/>
  <c r="M910" i="1"/>
  <c r="Q910" i="1"/>
  <c r="R910" i="1"/>
  <c r="M911" i="1"/>
  <c r="Q911" i="1"/>
  <c r="R911" i="1"/>
  <c r="M912" i="1"/>
  <c r="Q912" i="1"/>
  <c r="R912" i="1"/>
  <c r="M913" i="1"/>
  <c r="Q913" i="1"/>
  <c r="R913" i="1"/>
  <c r="M914" i="1"/>
  <c r="Q914" i="1"/>
  <c r="R914" i="1"/>
  <c r="M915" i="1"/>
  <c r="Q915" i="1"/>
  <c r="R915" i="1"/>
  <c r="M916" i="1"/>
  <c r="Q916" i="1"/>
  <c r="R916" i="1"/>
  <c r="M917" i="1"/>
  <c r="Q917" i="1"/>
  <c r="R917" i="1"/>
  <c r="M918" i="1"/>
  <c r="Q918" i="1"/>
  <c r="R918" i="1"/>
  <c r="M919" i="1"/>
  <c r="Q919" i="1"/>
  <c r="R919" i="1"/>
  <c r="M920" i="1"/>
  <c r="Q920" i="1"/>
  <c r="R920" i="1"/>
  <c r="M921" i="1"/>
  <c r="Q921" i="1"/>
  <c r="R921" i="1"/>
  <c r="M922" i="1"/>
  <c r="Q922" i="1"/>
  <c r="R922" i="1"/>
  <c r="M923" i="1"/>
  <c r="Q923" i="1"/>
  <c r="R923" i="1"/>
  <c r="M924" i="1"/>
  <c r="Q924" i="1"/>
  <c r="R924" i="1"/>
  <c r="M925" i="1"/>
  <c r="Q925" i="1"/>
  <c r="R925" i="1"/>
  <c r="M926" i="1"/>
  <c r="Q926" i="1"/>
  <c r="R926" i="1"/>
  <c r="M927" i="1"/>
  <c r="Q927" i="1"/>
  <c r="R927" i="1"/>
  <c r="M928" i="1"/>
  <c r="Q928" i="1"/>
  <c r="R928" i="1"/>
  <c r="M929" i="1"/>
  <c r="Q929" i="1"/>
  <c r="R929" i="1"/>
  <c r="M930" i="1"/>
  <c r="Q930" i="1"/>
  <c r="R930" i="1"/>
  <c r="M931" i="1"/>
  <c r="Q931" i="1"/>
  <c r="R931" i="1"/>
  <c r="M932" i="1"/>
  <c r="Q932" i="1"/>
  <c r="R932" i="1"/>
  <c r="M933" i="1"/>
  <c r="Q933" i="1"/>
  <c r="R933" i="1"/>
  <c r="M934" i="1"/>
  <c r="Q934" i="1"/>
  <c r="R934" i="1"/>
  <c r="M935" i="1"/>
  <c r="Q935" i="1"/>
  <c r="R935" i="1"/>
  <c r="M936" i="1"/>
  <c r="Q936" i="1"/>
  <c r="R936" i="1"/>
  <c r="M937" i="1"/>
  <c r="Q937" i="1"/>
  <c r="R937" i="1"/>
  <c r="M938" i="1"/>
  <c r="Q938" i="1"/>
  <c r="R938" i="1"/>
  <c r="M939" i="1"/>
  <c r="Q939" i="1"/>
  <c r="R939" i="1"/>
  <c r="M940" i="1"/>
  <c r="Q940" i="1"/>
  <c r="R940" i="1"/>
  <c r="M941" i="1"/>
  <c r="Q941" i="1"/>
  <c r="R941" i="1"/>
  <c r="M942" i="1"/>
  <c r="Q942" i="1"/>
  <c r="R942" i="1"/>
  <c r="M943" i="1"/>
  <c r="Q943" i="1"/>
  <c r="R943" i="1"/>
  <c r="M944" i="1"/>
  <c r="Q944" i="1"/>
  <c r="R944" i="1"/>
  <c r="M945" i="1"/>
  <c r="Q945" i="1"/>
  <c r="R945" i="1"/>
  <c r="M946" i="1"/>
  <c r="Q946" i="1"/>
  <c r="R946" i="1"/>
  <c r="M947" i="1"/>
  <c r="Q947" i="1"/>
  <c r="R947" i="1"/>
  <c r="M948" i="1"/>
  <c r="Q948" i="1"/>
  <c r="R948" i="1"/>
  <c r="M949" i="1"/>
  <c r="Q949" i="1"/>
  <c r="R949" i="1"/>
  <c r="M950" i="1"/>
  <c r="Q950" i="1"/>
  <c r="R950" i="1"/>
  <c r="M951" i="1"/>
  <c r="Q951" i="1"/>
  <c r="R951" i="1"/>
  <c r="M952" i="1"/>
  <c r="Q952" i="1"/>
  <c r="R952" i="1"/>
  <c r="M953" i="1"/>
  <c r="Q953" i="1"/>
  <c r="R953" i="1"/>
  <c r="M954" i="1"/>
  <c r="Q954" i="1"/>
  <c r="R954" i="1"/>
  <c r="M955" i="1"/>
  <c r="Q955" i="1"/>
  <c r="R955" i="1"/>
  <c r="M956" i="1"/>
  <c r="Q956" i="1"/>
  <c r="R956" i="1"/>
  <c r="M957" i="1"/>
  <c r="Q957" i="1"/>
  <c r="R957" i="1"/>
  <c r="M958" i="1"/>
  <c r="Q958" i="1"/>
  <c r="R958" i="1"/>
  <c r="M959" i="1"/>
  <c r="Q959" i="1"/>
  <c r="R959" i="1"/>
  <c r="M960" i="1"/>
  <c r="Q960" i="1"/>
  <c r="R960" i="1"/>
  <c r="M961" i="1"/>
  <c r="Q961" i="1"/>
  <c r="R961" i="1"/>
  <c r="M962" i="1"/>
  <c r="Q962" i="1"/>
  <c r="R962" i="1"/>
  <c r="M963" i="1"/>
  <c r="Q963" i="1"/>
  <c r="R963" i="1"/>
  <c r="M964" i="1"/>
  <c r="Q964" i="1"/>
  <c r="R964" i="1"/>
  <c r="M965" i="1"/>
  <c r="Q965" i="1"/>
  <c r="R965" i="1"/>
  <c r="M966" i="1"/>
  <c r="Q966" i="1"/>
  <c r="R966" i="1"/>
  <c r="M967" i="1"/>
  <c r="Q967" i="1"/>
  <c r="R967" i="1"/>
  <c r="M968" i="1"/>
  <c r="Q968" i="1"/>
  <c r="R968" i="1"/>
  <c r="M969" i="1"/>
  <c r="Q969" i="1"/>
  <c r="R969" i="1"/>
  <c r="M970" i="1"/>
  <c r="Q970" i="1"/>
  <c r="R970" i="1"/>
  <c r="M971" i="1"/>
  <c r="Q971" i="1"/>
  <c r="R971" i="1"/>
  <c r="M972" i="1"/>
  <c r="Q972" i="1"/>
  <c r="R972" i="1"/>
  <c r="M973" i="1"/>
  <c r="Q973" i="1"/>
  <c r="R973" i="1"/>
  <c r="M974" i="1"/>
  <c r="Q974" i="1"/>
  <c r="R974" i="1"/>
  <c r="M975" i="1"/>
  <c r="Q975" i="1"/>
  <c r="R975" i="1"/>
  <c r="M976" i="1"/>
  <c r="Q976" i="1"/>
  <c r="R976" i="1"/>
  <c r="M977" i="1"/>
  <c r="Q977" i="1"/>
  <c r="R977" i="1"/>
  <c r="M978" i="1"/>
  <c r="Q978" i="1"/>
  <c r="R978" i="1"/>
  <c r="M979" i="1"/>
  <c r="Q979" i="1"/>
  <c r="R979" i="1"/>
  <c r="M980" i="1"/>
  <c r="Q980" i="1"/>
  <c r="R980" i="1"/>
  <c r="M981" i="1"/>
  <c r="Q981" i="1"/>
  <c r="R981" i="1"/>
  <c r="M982" i="1"/>
  <c r="Q982" i="1"/>
  <c r="R982" i="1"/>
  <c r="M983" i="1"/>
  <c r="Q983" i="1"/>
  <c r="R983" i="1"/>
  <c r="M984" i="1"/>
  <c r="Q984" i="1"/>
  <c r="R984" i="1"/>
  <c r="M985" i="1"/>
  <c r="Q985" i="1"/>
  <c r="R985" i="1"/>
  <c r="M986" i="1"/>
  <c r="Q986" i="1"/>
  <c r="R986" i="1"/>
  <c r="M987" i="1"/>
  <c r="Q987" i="1"/>
  <c r="R987" i="1"/>
  <c r="M988" i="1"/>
  <c r="Q988" i="1"/>
  <c r="R988" i="1"/>
  <c r="M989" i="1"/>
  <c r="Q989" i="1"/>
  <c r="R989" i="1"/>
  <c r="M990" i="1"/>
  <c r="Q990" i="1"/>
  <c r="R990" i="1"/>
  <c r="M991" i="1"/>
  <c r="Q991" i="1"/>
  <c r="R991" i="1"/>
  <c r="M992" i="1"/>
  <c r="Q992" i="1"/>
  <c r="R992" i="1"/>
  <c r="M993" i="1"/>
  <c r="Q993" i="1"/>
  <c r="R993" i="1"/>
  <c r="M994" i="1"/>
  <c r="Q994" i="1"/>
  <c r="R994" i="1"/>
  <c r="M995" i="1"/>
  <c r="Q995" i="1"/>
  <c r="R995" i="1"/>
  <c r="M996" i="1"/>
  <c r="Q996" i="1"/>
  <c r="R996" i="1"/>
  <c r="M997" i="1"/>
  <c r="Q997" i="1"/>
  <c r="R997" i="1"/>
  <c r="M998" i="1"/>
  <c r="Q998" i="1"/>
  <c r="R998" i="1"/>
  <c r="M999" i="1"/>
  <c r="Q999" i="1"/>
  <c r="R999" i="1"/>
  <c r="M1000" i="1"/>
  <c r="Q1000" i="1"/>
  <c r="R1000" i="1"/>
  <c r="M1001" i="1"/>
  <c r="Q1001" i="1"/>
  <c r="R1001" i="1"/>
  <c r="M1002" i="1"/>
  <c r="Q1002" i="1"/>
  <c r="R1002" i="1"/>
  <c r="M1003" i="1"/>
  <c r="Q1003" i="1"/>
  <c r="R1003" i="1"/>
  <c r="M1004" i="1"/>
  <c r="Q1004" i="1"/>
  <c r="R1004" i="1"/>
  <c r="M1005" i="1"/>
  <c r="Q1005" i="1"/>
  <c r="R1005" i="1"/>
  <c r="M1006" i="1"/>
  <c r="Q1006" i="1"/>
  <c r="R1006" i="1"/>
  <c r="M1007" i="1"/>
  <c r="Q1007" i="1"/>
  <c r="R1007" i="1"/>
  <c r="M1008" i="1"/>
  <c r="Q1008" i="1"/>
  <c r="R1008" i="1"/>
  <c r="M1009" i="1"/>
  <c r="Q1009" i="1"/>
  <c r="R1009" i="1"/>
  <c r="M1010" i="1"/>
  <c r="Q1010" i="1"/>
  <c r="R1010" i="1"/>
  <c r="M1011" i="1"/>
  <c r="Q1011" i="1"/>
  <c r="R1011" i="1"/>
  <c r="M1012" i="1"/>
  <c r="Q1012" i="1"/>
  <c r="R1012" i="1"/>
  <c r="M1013" i="1"/>
  <c r="Q1013" i="1"/>
  <c r="R1013" i="1"/>
  <c r="M1014" i="1"/>
  <c r="Q1014" i="1"/>
  <c r="R1014" i="1"/>
  <c r="M1015" i="1"/>
  <c r="Q1015" i="1"/>
  <c r="R1015" i="1"/>
  <c r="M1016" i="1"/>
  <c r="Q1016" i="1"/>
  <c r="R1016" i="1"/>
  <c r="M1017" i="1"/>
  <c r="Q1017" i="1"/>
  <c r="R1017" i="1"/>
  <c r="M1018" i="1"/>
  <c r="Q1018" i="1"/>
  <c r="R1018" i="1"/>
  <c r="M1019" i="1"/>
  <c r="Q1019" i="1"/>
  <c r="R1019" i="1"/>
  <c r="M1020" i="1"/>
  <c r="Q1020" i="1"/>
  <c r="R1020" i="1"/>
  <c r="M1021" i="1"/>
  <c r="Q1021" i="1"/>
  <c r="R1021" i="1"/>
  <c r="M1022" i="1"/>
  <c r="Q1022" i="1"/>
  <c r="R1022" i="1"/>
  <c r="M1023" i="1"/>
  <c r="Q1023" i="1"/>
  <c r="R1023" i="1"/>
  <c r="M1024" i="1"/>
  <c r="Q1024" i="1"/>
  <c r="R1024" i="1"/>
  <c r="M1025" i="1"/>
  <c r="Q1025" i="1"/>
  <c r="R1025" i="1"/>
  <c r="M1026" i="1"/>
  <c r="Q1026" i="1"/>
  <c r="R1026" i="1"/>
  <c r="M1027" i="1"/>
  <c r="Q1027" i="1"/>
  <c r="R1027" i="1"/>
  <c r="M1028" i="1"/>
  <c r="Q1028" i="1"/>
  <c r="R1028" i="1"/>
  <c r="M1029" i="1"/>
  <c r="Q1029" i="1"/>
  <c r="R1029" i="1"/>
  <c r="M1030" i="1"/>
  <c r="Q1030" i="1"/>
  <c r="R1030" i="1"/>
  <c r="M1031" i="1"/>
  <c r="Q1031" i="1"/>
  <c r="R1031" i="1"/>
  <c r="M1032" i="1"/>
  <c r="Q1032" i="1"/>
  <c r="R1032" i="1"/>
  <c r="M1033" i="1"/>
  <c r="Q1033" i="1"/>
  <c r="R1033" i="1"/>
  <c r="M1034" i="1"/>
  <c r="Q1034" i="1"/>
  <c r="R1034" i="1"/>
  <c r="M1035" i="1"/>
  <c r="Q1035" i="1"/>
  <c r="R1035" i="1"/>
  <c r="M1036" i="1"/>
  <c r="Q1036" i="1"/>
  <c r="R1036" i="1"/>
  <c r="M1037" i="1"/>
  <c r="Q1037" i="1"/>
  <c r="R1037" i="1"/>
  <c r="M1038" i="1"/>
  <c r="Q1038" i="1"/>
  <c r="R1038" i="1"/>
  <c r="M1039" i="1"/>
  <c r="Q1039" i="1"/>
  <c r="R1039" i="1"/>
  <c r="M1040" i="1"/>
  <c r="Q1040" i="1"/>
  <c r="R1040" i="1"/>
  <c r="M1041" i="1"/>
  <c r="Q1041" i="1"/>
  <c r="R1041" i="1"/>
  <c r="M1042" i="1"/>
  <c r="Q1042" i="1"/>
  <c r="R1042" i="1"/>
  <c r="M1043" i="1"/>
  <c r="Q1043" i="1"/>
  <c r="R1043" i="1"/>
  <c r="M1044" i="1"/>
  <c r="Q1044" i="1"/>
  <c r="R1044" i="1"/>
  <c r="M1045" i="1"/>
  <c r="Q1045" i="1"/>
  <c r="R1045" i="1"/>
  <c r="M1046" i="1"/>
  <c r="Q1046" i="1"/>
  <c r="R1046" i="1"/>
  <c r="M1047" i="1"/>
  <c r="Q1047" i="1"/>
  <c r="R1047" i="1"/>
  <c r="M1048" i="1"/>
  <c r="Q1048" i="1"/>
  <c r="R1048" i="1"/>
  <c r="M1049" i="1"/>
  <c r="Q1049" i="1"/>
  <c r="R1049" i="1"/>
  <c r="M1050" i="1"/>
  <c r="Q1050" i="1"/>
  <c r="R1050" i="1"/>
  <c r="M1051" i="1"/>
  <c r="Q1051" i="1"/>
  <c r="R1051" i="1"/>
  <c r="M1052" i="1"/>
  <c r="Q1052" i="1"/>
  <c r="R1052" i="1"/>
  <c r="M1053" i="1"/>
  <c r="Q1053" i="1"/>
  <c r="R1053" i="1"/>
  <c r="M1054" i="1"/>
  <c r="Q1054" i="1"/>
  <c r="R1054" i="1"/>
  <c r="M1055" i="1"/>
  <c r="Q1055" i="1"/>
  <c r="R1055" i="1"/>
  <c r="M1056" i="1"/>
  <c r="Q1056" i="1"/>
  <c r="R1056" i="1"/>
  <c r="M1057" i="1"/>
  <c r="Q1057" i="1"/>
  <c r="R1057" i="1"/>
  <c r="M1058" i="1"/>
  <c r="Q1058" i="1"/>
  <c r="R1058" i="1"/>
  <c r="M1059" i="1"/>
  <c r="Q1059" i="1"/>
  <c r="R1059" i="1"/>
  <c r="M1060" i="1"/>
  <c r="Q1060" i="1"/>
  <c r="R1060" i="1"/>
  <c r="M1061" i="1"/>
  <c r="Q1061" i="1"/>
  <c r="R1061" i="1"/>
  <c r="M1062" i="1"/>
  <c r="Q1062" i="1"/>
  <c r="R1062" i="1"/>
  <c r="M1063" i="1"/>
  <c r="Q1063" i="1"/>
  <c r="R1063" i="1"/>
  <c r="M1064" i="1"/>
  <c r="Q1064" i="1"/>
  <c r="R1064" i="1"/>
  <c r="M1065" i="1"/>
  <c r="Q1065" i="1"/>
  <c r="R1065" i="1"/>
  <c r="M1066" i="1"/>
  <c r="Q1066" i="1"/>
  <c r="R1066" i="1"/>
  <c r="M1067" i="1"/>
  <c r="Q1067" i="1"/>
  <c r="R1067" i="1"/>
  <c r="M1068" i="1"/>
  <c r="Q1068" i="1"/>
  <c r="R1068" i="1"/>
  <c r="M1069" i="1"/>
  <c r="Q1069" i="1"/>
  <c r="R1069" i="1"/>
  <c r="M1070" i="1"/>
  <c r="Q1070" i="1"/>
  <c r="R1070" i="1"/>
  <c r="M1071" i="1"/>
  <c r="Q1071" i="1"/>
  <c r="R1071" i="1"/>
  <c r="M1072" i="1"/>
  <c r="Q1072" i="1"/>
  <c r="R1072" i="1"/>
  <c r="M1073" i="1"/>
  <c r="Q1073" i="1"/>
  <c r="R1073" i="1"/>
  <c r="M1074" i="1"/>
  <c r="Q1074" i="1"/>
  <c r="R1074" i="1"/>
  <c r="M1075" i="1"/>
  <c r="Q1075" i="1"/>
  <c r="R1075" i="1"/>
  <c r="M1076" i="1"/>
  <c r="Q1076" i="1"/>
  <c r="R1076" i="1"/>
  <c r="M1077" i="1"/>
  <c r="Q1077" i="1"/>
  <c r="R1077" i="1"/>
  <c r="M1078" i="1"/>
  <c r="Q1078" i="1"/>
  <c r="R1078" i="1"/>
  <c r="M1079" i="1"/>
  <c r="Q1079" i="1"/>
  <c r="R1079" i="1"/>
  <c r="M1080" i="1"/>
  <c r="Q1080" i="1"/>
  <c r="R1080" i="1"/>
  <c r="M1081" i="1"/>
  <c r="Q1081" i="1"/>
  <c r="R1081" i="1"/>
  <c r="M1082" i="1"/>
  <c r="Q1082" i="1"/>
  <c r="R1082" i="1"/>
  <c r="M1083" i="1"/>
  <c r="Q1083" i="1"/>
  <c r="R1083" i="1"/>
  <c r="M1084" i="1"/>
  <c r="Q1084" i="1"/>
  <c r="R1084" i="1"/>
  <c r="M1085" i="1"/>
  <c r="Q1085" i="1"/>
  <c r="R1085" i="1"/>
  <c r="M1086" i="1"/>
  <c r="Q1086" i="1"/>
  <c r="R1086" i="1"/>
  <c r="M1087" i="1"/>
  <c r="Q1087" i="1"/>
  <c r="R1087" i="1"/>
  <c r="M1088" i="1"/>
  <c r="Q1088" i="1"/>
  <c r="R1088" i="1"/>
  <c r="M1089" i="1"/>
  <c r="Q1089" i="1"/>
  <c r="R1089" i="1"/>
  <c r="M1090" i="1"/>
  <c r="Q1090" i="1"/>
  <c r="R1090" i="1"/>
  <c r="M1091" i="1"/>
  <c r="Q1091" i="1"/>
  <c r="R1091" i="1"/>
  <c r="M1092" i="1"/>
  <c r="Q1092" i="1"/>
  <c r="R1092" i="1"/>
  <c r="M1093" i="1"/>
  <c r="Q1093" i="1"/>
  <c r="R1093" i="1"/>
  <c r="M1094" i="1"/>
  <c r="Q1094" i="1"/>
  <c r="R1094" i="1"/>
  <c r="M1095" i="1"/>
  <c r="Q1095" i="1"/>
  <c r="R1095" i="1"/>
  <c r="M1096" i="1"/>
  <c r="Q1096" i="1"/>
  <c r="R1096" i="1"/>
  <c r="M1097" i="1"/>
  <c r="Q1097" i="1"/>
  <c r="R1097" i="1"/>
  <c r="M1098" i="1"/>
  <c r="Q1098" i="1"/>
  <c r="R1098" i="1"/>
  <c r="M1099" i="1"/>
  <c r="Q1099" i="1"/>
  <c r="R1099" i="1"/>
  <c r="M1100" i="1"/>
  <c r="Q1100" i="1"/>
  <c r="R1100" i="1"/>
  <c r="M1101" i="1"/>
  <c r="Q1101" i="1"/>
  <c r="R1101" i="1"/>
  <c r="M1102" i="1"/>
  <c r="Q1102" i="1"/>
  <c r="R1102" i="1"/>
  <c r="M1103" i="1"/>
  <c r="Q1103" i="1"/>
  <c r="R1103" i="1"/>
  <c r="M1104" i="1"/>
  <c r="Q1104" i="1"/>
  <c r="R1104" i="1"/>
  <c r="M1105" i="1"/>
  <c r="Q1105" i="1"/>
  <c r="R1105" i="1"/>
  <c r="M1106" i="1"/>
  <c r="Q1106" i="1"/>
  <c r="R1106" i="1"/>
  <c r="M1107" i="1"/>
  <c r="Q1107" i="1"/>
  <c r="R1107" i="1"/>
  <c r="M1108" i="1"/>
  <c r="Q1108" i="1"/>
  <c r="R1108" i="1"/>
  <c r="M1109" i="1"/>
  <c r="Q1109" i="1"/>
  <c r="R1109" i="1"/>
  <c r="M1110" i="1"/>
  <c r="Q1110" i="1"/>
  <c r="R1110" i="1"/>
  <c r="M1111" i="1"/>
  <c r="Q1111" i="1"/>
  <c r="R1111" i="1"/>
  <c r="M1112" i="1"/>
  <c r="Q1112" i="1"/>
  <c r="R1112" i="1"/>
  <c r="M1113" i="1"/>
  <c r="Q1113" i="1"/>
  <c r="R1113" i="1"/>
  <c r="M1114" i="1"/>
  <c r="Q1114" i="1"/>
  <c r="R1114" i="1"/>
  <c r="M1115" i="1"/>
  <c r="Q1115" i="1"/>
  <c r="R1115" i="1"/>
  <c r="M1116" i="1"/>
  <c r="Q1116" i="1"/>
  <c r="R1116" i="1"/>
  <c r="M1117" i="1"/>
  <c r="Q1117" i="1"/>
  <c r="R1117" i="1"/>
  <c r="M1118" i="1"/>
  <c r="Q1118" i="1"/>
  <c r="R1118" i="1"/>
  <c r="M1119" i="1"/>
  <c r="Q1119" i="1"/>
  <c r="R1119" i="1"/>
  <c r="M1120" i="1"/>
  <c r="Q1120" i="1"/>
  <c r="R1120" i="1"/>
  <c r="M1121" i="1"/>
  <c r="Q1121" i="1"/>
  <c r="R1121" i="1"/>
  <c r="M1122" i="1"/>
  <c r="Q1122" i="1"/>
  <c r="R1122" i="1"/>
  <c r="M1123" i="1"/>
  <c r="Q1123" i="1"/>
  <c r="R1123" i="1"/>
  <c r="M1124" i="1"/>
  <c r="Q1124" i="1"/>
  <c r="R1124" i="1"/>
  <c r="M1125" i="1"/>
  <c r="Q1125" i="1"/>
  <c r="R1125" i="1"/>
  <c r="M1126" i="1"/>
  <c r="Q1126" i="1"/>
  <c r="R1126" i="1"/>
  <c r="M1127" i="1"/>
  <c r="Q1127" i="1"/>
  <c r="R1127" i="1"/>
  <c r="M1128" i="1"/>
  <c r="Q1128" i="1"/>
  <c r="R1128" i="1"/>
  <c r="M1129" i="1"/>
  <c r="Q1129" i="1"/>
  <c r="R1129" i="1"/>
  <c r="M1130" i="1"/>
  <c r="Q1130" i="1"/>
  <c r="R1130" i="1"/>
  <c r="M1131" i="1"/>
  <c r="Q1131" i="1"/>
  <c r="R1131" i="1"/>
  <c r="M1132" i="1"/>
  <c r="Q1132" i="1"/>
  <c r="R1132" i="1"/>
  <c r="M1133" i="1"/>
  <c r="Q1133" i="1"/>
  <c r="R1133" i="1"/>
  <c r="M1134" i="1"/>
  <c r="Q1134" i="1"/>
  <c r="R1134" i="1"/>
  <c r="M1135" i="1"/>
  <c r="Q1135" i="1"/>
  <c r="R1135" i="1"/>
  <c r="M1136" i="1"/>
  <c r="Q1136" i="1"/>
  <c r="R1136" i="1"/>
  <c r="M1137" i="1"/>
  <c r="Q1137" i="1"/>
  <c r="R1137" i="1"/>
  <c r="M1138" i="1"/>
  <c r="Q1138" i="1"/>
  <c r="R1138" i="1"/>
  <c r="M1139" i="1"/>
  <c r="Q1139" i="1"/>
  <c r="R1139" i="1"/>
  <c r="M1140" i="1"/>
  <c r="Q1140" i="1"/>
  <c r="R1140" i="1"/>
  <c r="M1141" i="1"/>
  <c r="Q1141" i="1"/>
  <c r="R1141" i="1"/>
  <c r="M1142" i="1"/>
  <c r="Q1142" i="1"/>
  <c r="R1142" i="1"/>
  <c r="M1143" i="1"/>
  <c r="Q1143" i="1"/>
  <c r="R1143" i="1"/>
  <c r="M1144" i="1"/>
  <c r="Q1144" i="1"/>
  <c r="R1144" i="1"/>
  <c r="M1145" i="1"/>
  <c r="Q1145" i="1"/>
  <c r="R1145" i="1"/>
  <c r="M1146" i="1"/>
  <c r="Q1146" i="1"/>
  <c r="R1146" i="1"/>
  <c r="M1147" i="1"/>
  <c r="Q1147" i="1"/>
  <c r="R1147" i="1"/>
  <c r="M1148" i="1"/>
  <c r="Q1148" i="1"/>
  <c r="R1148" i="1"/>
  <c r="M1149" i="1"/>
  <c r="Q1149" i="1"/>
  <c r="R1149" i="1"/>
  <c r="M1150" i="1"/>
  <c r="Q1150" i="1"/>
  <c r="R1150" i="1"/>
  <c r="M1151" i="1"/>
  <c r="Q1151" i="1"/>
  <c r="R1151" i="1"/>
  <c r="M1152" i="1"/>
  <c r="Q1152" i="1"/>
  <c r="R1152" i="1"/>
  <c r="M1153" i="1"/>
  <c r="Q1153" i="1"/>
  <c r="R1153" i="1"/>
  <c r="M1154" i="1"/>
  <c r="Q1154" i="1"/>
  <c r="R1154" i="1"/>
  <c r="M1155" i="1"/>
  <c r="Q1155" i="1"/>
  <c r="R1155" i="1"/>
  <c r="M1156" i="1"/>
  <c r="Q1156" i="1"/>
  <c r="R1156" i="1"/>
  <c r="M1157" i="1"/>
  <c r="Q1157" i="1"/>
  <c r="R1157" i="1"/>
  <c r="M1158" i="1"/>
  <c r="Q1158" i="1"/>
  <c r="R1158" i="1"/>
  <c r="M1159" i="1"/>
  <c r="Q1159" i="1"/>
  <c r="R1159" i="1"/>
  <c r="M1160" i="1"/>
  <c r="Q1160" i="1"/>
  <c r="R1160" i="1"/>
  <c r="M1161" i="1"/>
  <c r="Q1161" i="1"/>
  <c r="R1161" i="1"/>
  <c r="M1162" i="1"/>
  <c r="Q1162" i="1"/>
  <c r="R1162" i="1"/>
  <c r="M1163" i="1"/>
  <c r="Q1163" i="1"/>
  <c r="R1163" i="1"/>
  <c r="M1164" i="1"/>
  <c r="Q1164" i="1"/>
  <c r="R1164" i="1"/>
  <c r="M1165" i="1"/>
  <c r="Q1165" i="1"/>
  <c r="R1165" i="1"/>
  <c r="M1166" i="1"/>
  <c r="Q1166" i="1"/>
  <c r="R1166" i="1"/>
  <c r="M1167" i="1"/>
  <c r="Q1167" i="1"/>
  <c r="R1167" i="1"/>
  <c r="M1168" i="1"/>
  <c r="Q1168" i="1"/>
  <c r="R1168" i="1"/>
  <c r="M1169" i="1"/>
  <c r="Q1169" i="1"/>
  <c r="R1169" i="1"/>
  <c r="M1170" i="1"/>
  <c r="Q1170" i="1"/>
  <c r="R1170" i="1"/>
  <c r="M1171" i="1"/>
  <c r="Q1171" i="1"/>
  <c r="R1171" i="1"/>
  <c r="M1172" i="1"/>
  <c r="Q1172" i="1"/>
  <c r="R1172" i="1"/>
  <c r="M1173" i="1"/>
  <c r="Q1173" i="1"/>
  <c r="R1173" i="1"/>
  <c r="M1174" i="1"/>
  <c r="Q1174" i="1"/>
  <c r="R1174" i="1"/>
  <c r="M1175" i="1"/>
  <c r="Q1175" i="1"/>
  <c r="R1175" i="1"/>
  <c r="M1176" i="1"/>
  <c r="Q1176" i="1"/>
  <c r="R1176" i="1"/>
  <c r="M1177" i="1"/>
  <c r="Q1177" i="1"/>
  <c r="R1177" i="1"/>
  <c r="M1178" i="1"/>
  <c r="Q1178" i="1"/>
  <c r="R1178" i="1"/>
  <c r="M1179" i="1"/>
  <c r="Q1179" i="1"/>
  <c r="R1179" i="1"/>
  <c r="M1180" i="1"/>
  <c r="Q1180" i="1"/>
  <c r="R1180" i="1"/>
  <c r="M1181" i="1"/>
  <c r="Q1181" i="1"/>
  <c r="R1181" i="1"/>
  <c r="M1182" i="1"/>
  <c r="Q1182" i="1"/>
  <c r="R1182" i="1"/>
  <c r="M1183" i="1"/>
  <c r="Q1183" i="1"/>
  <c r="R1183" i="1"/>
  <c r="M1184" i="1"/>
  <c r="Q1184" i="1"/>
  <c r="R1184" i="1"/>
  <c r="M1185" i="1"/>
  <c r="Q1185" i="1"/>
  <c r="R1185" i="1"/>
  <c r="M1186" i="1"/>
  <c r="Q1186" i="1"/>
  <c r="R1186" i="1"/>
  <c r="M1187" i="1"/>
  <c r="Q1187" i="1"/>
  <c r="R1187" i="1"/>
  <c r="M1188" i="1"/>
  <c r="Q1188" i="1"/>
  <c r="R1188" i="1"/>
  <c r="M1189" i="1"/>
  <c r="Q1189" i="1"/>
  <c r="R1189" i="1"/>
  <c r="M1190" i="1"/>
  <c r="Q1190" i="1"/>
  <c r="R1190" i="1"/>
  <c r="M1191" i="1"/>
  <c r="Q1191" i="1"/>
  <c r="R1191" i="1"/>
  <c r="M1192" i="1"/>
  <c r="Q1192" i="1"/>
  <c r="R1192" i="1"/>
  <c r="M1193" i="1"/>
  <c r="Q1193" i="1"/>
  <c r="R1193" i="1"/>
  <c r="M1194" i="1"/>
  <c r="Q1194" i="1"/>
  <c r="R1194" i="1"/>
  <c r="M1195" i="1"/>
  <c r="Q1195" i="1"/>
  <c r="R1195" i="1"/>
  <c r="M1196" i="1"/>
  <c r="Q1196" i="1"/>
  <c r="R1196" i="1"/>
  <c r="M1197" i="1"/>
  <c r="Q1197" i="1"/>
  <c r="R1197" i="1"/>
  <c r="M1198" i="1"/>
  <c r="Q1198" i="1"/>
  <c r="R1198" i="1"/>
  <c r="M1199" i="1"/>
  <c r="Q1199" i="1"/>
  <c r="R1199" i="1"/>
  <c r="M1200" i="1"/>
  <c r="Q1200" i="1"/>
  <c r="R1200" i="1"/>
  <c r="M1201" i="1"/>
  <c r="Q1201" i="1"/>
  <c r="R1201" i="1"/>
  <c r="M1202" i="1"/>
  <c r="Q1202" i="1"/>
  <c r="R1202" i="1"/>
  <c r="M1203" i="1"/>
  <c r="Q1203" i="1"/>
  <c r="R1203" i="1"/>
  <c r="M1204" i="1"/>
  <c r="Q1204" i="1"/>
  <c r="R1204" i="1"/>
  <c r="M1205" i="1"/>
  <c r="Q1205" i="1"/>
  <c r="R1205" i="1"/>
  <c r="M1206" i="1"/>
  <c r="Q1206" i="1"/>
  <c r="R1206" i="1"/>
  <c r="M1207" i="1"/>
  <c r="Q1207" i="1"/>
  <c r="R1207" i="1"/>
  <c r="M1208" i="1"/>
  <c r="Q1208" i="1"/>
  <c r="R1208" i="1"/>
  <c r="M1209" i="1"/>
  <c r="Q1209" i="1"/>
  <c r="R1209" i="1"/>
  <c r="M1210" i="1"/>
  <c r="Q1210" i="1"/>
  <c r="R1210" i="1"/>
  <c r="M1211" i="1"/>
  <c r="Q1211" i="1"/>
  <c r="R1211" i="1"/>
  <c r="M1212" i="1"/>
  <c r="Q1212" i="1"/>
  <c r="R1212" i="1"/>
  <c r="M1213" i="1"/>
  <c r="Q1213" i="1"/>
  <c r="R1213" i="1"/>
  <c r="M1214" i="1"/>
  <c r="Q1214" i="1"/>
  <c r="R1214" i="1"/>
  <c r="M1215" i="1"/>
  <c r="Q1215" i="1"/>
  <c r="R1215" i="1"/>
  <c r="M1216" i="1"/>
  <c r="Q1216" i="1"/>
  <c r="R1216" i="1"/>
  <c r="M1217" i="1"/>
  <c r="Q1217" i="1"/>
  <c r="R1217" i="1"/>
  <c r="M1218" i="1"/>
  <c r="Q1218" i="1"/>
  <c r="R1218" i="1"/>
  <c r="M1219" i="1"/>
  <c r="Q1219" i="1"/>
  <c r="R1219" i="1"/>
  <c r="M1220" i="1"/>
  <c r="Q1220" i="1"/>
  <c r="R1220" i="1"/>
  <c r="M1221" i="1"/>
  <c r="Q1221" i="1"/>
  <c r="R1221" i="1"/>
  <c r="M1222" i="1"/>
  <c r="Q1222" i="1"/>
  <c r="R1222" i="1"/>
  <c r="M1223" i="1"/>
  <c r="Q1223" i="1"/>
  <c r="R1223" i="1"/>
  <c r="M1224" i="1"/>
  <c r="Q1224" i="1"/>
  <c r="R1224" i="1"/>
  <c r="M1225" i="1"/>
  <c r="Q1225" i="1"/>
  <c r="R1225" i="1"/>
  <c r="M1226" i="1"/>
  <c r="Q1226" i="1"/>
  <c r="R1226" i="1"/>
  <c r="M1227" i="1"/>
  <c r="Q1227" i="1"/>
  <c r="R1227" i="1"/>
  <c r="M1228" i="1"/>
  <c r="Q1228" i="1"/>
  <c r="R1228" i="1"/>
  <c r="M1229" i="1"/>
  <c r="Q1229" i="1"/>
  <c r="R1229" i="1"/>
  <c r="M1230" i="1"/>
  <c r="Q1230" i="1"/>
  <c r="R1230" i="1"/>
  <c r="M1231" i="1"/>
  <c r="Q1231" i="1"/>
  <c r="R1231" i="1"/>
  <c r="M1232" i="1"/>
  <c r="Q1232" i="1"/>
  <c r="R1232" i="1"/>
  <c r="M1233" i="1"/>
  <c r="Q1233" i="1"/>
  <c r="R1233" i="1"/>
  <c r="M1234" i="1"/>
  <c r="Q1234" i="1"/>
  <c r="R1234" i="1"/>
  <c r="M1235" i="1"/>
  <c r="Q1235" i="1"/>
  <c r="R1235" i="1"/>
  <c r="M1236" i="1"/>
  <c r="Q1236" i="1"/>
  <c r="R1236" i="1"/>
  <c r="M1237" i="1"/>
  <c r="Q1237" i="1"/>
  <c r="R1237" i="1"/>
  <c r="M1238" i="1"/>
  <c r="Q1238" i="1"/>
  <c r="R1238" i="1"/>
  <c r="M1239" i="1"/>
  <c r="Q1239" i="1"/>
  <c r="R1239" i="1"/>
  <c r="M1240" i="1"/>
  <c r="Q1240" i="1"/>
  <c r="R1240" i="1"/>
  <c r="M1241" i="1"/>
  <c r="Q1241" i="1"/>
  <c r="R1241" i="1"/>
  <c r="M1242" i="1"/>
  <c r="Q1242" i="1"/>
  <c r="R1242" i="1"/>
  <c r="M1243" i="1"/>
  <c r="Q1243" i="1"/>
  <c r="R1243" i="1"/>
  <c r="M1244" i="1"/>
  <c r="Q1244" i="1"/>
  <c r="R1244" i="1"/>
  <c r="M1245" i="1"/>
  <c r="Q1245" i="1"/>
  <c r="R1245" i="1"/>
  <c r="M1246" i="1"/>
  <c r="Q1246" i="1"/>
  <c r="R1246" i="1"/>
  <c r="M1247" i="1"/>
  <c r="Q1247" i="1"/>
  <c r="R1247" i="1"/>
  <c r="M1248" i="1"/>
  <c r="Q1248" i="1"/>
  <c r="R1248" i="1"/>
  <c r="M1249" i="1"/>
  <c r="Q1249" i="1"/>
  <c r="R1249" i="1"/>
  <c r="M1250" i="1"/>
  <c r="Q1250" i="1"/>
  <c r="R1250" i="1"/>
  <c r="M1251" i="1"/>
  <c r="Q1251" i="1"/>
  <c r="R1251" i="1"/>
  <c r="M1252" i="1"/>
  <c r="Q1252" i="1"/>
  <c r="R1252" i="1"/>
  <c r="M1253" i="1"/>
  <c r="Q1253" i="1"/>
  <c r="R1253" i="1"/>
  <c r="M1254" i="1"/>
  <c r="Q1254" i="1"/>
  <c r="R1254" i="1"/>
  <c r="M1255" i="1"/>
  <c r="Q1255" i="1"/>
  <c r="R1255" i="1"/>
  <c r="M1256" i="1"/>
  <c r="Q1256" i="1"/>
  <c r="R1256" i="1"/>
  <c r="M1257" i="1"/>
  <c r="Q1257" i="1"/>
  <c r="R1257" i="1"/>
  <c r="M1258" i="1"/>
  <c r="Q1258" i="1"/>
  <c r="R1258" i="1"/>
  <c r="M1259" i="1"/>
  <c r="Q1259" i="1"/>
  <c r="R1259" i="1"/>
  <c r="M1260" i="1"/>
  <c r="Q1260" i="1"/>
  <c r="R1260" i="1"/>
  <c r="M1261" i="1"/>
  <c r="Q1261" i="1"/>
  <c r="R1261" i="1"/>
  <c r="M1262" i="1"/>
  <c r="Q1262" i="1"/>
  <c r="R1262" i="1"/>
  <c r="M1263" i="1"/>
  <c r="Q1263" i="1"/>
  <c r="R1263" i="1"/>
  <c r="M1264" i="1"/>
  <c r="Q1264" i="1"/>
  <c r="R1264" i="1"/>
  <c r="M1265" i="1"/>
  <c r="Q1265" i="1"/>
  <c r="R1265" i="1"/>
  <c r="M1266" i="1"/>
  <c r="Q1266" i="1"/>
  <c r="R1266" i="1"/>
  <c r="M1267" i="1"/>
  <c r="Q1267" i="1"/>
  <c r="R1267" i="1"/>
  <c r="M1268" i="1"/>
  <c r="Q1268" i="1"/>
  <c r="R1268" i="1"/>
  <c r="M1269" i="1"/>
  <c r="Q1269" i="1"/>
  <c r="R1269" i="1"/>
  <c r="M1270" i="1"/>
  <c r="Q1270" i="1"/>
  <c r="R1270" i="1"/>
  <c r="M1271" i="1"/>
  <c r="Q1271" i="1"/>
  <c r="R1271" i="1"/>
  <c r="M1272" i="1"/>
  <c r="Q1272" i="1"/>
  <c r="R1272" i="1"/>
  <c r="M1273" i="1"/>
  <c r="Q1273" i="1"/>
  <c r="R1273" i="1"/>
  <c r="M1274" i="1"/>
  <c r="Q1274" i="1"/>
  <c r="R1274" i="1"/>
  <c r="M1275" i="1"/>
  <c r="Q1275" i="1"/>
  <c r="R1275" i="1"/>
  <c r="M1276" i="1"/>
  <c r="Q1276" i="1"/>
  <c r="R1276" i="1"/>
  <c r="M1277" i="1"/>
  <c r="Q1277" i="1"/>
  <c r="R1277" i="1"/>
  <c r="M1278" i="1"/>
  <c r="Q1278" i="1"/>
  <c r="R1278" i="1"/>
  <c r="M1279" i="1"/>
  <c r="Q1279" i="1"/>
  <c r="R1279" i="1"/>
  <c r="M1280" i="1"/>
  <c r="Q1280" i="1"/>
  <c r="R1280" i="1"/>
  <c r="M1281" i="1"/>
  <c r="Q1281" i="1"/>
  <c r="R1281" i="1"/>
  <c r="M1282" i="1"/>
  <c r="Q1282" i="1"/>
  <c r="R1282" i="1"/>
  <c r="M1283" i="1"/>
  <c r="Q1283" i="1"/>
  <c r="R1283" i="1"/>
  <c r="M1284" i="1"/>
  <c r="Q1284" i="1"/>
  <c r="R1284" i="1"/>
  <c r="M1285" i="1"/>
  <c r="Q1285" i="1"/>
  <c r="R1285" i="1"/>
  <c r="M1286" i="1"/>
  <c r="Q1286" i="1"/>
  <c r="R1286" i="1"/>
  <c r="M1287" i="1"/>
  <c r="Q1287" i="1"/>
  <c r="R1287" i="1"/>
  <c r="M1288" i="1"/>
  <c r="Q1288" i="1"/>
  <c r="R1288" i="1"/>
  <c r="M1289" i="1"/>
  <c r="Q1289" i="1"/>
  <c r="R1289" i="1"/>
  <c r="M1290" i="1"/>
  <c r="Q1290" i="1"/>
  <c r="R1290" i="1"/>
  <c r="M1291" i="1"/>
  <c r="Q1291" i="1"/>
  <c r="R1291" i="1"/>
  <c r="M1292" i="1"/>
  <c r="Q1292" i="1"/>
  <c r="R1292" i="1"/>
  <c r="M1293" i="1"/>
  <c r="Q1293" i="1"/>
  <c r="R1293" i="1"/>
  <c r="M1294" i="1"/>
  <c r="Q1294" i="1"/>
  <c r="R1294" i="1"/>
  <c r="M1295" i="1"/>
  <c r="Q1295" i="1"/>
  <c r="R1295" i="1"/>
  <c r="M1296" i="1"/>
  <c r="Q1296" i="1"/>
  <c r="R1296" i="1"/>
  <c r="M1297" i="1"/>
  <c r="Q1297" i="1"/>
  <c r="R1297" i="1"/>
  <c r="M1298" i="1"/>
  <c r="Q1298" i="1"/>
  <c r="R1298" i="1"/>
  <c r="M1299" i="1"/>
  <c r="Q1299" i="1"/>
  <c r="R1299" i="1"/>
  <c r="M1300" i="1"/>
  <c r="Q1300" i="1"/>
  <c r="R1300" i="1"/>
  <c r="M1301" i="1"/>
  <c r="Q1301" i="1"/>
  <c r="R1301" i="1"/>
  <c r="M1302" i="1"/>
  <c r="Q1302" i="1"/>
  <c r="R1302" i="1"/>
  <c r="M1303" i="1"/>
  <c r="Q1303" i="1"/>
  <c r="R1303" i="1"/>
  <c r="M1304" i="1"/>
  <c r="Q1304" i="1"/>
  <c r="R1304" i="1"/>
  <c r="M1305" i="1"/>
  <c r="Q1305" i="1"/>
  <c r="R1305" i="1"/>
  <c r="M1306" i="1"/>
  <c r="Q1306" i="1"/>
  <c r="R1306" i="1"/>
  <c r="M1307" i="1"/>
  <c r="Q1307" i="1"/>
  <c r="R1307" i="1"/>
  <c r="M1308" i="1"/>
  <c r="Q1308" i="1"/>
  <c r="R1308" i="1"/>
  <c r="M1309" i="1"/>
  <c r="Q1309" i="1"/>
  <c r="R1309" i="1"/>
  <c r="M1310" i="1"/>
  <c r="Q1310" i="1"/>
  <c r="R1310" i="1"/>
  <c r="M1311" i="1"/>
  <c r="Q1311" i="1"/>
  <c r="R1311" i="1"/>
  <c r="M1312" i="1"/>
  <c r="Q1312" i="1"/>
  <c r="R1312" i="1"/>
  <c r="M1313" i="1"/>
  <c r="Q1313" i="1"/>
  <c r="R1313" i="1"/>
  <c r="M1314" i="1"/>
  <c r="Q1314" i="1"/>
  <c r="R1314" i="1"/>
  <c r="M1315" i="1"/>
  <c r="Q1315" i="1"/>
  <c r="R1315" i="1"/>
  <c r="M1316" i="1"/>
  <c r="Q1316" i="1"/>
  <c r="R1316" i="1"/>
  <c r="M1317" i="1"/>
  <c r="Q1317" i="1"/>
  <c r="R1317" i="1"/>
  <c r="M1318" i="1"/>
  <c r="Q1318" i="1"/>
  <c r="R1318" i="1"/>
  <c r="M1319" i="1"/>
  <c r="Q1319" i="1"/>
  <c r="R1319" i="1"/>
  <c r="M1320" i="1"/>
  <c r="Q1320" i="1"/>
  <c r="R1320" i="1"/>
  <c r="M1321" i="1"/>
  <c r="Q1321" i="1"/>
  <c r="R1321" i="1"/>
  <c r="M1322" i="1"/>
  <c r="Q1322" i="1"/>
  <c r="R1322" i="1"/>
  <c r="M1323" i="1"/>
  <c r="Q1323" i="1"/>
  <c r="R1323" i="1"/>
  <c r="M1324" i="1"/>
  <c r="Q1324" i="1"/>
  <c r="R1324" i="1"/>
  <c r="M1325" i="1"/>
  <c r="Q1325" i="1"/>
  <c r="R1325" i="1"/>
  <c r="M1326" i="1"/>
  <c r="Q1326" i="1"/>
  <c r="R1326" i="1"/>
  <c r="M1327" i="1"/>
  <c r="Q1327" i="1"/>
  <c r="R1327" i="1"/>
  <c r="M1328" i="1"/>
  <c r="Q1328" i="1"/>
  <c r="R1328" i="1"/>
  <c r="M1329" i="1"/>
  <c r="Q1329" i="1"/>
  <c r="R1329" i="1"/>
  <c r="M1330" i="1"/>
  <c r="Q1330" i="1"/>
  <c r="R1330" i="1"/>
  <c r="M1331" i="1"/>
  <c r="Q1331" i="1"/>
  <c r="R1331" i="1"/>
  <c r="M1332" i="1"/>
  <c r="Q1332" i="1"/>
  <c r="R1332" i="1"/>
  <c r="M1333" i="1"/>
  <c r="Q1333" i="1"/>
  <c r="R1333" i="1"/>
  <c r="M1334" i="1"/>
  <c r="Q1334" i="1"/>
  <c r="R1334" i="1"/>
  <c r="M1335" i="1"/>
  <c r="Q1335" i="1"/>
  <c r="R1335" i="1"/>
  <c r="M1336" i="1"/>
  <c r="Q1336" i="1"/>
  <c r="R1336" i="1"/>
  <c r="M1337" i="1"/>
  <c r="Q1337" i="1"/>
  <c r="R1337" i="1"/>
  <c r="M1338" i="1"/>
  <c r="Q1338" i="1"/>
  <c r="R1338" i="1"/>
  <c r="M1339" i="1"/>
  <c r="Q1339" i="1"/>
  <c r="R1339" i="1"/>
  <c r="M1340" i="1"/>
  <c r="Q1340" i="1"/>
  <c r="R1340" i="1"/>
  <c r="M1341" i="1"/>
  <c r="Q1341" i="1"/>
  <c r="R1341" i="1"/>
  <c r="M1342" i="1"/>
  <c r="Q1342" i="1"/>
  <c r="R1342" i="1"/>
  <c r="M1343" i="1"/>
  <c r="Q1343" i="1"/>
  <c r="R1343" i="1"/>
  <c r="M1344" i="1"/>
  <c r="Q1344" i="1"/>
  <c r="R1344" i="1"/>
  <c r="M1345" i="1"/>
  <c r="Q1345" i="1"/>
  <c r="R1345" i="1"/>
  <c r="M1346" i="1"/>
  <c r="Q1346" i="1"/>
  <c r="R1346" i="1"/>
  <c r="M1347" i="1"/>
  <c r="Q1347" i="1"/>
  <c r="R1347" i="1"/>
  <c r="M1348" i="1"/>
  <c r="Q1348" i="1"/>
  <c r="R1348" i="1"/>
  <c r="M1349" i="1"/>
  <c r="Q1349" i="1"/>
  <c r="R1349" i="1"/>
  <c r="M1350" i="1"/>
  <c r="Q1350" i="1"/>
  <c r="R1350" i="1"/>
  <c r="M1351" i="1"/>
  <c r="Q1351" i="1"/>
  <c r="R1351" i="1"/>
  <c r="M1352" i="1"/>
  <c r="Q1352" i="1"/>
  <c r="R1352" i="1"/>
  <c r="M1353" i="1"/>
  <c r="Q1353" i="1"/>
  <c r="R1353" i="1"/>
  <c r="M1354" i="1"/>
  <c r="Q1354" i="1"/>
  <c r="R1354" i="1"/>
  <c r="M1355" i="1"/>
  <c r="Q1355" i="1"/>
  <c r="R1355" i="1"/>
  <c r="M1356" i="1"/>
  <c r="Q1356" i="1"/>
  <c r="R1356" i="1"/>
  <c r="M1357" i="1"/>
  <c r="Q1357" i="1"/>
  <c r="R1357" i="1"/>
  <c r="M1358" i="1"/>
  <c r="Q1358" i="1"/>
  <c r="R1358" i="1"/>
  <c r="M1359" i="1"/>
  <c r="Q1359" i="1"/>
  <c r="R1359" i="1"/>
  <c r="M1360" i="1"/>
  <c r="Q1360" i="1"/>
  <c r="R1360" i="1"/>
  <c r="M1361" i="1"/>
  <c r="Q1361" i="1"/>
  <c r="R1361" i="1"/>
  <c r="M1362" i="1"/>
  <c r="Q1362" i="1"/>
  <c r="R1362" i="1"/>
  <c r="M1363" i="1"/>
  <c r="Q1363" i="1"/>
  <c r="R1363" i="1"/>
  <c r="M1364" i="1"/>
  <c r="Q1364" i="1"/>
  <c r="R1364" i="1"/>
  <c r="M1365" i="1"/>
  <c r="Q1365" i="1"/>
  <c r="R1365" i="1"/>
  <c r="M1366" i="1"/>
  <c r="Q1366" i="1"/>
  <c r="R1366" i="1"/>
  <c r="M1367" i="1"/>
  <c r="Q1367" i="1"/>
  <c r="R1367" i="1"/>
  <c r="M1368" i="1"/>
  <c r="Q1368" i="1"/>
  <c r="R1368" i="1"/>
  <c r="M1369" i="1"/>
  <c r="Q1369" i="1"/>
  <c r="R1369" i="1"/>
  <c r="M1370" i="1"/>
  <c r="Q1370" i="1"/>
  <c r="R1370" i="1"/>
  <c r="M1371" i="1"/>
  <c r="Q1371" i="1"/>
  <c r="R1371" i="1"/>
  <c r="M1372" i="1"/>
  <c r="Q1372" i="1"/>
  <c r="R1372" i="1"/>
  <c r="M1373" i="1"/>
  <c r="Q1373" i="1"/>
  <c r="R1373" i="1"/>
  <c r="M1374" i="1"/>
  <c r="Q1374" i="1"/>
  <c r="R1374" i="1"/>
  <c r="M1375" i="1"/>
  <c r="Q1375" i="1"/>
  <c r="R1375" i="1"/>
  <c r="M1376" i="1"/>
  <c r="Q1376" i="1"/>
  <c r="R1376" i="1"/>
  <c r="M1377" i="1"/>
  <c r="Q1377" i="1"/>
  <c r="R1377" i="1"/>
  <c r="M1378" i="1"/>
  <c r="Q1378" i="1"/>
  <c r="R1378" i="1"/>
  <c r="M1379" i="1"/>
  <c r="Q1379" i="1"/>
  <c r="R1379" i="1"/>
  <c r="M1380" i="1"/>
  <c r="Q1380" i="1"/>
  <c r="R1380" i="1"/>
  <c r="M1381" i="1"/>
  <c r="Q1381" i="1"/>
  <c r="R1381" i="1"/>
  <c r="M1382" i="1"/>
  <c r="Q1382" i="1"/>
  <c r="R1382" i="1"/>
  <c r="M1383" i="1"/>
  <c r="Q1383" i="1"/>
  <c r="R1383" i="1"/>
  <c r="M1384" i="1"/>
  <c r="Q1384" i="1"/>
  <c r="R1384" i="1"/>
  <c r="M1385" i="1"/>
  <c r="Q1385" i="1"/>
  <c r="R1385" i="1"/>
  <c r="M1386" i="1"/>
  <c r="Q1386" i="1"/>
  <c r="R1386" i="1"/>
  <c r="M1387" i="1"/>
  <c r="Q1387" i="1"/>
  <c r="R1387" i="1"/>
  <c r="M1388" i="1"/>
  <c r="Q1388" i="1"/>
  <c r="R1388" i="1"/>
  <c r="M1389" i="1"/>
  <c r="Q1389" i="1"/>
  <c r="R1389" i="1"/>
  <c r="M1390" i="1"/>
  <c r="Q1390" i="1"/>
  <c r="R1390" i="1"/>
  <c r="M1391" i="1"/>
  <c r="Q1391" i="1"/>
  <c r="R1391" i="1"/>
  <c r="M1392" i="1"/>
  <c r="Q1392" i="1"/>
  <c r="R1392" i="1"/>
  <c r="M1393" i="1"/>
  <c r="Q1393" i="1"/>
  <c r="R1393" i="1"/>
  <c r="M1394" i="1"/>
  <c r="Q1394" i="1"/>
  <c r="R1394" i="1"/>
  <c r="M1395" i="1"/>
  <c r="Q1395" i="1"/>
  <c r="R1395" i="1"/>
  <c r="M1396" i="1"/>
  <c r="Q1396" i="1"/>
  <c r="R1396" i="1"/>
  <c r="M1397" i="1"/>
  <c r="Q1397" i="1"/>
  <c r="R1397" i="1"/>
  <c r="M1398" i="1"/>
  <c r="Q1398" i="1"/>
  <c r="R1398" i="1"/>
  <c r="M1399" i="1"/>
  <c r="Q1399" i="1"/>
  <c r="R1399" i="1"/>
  <c r="M1400" i="1"/>
  <c r="Q1400" i="1"/>
  <c r="R1400" i="1"/>
  <c r="M1401" i="1"/>
  <c r="Q1401" i="1"/>
  <c r="R1401" i="1"/>
  <c r="M1402" i="1"/>
  <c r="Q1402" i="1"/>
  <c r="R1402" i="1"/>
  <c r="M1403" i="1"/>
  <c r="Q1403" i="1"/>
  <c r="R1403" i="1"/>
  <c r="M1404" i="1"/>
  <c r="Q1404" i="1"/>
  <c r="R1404" i="1"/>
  <c r="M1405" i="1"/>
  <c r="Q1405" i="1"/>
  <c r="R1405" i="1"/>
  <c r="M1406" i="1"/>
  <c r="Q1406" i="1"/>
  <c r="R1406" i="1"/>
  <c r="M1407" i="1"/>
  <c r="Q1407" i="1"/>
  <c r="R1407" i="1"/>
  <c r="M1408" i="1"/>
  <c r="Q1408" i="1"/>
  <c r="R1408" i="1"/>
  <c r="M1409" i="1"/>
  <c r="Q1409" i="1"/>
  <c r="R1409" i="1"/>
  <c r="M1410" i="1"/>
  <c r="Q1410" i="1"/>
  <c r="R1410" i="1"/>
  <c r="M1411" i="1"/>
  <c r="Q1411" i="1"/>
  <c r="R1411" i="1"/>
  <c r="M1412" i="1"/>
  <c r="Q1412" i="1"/>
  <c r="R1412" i="1"/>
  <c r="M1413" i="1"/>
  <c r="Q1413" i="1"/>
  <c r="R1413" i="1"/>
  <c r="M1414" i="1"/>
  <c r="Q1414" i="1"/>
  <c r="R1414" i="1"/>
  <c r="M1415" i="1"/>
  <c r="Q1415" i="1"/>
  <c r="R1415" i="1"/>
  <c r="M1416" i="1"/>
  <c r="Q1416" i="1"/>
  <c r="R1416" i="1"/>
  <c r="M1417" i="1"/>
  <c r="Q1417" i="1"/>
  <c r="R1417" i="1"/>
  <c r="M1418" i="1"/>
  <c r="Q1418" i="1"/>
  <c r="R1418" i="1"/>
  <c r="M1419" i="1"/>
  <c r="Q1419" i="1"/>
  <c r="R1419" i="1"/>
  <c r="M1420" i="1"/>
  <c r="Q1420" i="1"/>
  <c r="R1420" i="1"/>
  <c r="M1421" i="1"/>
  <c r="Q1421" i="1"/>
  <c r="R1421" i="1"/>
  <c r="M1422" i="1"/>
  <c r="Q1422" i="1"/>
  <c r="R1422" i="1"/>
  <c r="M1423" i="1"/>
  <c r="Q1423" i="1"/>
  <c r="R1423" i="1"/>
  <c r="M1424" i="1"/>
  <c r="Q1424" i="1"/>
  <c r="R1424" i="1"/>
  <c r="M1425" i="1"/>
  <c r="Q1425" i="1"/>
  <c r="R1425" i="1"/>
  <c r="M1426" i="1"/>
  <c r="Q1426" i="1"/>
  <c r="R1426" i="1"/>
  <c r="M1427" i="1"/>
  <c r="Q1427" i="1"/>
  <c r="R1427" i="1"/>
  <c r="M1428" i="1"/>
  <c r="Q1428" i="1"/>
  <c r="R1428" i="1"/>
  <c r="M1429" i="1"/>
  <c r="Q1429" i="1"/>
  <c r="R1429" i="1"/>
  <c r="M1430" i="1"/>
  <c r="Q1430" i="1"/>
  <c r="R1430" i="1"/>
  <c r="M1431" i="1"/>
  <c r="Q1431" i="1"/>
  <c r="R1431" i="1"/>
  <c r="M1432" i="1"/>
  <c r="Q1432" i="1"/>
  <c r="R1432" i="1"/>
  <c r="M1433" i="1"/>
  <c r="Q1433" i="1"/>
  <c r="R1433" i="1"/>
  <c r="M1434" i="1"/>
  <c r="Q1434" i="1"/>
  <c r="R1434" i="1"/>
  <c r="M1435" i="1"/>
  <c r="Q1435" i="1"/>
  <c r="R1435" i="1"/>
  <c r="M1436" i="1"/>
  <c r="Q1436" i="1"/>
  <c r="R1436" i="1"/>
  <c r="M1437" i="1"/>
  <c r="Q1437" i="1"/>
  <c r="R1437" i="1"/>
  <c r="M1438" i="1"/>
  <c r="Q1438" i="1"/>
  <c r="R1438" i="1"/>
  <c r="M1439" i="1"/>
  <c r="Q1439" i="1"/>
  <c r="R1439" i="1"/>
  <c r="M1440" i="1"/>
  <c r="Q1440" i="1"/>
  <c r="R1440" i="1"/>
  <c r="M1441" i="1"/>
  <c r="Q1441" i="1"/>
  <c r="R1441" i="1"/>
  <c r="M1442" i="1"/>
  <c r="Q1442" i="1"/>
  <c r="R1442" i="1"/>
  <c r="M1443" i="1"/>
  <c r="Q1443" i="1"/>
  <c r="R1443" i="1"/>
  <c r="M1444" i="1"/>
  <c r="Q1444" i="1"/>
  <c r="R1444" i="1"/>
  <c r="M1445" i="1"/>
  <c r="Q1445" i="1"/>
  <c r="R1445" i="1"/>
  <c r="M1446" i="1"/>
  <c r="Q1446" i="1"/>
  <c r="R1446" i="1"/>
  <c r="M1447" i="1"/>
  <c r="Q1447" i="1"/>
  <c r="R1447" i="1"/>
  <c r="M1448" i="1"/>
  <c r="Q1448" i="1"/>
  <c r="R1448" i="1"/>
  <c r="M1449" i="1"/>
  <c r="Q1449" i="1"/>
  <c r="R1449" i="1"/>
  <c r="M1450" i="1"/>
  <c r="Q1450" i="1"/>
  <c r="R1450" i="1"/>
  <c r="M1451" i="1"/>
  <c r="Q1451" i="1"/>
  <c r="R1451" i="1"/>
  <c r="M1452" i="1"/>
  <c r="Q1452" i="1"/>
  <c r="R1452" i="1"/>
  <c r="M1453" i="1"/>
  <c r="Q1453" i="1"/>
  <c r="R1453" i="1"/>
  <c r="M1454" i="1"/>
  <c r="Q1454" i="1"/>
  <c r="R1454" i="1"/>
  <c r="M1455" i="1"/>
  <c r="Q1455" i="1"/>
  <c r="R1455" i="1"/>
  <c r="M1456" i="1"/>
  <c r="Q1456" i="1"/>
  <c r="R1456" i="1"/>
  <c r="M1457" i="1"/>
  <c r="Q1457" i="1"/>
  <c r="R1457" i="1"/>
  <c r="M1458" i="1"/>
  <c r="Q1458" i="1"/>
  <c r="R1458" i="1"/>
  <c r="M1459" i="1"/>
  <c r="Q1459" i="1"/>
  <c r="R1459" i="1"/>
  <c r="M1460" i="1"/>
  <c r="Q1460" i="1"/>
  <c r="R1460" i="1"/>
  <c r="M1461" i="1"/>
  <c r="Q1461" i="1"/>
  <c r="R1461" i="1"/>
  <c r="M1462" i="1"/>
  <c r="Q1462" i="1"/>
  <c r="R1462" i="1"/>
  <c r="M1463" i="1"/>
  <c r="Q1463" i="1"/>
  <c r="R1463" i="1"/>
  <c r="M1464" i="1"/>
  <c r="Q1464" i="1"/>
  <c r="R1464" i="1"/>
  <c r="M1465" i="1"/>
  <c r="Q1465" i="1"/>
  <c r="R1465" i="1"/>
  <c r="M1466" i="1"/>
  <c r="Q1466" i="1"/>
  <c r="R1466" i="1"/>
  <c r="M1467" i="1"/>
  <c r="Q1467" i="1"/>
  <c r="R1467" i="1"/>
  <c r="M1468" i="1"/>
  <c r="Q1468" i="1"/>
  <c r="R1468" i="1"/>
  <c r="M1469" i="1"/>
  <c r="Q1469" i="1"/>
  <c r="R1469" i="1"/>
  <c r="M1470" i="1"/>
  <c r="Q1470" i="1"/>
  <c r="R1470" i="1"/>
  <c r="M1471" i="1"/>
  <c r="Q1471" i="1"/>
  <c r="R1471" i="1"/>
  <c r="M1472" i="1"/>
  <c r="Q1472" i="1"/>
  <c r="R1472" i="1"/>
  <c r="M1473" i="1"/>
  <c r="Q1473" i="1"/>
  <c r="R1473" i="1"/>
  <c r="M1474" i="1"/>
  <c r="Q1474" i="1"/>
  <c r="R1474" i="1"/>
  <c r="M1475" i="1"/>
  <c r="Q1475" i="1"/>
  <c r="R1475" i="1"/>
  <c r="M1476" i="1"/>
  <c r="Q1476" i="1"/>
  <c r="R1476" i="1"/>
  <c r="M1477" i="1"/>
  <c r="Q1477" i="1"/>
  <c r="R1477" i="1"/>
  <c r="M1478" i="1"/>
  <c r="Q1478" i="1"/>
  <c r="R1478" i="1"/>
  <c r="M1479" i="1"/>
  <c r="Q1479" i="1"/>
  <c r="R1479" i="1"/>
  <c r="M1480" i="1"/>
  <c r="Q1480" i="1"/>
  <c r="R1480" i="1"/>
  <c r="M1481" i="1"/>
  <c r="Q1481" i="1"/>
  <c r="R1481" i="1"/>
  <c r="M1482" i="1"/>
  <c r="Q1482" i="1"/>
  <c r="R1482" i="1"/>
  <c r="M1483" i="1"/>
  <c r="Q1483" i="1"/>
  <c r="R1483" i="1"/>
  <c r="M1484" i="1"/>
  <c r="Q1484" i="1"/>
  <c r="R1484" i="1"/>
  <c r="M1485" i="1"/>
  <c r="Q1485" i="1"/>
  <c r="R1485" i="1"/>
  <c r="M1486" i="1"/>
  <c r="Q1486" i="1"/>
  <c r="R1486" i="1"/>
  <c r="M1487" i="1"/>
  <c r="Q1487" i="1"/>
  <c r="R1487" i="1"/>
  <c r="M1488" i="1"/>
  <c r="Q1488" i="1"/>
  <c r="R1488" i="1"/>
  <c r="M1489" i="1"/>
  <c r="Q1489" i="1"/>
  <c r="R1489" i="1"/>
  <c r="M1490" i="1"/>
  <c r="Q1490" i="1"/>
  <c r="R1490" i="1"/>
  <c r="M1491" i="1"/>
  <c r="Q1491" i="1"/>
  <c r="R1491" i="1"/>
  <c r="M1492" i="1"/>
  <c r="Q1492" i="1"/>
  <c r="R1492" i="1"/>
  <c r="M1493" i="1"/>
  <c r="Q1493" i="1"/>
  <c r="R1493" i="1"/>
  <c r="M1494" i="1"/>
  <c r="Q1494" i="1"/>
  <c r="R1494" i="1"/>
  <c r="M1495" i="1"/>
  <c r="Q1495" i="1"/>
  <c r="R1495" i="1"/>
  <c r="M1496" i="1"/>
  <c r="Q1496" i="1"/>
  <c r="R1496" i="1"/>
  <c r="M1497" i="1"/>
  <c r="Q1497" i="1"/>
  <c r="R1497" i="1"/>
  <c r="M1498" i="1"/>
  <c r="Q1498" i="1"/>
  <c r="R1498" i="1"/>
  <c r="M1499" i="1"/>
  <c r="Q1499" i="1"/>
  <c r="R1499" i="1"/>
  <c r="M1500" i="1"/>
  <c r="Q1500" i="1"/>
  <c r="R1500" i="1"/>
  <c r="M1501" i="1"/>
  <c r="Q1501" i="1"/>
  <c r="R1501" i="1"/>
  <c r="M1502" i="1"/>
  <c r="Q1502" i="1"/>
  <c r="R1502" i="1"/>
  <c r="M1503" i="1"/>
  <c r="Q1503" i="1"/>
  <c r="R1503" i="1"/>
  <c r="M1504" i="1"/>
  <c r="Q1504" i="1"/>
  <c r="R1504" i="1"/>
  <c r="M1505" i="1"/>
  <c r="Q1505" i="1"/>
  <c r="R1505" i="1"/>
  <c r="M1506" i="1"/>
  <c r="Q1506" i="1"/>
  <c r="R1506" i="1"/>
  <c r="M1507" i="1"/>
  <c r="Q1507" i="1"/>
  <c r="R1507" i="1"/>
  <c r="M1508" i="1"/>
  <c r="Q1508" i="1"/>
  <c r="R1508" i="1"/>
  <c r="M1509" i="1"/>
  <c r="Q1509" i="1"/>
  <c r="R1509" i="1"/>
  <c r="M1510" i="1"/>
  <c r="Q1510" i="1"/>
  <c r="R1510" i="1"/>
  <c r="M1511" i="1"/>
  <c r="Q1511" i="1"/>
  <c r="R1511" i="1"/>
  <c r="M1512" i="1"/>
  <c r="Q1512" i="1"/>
  <c r="R1512" i="1"/>
  <c r="M1513" i="1"/>
  <c r="Q1513" i="1"/>
  <c r="R1513" i="1"/>
  <c r="M1514" i="1"/>
  <c r="Q1514" i="1"/>
  <c r="R1514" i="1"/>
  <c r="M1515" i="1"/>
  <c r="Q1515" i="1"/>
  <c r="R1515" i="1"/>
  <c r="M1516" i="1"/>
  <c r="Q1516" i="1"/>
  <c r="R1516" i="1"/>
  <c r="M1517" i="1"/>
  <c r="Q1517" i="1"/>
  <c r="R1517" i="1"/>
  <c r="M1518" i="1"/>
  <c r="Q1518" i="1"/>
  <c r="R1518" i="1"/>
  <c r="M1519" i="1"/>
  <c r="Q1519" i="1"/>
  <c r="R1519" i="1"/>
  <c r="M1520" i="1"/>
  <c r="Q1520" i="1"/>
  <c r="R1520" i="1"/>
  <c r="M1521" i="1"/>
  <c r="Q1521" i="1"/>
  <c r="R1521" i="1"/>
  <c r="M1522" i="1"/>
  <c r="Q1522" i="1"/>
  <c r="R1522" i="1"/>
  <c r="M1523" i="1"/>
  <c r="Q1523" i="1"/>
  <c r="R1523" i="1"/>
  <c r="M1524" i="1"/>
  <c r="Q1524" i="1"/>
  <c r="R1524" i="1"/>
  <c r="M1525" i="1"/>
  <c r="Q1525" i="1"/>
  <c r="R1525" i="1"/>
  <c r="M1526" i="1"/>
  <c r="Q1526" i="1"/>
  <c r="R1526" i="1"/>
  <c r="M1527" i="1"/>
  <c r="Q1527" i="1"/>
  <c r="R1527" i="1"/>
  <c r="M1528" i="1"/>
  <c r="Q1528" i="1"/>
  <c r="R1528" i="1"/>
  <c r="M1529" i="1"/>
  <c r="Q1529" i="1"/>
  <c r="R1529" i="1"/>
  <c r="M1530" i="1"/>
  <c r="Q1530" i="1"/>
  <c r="R1530" i="1"/>
  <c r="M1531" i="1"/>
  <c r="Q1531" i="1"/>
  <c r="R1531" i="1"/>
  <c r="M1532" i="1"/>
  <c r="Q1532" i="1"/>
  <c r="R1532" i="1"/>
  <c r="M1533" i="1"/>
  <c r="Q1533" i="1"/>
  <c r="R1533" i="1"/>
  <c r="M1534" i="1"/>
  <c r="Q1534" i="1"/>
  <c r="R1534" i="1"/>
  <c r="M1535" i="1"/>
  <c r="Q1535" i="1"/>
  <c r="R1535" i="1"/>
  <c r="M1536" i="1"/>
  <c r="Q1536" i="1"/>
  <c r="R1536" i="1"/>
  <c r="M1537" i="1"/>
  <c r="Q1537" i="1"/>
  <c r="R1537" i="1"/>
  <c r="M1538" i="1"/>
  <c r="Q1538" i="1"/>
  <c r="R1538" i="1"/>
  <c r="M1539" i="1"/>
  <c r="Q1539" i="1"/>
  <c r="R1539" i="1"/>
  <c r="M1540" i="1"/>
  <c r="Q1540" i="1"/>
  <c r="R1540" i="1"/>
  <c r="M1541" i="1"/>
  <c r="Q1541" i="1"/>
  <c r="R1541" i="1"/>
  <c r="M1542" i="1"/>
  <c r="Q1542" i="1"/>
  <c r="R1542" i="1"/>
  <c r="M1543" i="1"/>
  <c r="Q1543" i="1"/>
  <c r="R1543" i="1"/>
  <c r="M1544" i="1"/>
  <c r="Q1544" i="1"/>
  <c r="R1544" i="1"/>
  <c r="M1545" i="1"/>
  <c r="Q1545" i="1"/>
  <c r="R1545" i="1"/>
  <c r="M1546" i="1"/>
  <c r="Q1546" i="1"/>
  <c r="R1546" i="1"/>
  <c r="M1547" i="1"/>
  <c r="Q1547" i="1"/>
  <c r="R1547" i="1"/>
  <c r="M1548" i="1"/>
  <c r="Q1548" i="1"/>
  <c r="R1548" i="1"/>
  <c r="M1549" i="1"/>
  <c r="Q1549" i="1"/>
  <c r="R1549" i="1"/>
  <c r="M1550" i="1"/>
  <c r="Q1550" i="1"/>
  <c r="R1550" i="1"/>
  <c r="M1551" i="1"/>
  <c r="Q1551" i="1"/>
  <c r="R1551" i="1"/>
  <c r="M1552" i="1"/>
  <c r="Q1552" i="1"/>
  <c r="R1552" i="1"/>
  <c r="M1553" i="1"/>
  <c r="Q1553" i="1"/>
  <c r="R1553" i="1"/>
  <c r="M1554" i="1"/>
  <c r="Q1554" i="1"/>
  <c r="R1554" i="1"/>
  <c r="M1555" i="1"/>
  <c r="Q1555" i="1"/>
  <c r="R1555" i="1"/>
  <c r="M1556" i="1"/>
  <c r="Q1556" i="1"/>
  <c r="R1556" i="1"/>
  <c r="M1557" i="1"/>
  <c r="Q1557" i="1"/>
  <c r="R1557" i="1"/>
  <c r="M1558" i="1"/>
  <c r="Q1558" i="1"/>
  <c r="R1558" i="1"/>
  <c r="M1559" i="1"/>
  <c r="Q1559" i="1"/>
  <c r="R1559" i="1"/>
  <c r="M1560" i="1"/>
  <c r="Q1560" i="1"/>
  <c r="R1560" i="1"/>
  <c r="M1561" i="1"/>
  <c r="Q1561" i="1"/>
  <c r="R1561" i="1"/>
  <c r="M1562" i="1"/>
  <c r="Q1562" i="1"/>
  <c r="R1562" i="1"/>
  <c r="M1563" i="1"/>
  <c r="Q1563" i="1"/>
  <c r="R1563" i="1"/>
  <c r="M1564" i="1"/>
  <c r="Q1564" i="1"/>
  <c r="R1564" i="1"/>
  <c r="M1565" i="1"/>
  <c r="Q1565" i="1"/>
  <c r="R1565" i="1"/>
  <c r="M1566" i="1"/>
  <c r="Q1566" i="1"/>
  <c r="R1566" i="1"/>
  <c r="M1567" i="1"/>
  <c r="Q1567" i="1"/>
  <c r="R1567" i="1"/>
  <c r="M1568" i="1"/>
  <c r="Q1568" i="1"/>
  <c r="R1568" i="1"/>
  <c r="M1569" i="1"/>
  <c r="Q1569" i="1"/>
  <c r="R1569" i="1"/>
  <c r="M1570" i="1"/>
  <c r="Q1570" i="1"/>
  <c r="R1570" i="1"/>
  <c r="M1571" i="1"/>
  <c r="Q1571" i="1"/>
  <c r="R1571" i="1"/>
  <c r="M1572" i="1"/>
  <c r="Q1572" i="1"/>
  <c r="R1572" i="1"/>
  <c r="M1573" i="1"/>
  <c r="Q1573" i="1"/>
  <c r="R1573" i="1"/>
  <c r="M1574" i="1"/>
  <c r="Q1574" i="1"/>
  <c r="R1574" i="1"/>
  <c r="M1575" i="1"/>
  <c r="Q1575" i="1"/>
  <c r="R1575" i="1"/>
  <c r="M1576" i="1"/>
  <c r="Q1576" i="1"/>
  <c r="R1576" i="1"/>
  <c r="M1577" i="1"/>
  <c r="Q1577" i="1"/>
  <c r="R1577" i="1"/>
  <c r="M1578" i="1"/>
  <c r="Q1578" i="1"/>
  <c r="R1578" i="1"/>
  <c r="M1579" i="1"/>
  <c r="Q1579" i="1"/>
  <c r="R1579" i="1"/>
  <c r="M1580" i="1"/>
  <c r="Q1580" i="1"/>
  <c r="R1580" i="1"/>
  <c r="M1581" i="1"/>
  <c r="Q1581" i="1"/>
  <c r="R1581" i="1"/>
  <c r="M1582" i="1"/>
  <c r="Q1582" i="1"/>
  <c r="R1582" i="1"/>
  <c r="M1583" i="1"/>
  <c r="Q1583" i="1"/>
  <c r="R1583" i="1"/>
  <c r="M1584" i="1"/>
  <c r="Q1584" i="1"/>
  <c r="R1584" i="1"/>
  <c r="M1585" i="1"/>
  <c r="Q1585" i="1"/>
  <c r="R1585" i="1"/>
  <c r="M1586" i="1"/>
  <c r="Q1586" i="1"/>
  <c r="R1586" i="1"/>
  <c r="M1587" i="1"/>
  <c r="Q1587" i="1"/>
  <c r="R1587" i="1"/>
  <c r="M1588" i="1"/>
  <c r="Q1588" i="1"/>
  <c r="R1588" i="1"/>
  <c r="M1589" i="1"/>
  <c r="Q1589" i="1"/>
  <c r="R1589" i="1"/>
  <c r="M1590" i="1"/>
  <c r="Q1590" i="1"/>
  <c r="R1590" i="1"/>
  <c r="M1591" i="1"/>
  <c r="Q1591" i="1"/>
  <c r="R1591" i="1"/>
  <c r="M1592" i="1"/>
  <c r="Q1592" i="1"/>
  <c r="R1592" i="1"/>
  <c r="M1593" i="1"/>
  <c r="Q1593" i="1"/>
  <c r="R1593" i="1"/>
  <c r="M1594" i="1"/>
  <c r="Q1594" i="1"/>
  <c r="R1594" i="1"/>
  <c r="M1595" i="1"/>
  <c r="Q1595" i="1"/>
  <c r="R1595" i="1"/>
  <c r="M1596" i="1"/>
  <c r="Q1596" i="1"/>
  <c r="R1596" i="1"/>
  <c r="M1597" i="1"/>
  <c r="Q1597" i="1"/>
  <c r="R1597" i="1"/>
  <c r="M1598" i="1"/>
  <c r="Q1598" i="1"/>
  <c r="R1598" i="1"/>
  <c r="M1599" i="1"/>
  <c r="Q1599" i="1"/>
  <c r="R1599" i="1"/>
  <c r="M1600" i="1"/>
  <c r="Q1600" i="1"/>
  <c r="R1600" i="1"/>
  <c r="M1601" i="1"/>
  <c r="Q1601" i="1"/>
  <c r="R1601" i="1"/>
  <c r="M1602" i="1"/>
  <c r="Q1602" i="1"/>
  <c r="R1602" i="1"/>
  <c r="M1603" i="1"/>
  <c r="Q1603" i="1"/>
  <c r="R1603" i="1"/>
  <c r="M1604" i="1"/>
  <c r="Q1604" i="1"/>
  <c r="R1604" i="1"/>
  <c r="M1605" i="1"/>
  <c r="Q1605" i="1"/>
  <c r="R1605" i="1"/>
  <c r="M1606" i="1"/>
  <c r="Q1606" i="1"/>
  <c r="R1606" i="1"/>
  <c r="M1607" i="1"/>
  <c r="Q1607" i="1"/>
  <c r="R1607" i="1"/>
  <c r="M1608" i="1"/>
  <c r="Q1608" i="1"/>
  <c r="R1608" i="1"/>
  <c r="M1609" i="1"/>
  <c r="Q1609" i="1"/>
  <c r="R1609" i="1"/>
  <c r="M1610" i="1"/>
  <c r="Q1610" i="1"/>
  <c r="R1610" i="1"/>
  <c r="M1611" i="1"/>
  <c r="Q1611" i="1"/>
  <c r="R1611" i="1"/>
  <c r="M1612" i="1"/>
  <c r="Q1612" i="1"/>
  <c r="R1612" i="1"/>
  <c r="M1613" i="1"/>
  <c r="Q1613" i="1"/>
  <c r="R1613" i="1"/>
  <c r="M1614" i="1"/>
  <c r="Q1614" i="1"/>
  <c r="R1614" i="1"/>
  <c r="M1615" i="1"/>
  <c r="Q1615" i="1"/>
  <c r="R1615" i="1"/>
  <c r="M1616" i="1"/>
  <c r="Q1616" i="1"/>
  <c r="R1616" i="1"/>
  <c r="M1617" i="1"/>
  <c r="Q1617" i="1"/>
  <c r="R1617" i="1"/>
  <c r="M1618" i="1"/>
  <c r="Q1618" i="1"/>
  <c r="R1618" i="1"/>
  <c r="M1619" i="1"/>
  <c r="Q1619" i="1"/>
  <c r="R1619" i="1"/>
  <c r="M1620" i="1"/>
  <c r="Q1620" i="1"/>
  <c r="R1620" i="1"/>
  <c r="M1621" i="1"/>
  <c r="Q1621" i="1"/>
  <c r="R1621" i="1"/>
  <c r="M1622" i="1"/>
  <c r="Q1622" i="1"/>
  <c r="R1622" i="1"/>
  <c r="M1623" i="1"/>
  <c r="Q1623" i="1"/>
  <c r="R1623" i="1"/>
  <c r="M1624" i="1"/>
  <c r="Q1624" i="1"/>
  <c r="R1624" i="1"/>
  <c r="M1625" i="1"/>
  <c r="Q1625" i="1"/>
  <c r="R1625" i="1"/>
  <c r="M1626" i="1"/>
  <c r="Q1626" i="1"/>
  <c r="R1626" i="1"/>
  <c r="M1627" i="1"/>
  <c r="Q1627" i="1"/>
  <c r="R1627" i="1"/>
  <c r="M1628" i="1"/>
  <c r="Q1628" i="1"/>
  <c r="R1628" i="1"/>
  <c r="M1629" i="1"/>
  <c r="Q1629" i="1"/>
  <c r="R1629" i="1"/>
  <c r="M1630" i="1"/>
  <c r="Q1630" i="1"/>
  <c r="R1630" i="1"/>
  <c r="M1631" i="1"/>
  <c r="Q1631" i="1"/>
  <c r="R1631" i="1"/>
  <c r="M1632" i="1"/>
  <c r="Q1632" i="1"/>
  <c r="R1632" i="1"/>
  <c r="M1633" i="1"/>
  <c r="Q1633" i="1"/>
  <c r="R1633" i="1"/>
  <c r="M1634" i="1"/>
  <c r="Q1634" i="1"/>
  <c r="R1634" i="1"/>
  <c r="M1635" i="1"/>
  <c r="Q1635" i="1"/>
  <c r="R1635" i="1"/>
  <c r="M1636" i="1"/>
  <c r="Q1636" i="1"/>
  <c r="R1636" i="1"/>
  <c r="M1637" i="1"/>
  <c r="Q1637" i="1"/>
  <c r="R1637" i="1"/>
  <c r="M1638" i="1"/>
  <c r="Q1638" i="1"/>
  <c r="R1638" i="1"/>
  <c r="M1639" i="1"/>
  <c r="Q1639" i="1"/>
  <c r="R1639" i="1"/>
  <c r="M1640" i="1"/>
  <c r="Q1640" i="1"/>
  <c r="R1640" i="1"/>
  <c r="M1641" i="1"/>
  <c r="Q1641" i="1"/>
  <c r="R1641" i="1"/>
  <c r="M1642" i="1"/>
  <c r="Q1642" i="1"/>
  <c r="R1642" i="1"/>
  <c r="M1643" i="1"/>
  <c r="Q1643" i="1"/>
  <c r="R1643" i="1"/>
  <c r="M1644" i="1"/>
  <c r="Q1644" i="1"/>
  <c r="R1644" i="1"/>
  <c r="M1645" i="1"/>
  <c r="Q1645" i="1"/>
  <c r="R1645" i="1"/>
  <c r="M1646" i="1"/>
  <c r="Q1646" i="1"/>
  <c r="R1646" i="1"/>
  <c r="M1647" i="1"/>
  <c r="Q1647" i="1"/>
  <c r="R1647" i="1"/>
  <c r="M1648" i="1"/>
  <c r="Q1648" i="1"/>
  <c r="R1648" i="1"/>
  <c r="M1649" i="1"/>
  <c r="Q1649" i="1"/>
  <c r="R1649" i="1"/>
  <c r="M1650" i="1"/>
  <c r="Q1650" i="1"/>
  <c r="R1650" i="1"/>
  <c r="M1651" i="1"/>
  <c r="Q1651" i="1"/>
  <c r="R1651" i="1"/>
  <c r="M1652" i="1"/>
  <c r="Q1652" i="1"/>
  <c r="R1652" i="1"/>
  <c r="M1653" i="1"/>
  <c r="Q1653" i="1"/>
  <c r="R1653" i="1"/>
  <c r="M1654" i="1"/>
  <c r="Q1654" i="1"/>
  <c r="R1654" i="1"/>
  <c r="M1655" i="1"/>
  <c r="Q1655" i="1"/>
  <c r="R1655" i="1"/>
  <c r="M1656" i="1"/>
  <c r="Q1656" i="1"/>
  <c r="R1656" i="1"/>
  <c r="M1657" i="1"/>
  <c r="Q1657" i="1"/>
  <c r="R1657" i="1"/>
  <c r="M1658" i="1"/>
  <c r="Q1658" i="1"/>
  <c r="R1658" i="1"/>
  <c r="M1659" i="1"/>
  <c r="Q1659" i="1"/>
  <c r="R1659" i="1"/>
  <c r="M1660" i="1"/>
  <c r="Q1660" i="1"/>
  <c r="R1660" i="1"/>
  <c r="M1661" i="1"/>
  <c r="Q1661" i="1"/>
  <c r="R1661" i="1"/>
  <c r="M1662" i="1"/>
  <c r="Q1662" i="1"/>
  <c r="R1662" i="1"/>
  <c r="M1663" i="1"/>
  <c r="Q1663" i="1"/>
  <c r="R1663" i="1"/>
  <c r="M1664" i="1"/>
  <c r="Q1664" i="1"/>
  <c r="R1664" i="1"/>
  <c r="M1665" i="1"/>
  <c r="Q1665" i="1"/>
  <c r="R1665" i="1"/>
  <c r="M1666" i="1"/>
  <c r="Q1666" i="1"/>
  <c r="R1666" i="1"/>
  <c r="M1667" i="1"/>
  <c r="Q1667" i="1"/>
  <c r="R1667" i="1"/>
  <c r="M1668" i="1"/>
  <c r="Q1668" i="1"/>
  <c r="R1668" i="1"/>
  <c r="M1669" i="1"/>
  <c r="Q1669" i="1"/>
  <c r="R1669" i="1"/>
  <c r="M1670" i="1"/>
  <c r="Q1670" i="1"/>
  <c r="R1670" i="1"/>
  <c r="M1671" i="1"/>
  <c r="Q1671" i="1"/>
  <c r="R1671" i="1"/>
  <c r="M1672" i="1"/>
  <c r="Q1672" i="1"/>
  <c r="R1672" i="1"/>
  <c r="M1673" i="1"/>
  <c r="Q1673" i="1"/>
  <c r="R1673" i="1"/>
  <c r="M1674" i="1"/>
  <c r="Q1674" i="1"/>
  <c r="R1674" i="1"/>
  <c r="M1675" i="1"/>
  <c r="Q1675" i="1"/>
  <c r="R1675" i="1"/>
  <c r="M1676" i="1"/>
  <c r="Q1676" i="1"/>
  <c r="R1676" i="1"/>
  <c r="M1677" i="1"/>
  <c r="Q1677" i="1"/>
  <c r="R1677" i="1"/>
  <c r="M1678" i="1"/>
  <c r="Q1678" i="1"/>
  <c r="R1678" i="1"/>
  <c r="M1679" i="1"/>
  <c r="Q1679" i="1"/>
  <c r="R1679" i="1"/>
  <c r="M1680" i="1"/>
  <c r="Q1680" i="1"/>
  <c r="R1680" i="1"/>
  <c r="M1681" i="1"/>
  <c r="Q1681" i="1"/>
  <c r="R1681" i="1"/>
  <c r="M1682" i="1"/>
  <c r="Q1682" i="1"/>
  <c r="R1682" i="1"/>
  <c r="M1683" i="1"/>
  <c r="Q1683" i="1"/>
  <c r="R1683" i="1"/>
  <c r="M1684" i="1"/>
  <c r="Q1684" i="1"/>
  <c r="R1684" i="1"/>
  <c r="M1685" i="1"/>
  <c r="Q1685" i="1"/>
  <c r="R1685" i="1"/>
  <c r="M1686" i="1"/>
  <c r="Q1686" i="1"/>
  <c r="R1686" i="1"/>
  <c r="M1687" i="1"/>
  <c r="Q1687" i="1"/>
  <c r="R1687" i="1"/>
  <c r="M1688" i="1"/>
  <c r="Q1688" i="1"/>
  <c r="R1688" i="1"/>
  <c r="M1689" i="1"/>
  <c r="Q1689" i="1"/>
  <c r="R1689" i="1"/>
  <c r="M1690" i="1"/>
  <c r="Q1690" i="1"/>
  <c r="R1690" i="1"/>
  <c r="M1691" i="1"/>
  <c r="Q1691" i="1"/>
  <c r="R1691" i="1"/>
  <c r="M1692" i="1"/>
  <c r="Q1692" i="1"/>
  <c r="R1692" i="1"/>
  <c r="M1693" i="1"/>
  <c r="Q1693" i="1"/>
  <c r="R1693" i="1"/>
  <c r="M1694" i="1"/>
  <c r="Q1694" i="1"/>
  <c r="R1694" i="1"/>
  <c r="M1695" i="1"/>
  <c r="Q1695" i="1"/>
  <c r="R1695" i="1"/>
  <c r="M1696" i="1"/>
  <c r="Q1696" i="1"/>
  <c r="R1696" i="1"/>
  <c r="M1697" i="1"/>
  <c r="Q1697" i="1"/>
  <c r="R1697" i="1"/>
  <c r="M1698" i="1"/>
  <c r="Q1698" i="1"/>
  <c r="R1698" i="1"/>
  <c r="M1699" i="1"/>
  <c r="Q1699" i="1"/>
  <c r="R1699" i="1"/>
  <c r="M1700" i="1"/>
  <c r="Q1700" i="1"/>
  <c r="R1700" i="1"/>
  <c r="M1701" i="1"/>
  <c r="Q1701" i="1"/>
  <c r="R1701" i="1"/>
  <c r="M1702" i="1"/>
  <c r="Q1702" i="1"/>
  <c r="R1702" i="1"/>
  <c r="M1703" i="1"/>
  <c r="Q1703" i="1"/>
  <c r="R1703" i="1"/>
  <c r="M1704" i="1"/>
  <c r="Q1704" i="1"/>
  <c r="R1704" i="1"/>
  <c r="M1705" i="1"/>
  <c r="Q1705" i="1"/>
  <c r="R1705" i="1"/>
  <c r="M1706" i="1"/>
  <c r="Q1706" i="1"/>
  <c r="R1706" i="1"/>
  <c r="M1707" i="1"/>
  <c r="Q1707" i="1"/>
  <c r="R1707" i="1"/>
  <c r="M1708" i="1"/>
  <c r="Q1708" i="1"/>
  <c r="R1708" i="1"/>
  <c r="M1709" i="1"/>
  <c r="Q1709" i="1"/>
  <c r="R1709" i="1"/>
  <c r="M1710" i="1"/>
  <c r="Q1710" i="1"/>
  <c r="R1710" i="1"/>
  <c r="M1711" i="1"/>
  <c r="Q1711" i="1"/>
  <c r="R1711" i="1"/>
  <c r="M1712" i="1"/>
  <c r="Q1712" i="1"/>
  <c r="R1712" i="1"/>
  <c r="M1713" i="1"/>
  <c r="Q1713" i="1"/>
  <c r="R1713" i="1"/>
  <c r="M1714" i="1"/>
  <c r="Q1714" i="1"/>
  <c r="R1714" i="1"/>
  <c r="M1715" i="1"/>
  <c r="Q1715" i="1"/>
  <c r="R1715" i="1"/>
  <c r="M1716" i="1"/>
  <c r="Q1716" i="1"/>
  <c r="R1716" i="1"/>
  <c r="M1717" i="1"/>
  <c r="Q1717" i="1"/>
  <c r="R1717" i="1"/>
  <c r="M1718" i="1"/>
  <c r="Q1718" i="1"/>
  <c r="R1718" i="1"/>
  <c r="M1719" i="1"/>
  <c r="Q1719" i="1"/>
  <c r="R1719" i="1"/>
  <c r="M1720" i="1"/>
  <c r="Q1720" i="1"/>
  <c r="R1720" i="1"/>
  <c r="M1721" i="1"/>
  <c r="Q1721" i="1"/>
  <c r="R1721" i="1"/>
  <c r="M1722" i="1"/>
  <c r="Q1722" i="1"/>
  <c r="R1722" i="1"/>
  <c r="M1723" i="1"/>
  <c r="Q1723" i="1"/>
  <c r="R1723" i="1"/>
  <c r="M1724" i="1"/>
  <c r="Q1724" i="1"/>
  <c r="R1724" i="1"/>
  <c r="M1725" i="1"/>
  <c r="Q1725" i="1"/>
  <c r="R1725" i="1"/>
  <c r="M1726" i="1"/>
  <c r="Q1726" i="1"/>
  <c r="R1726" i="1"/>
  <c r="M1727" i="1"/>
  <c r="Q1727" i="1"/>
  <c r="R1727" i="1"/>
  <c r="M1728" i="1"/>
  <c r="Q1728" i="1"/>
  <c r="R1728" i="1"/>
  <c r="M1729" i="1"/>
  <c r="Q1729" i="1"/>
  <c r="R1729" i="1"/>
  <c r="M1730" i="1"/>
  <c r="Q1730" i="1"/>
  <c r="R1730" i="1"/>
  <c r="M1731" i="1"/>
  <c r="Q1731" i="1"/>
  <c r="R1731" i="1"/>
  <c r="M1732" i="1"/>
  <c r="Q1732" i="1"/>
  <c r="R1732" i="1"/>
  <c r="M1733" i="1"/>
  <c r="Q1733" i="1"/>
  <c r="R1733" i="1"/>
  <c r="M1734" i="1"/>
  <c r="Q1734" i="1"/>
  <c r="R1734" i="1"/>
  <c r="M1735" i="1"/>
  <c r="Q1735" i="1"/>
  <c r="R1735" i="1"/>
  <c r="M1736" i="1"/>
  <c r="Q1736" i="1"/>
  <c r="R1736" i="1"/>
  <c r="M1737" i="1"/>
  <c r="Q1737" i="1"/>
  <c r="R1737" i="1"/>
  <c r="M1738" i="1"/>
  <c r="Q1738" i="1"/>
  <c r="R1738" i="1"/>
  <c r="M1739" i="1"/>
  <c r="Q1739" i="1"/>
  <c r="R1739" i="1"/>
  <c r="M1740" i="1"/>
  <c r="Q1740" i="1"/>
  <c r="R1740" i="1"/>
  <c r="M1741" i="1"/>
  <c r="Q1741" i="1"/>
  <c r="R1741" i="1"/>
  <c r="M1742" i="1"/>
  <c r="Q1742" i="1"/>
  <c r="R1742" i="1"/>
  <c r="M1743" i="1"/>
  <c r="Q1743" i="1"/>
  <c r="R1743" i="1"/>
  <c r="M1744" i="1"/>
  <c r="Q1744" i="1"/>
  <c r="R1744" i="1"/>
  <c r="M1745" i="1"/>
  <c r="Q1745" i="1"/>
  <c r="R1745" i="1"/>
  <c r="M1746" i="1"/>
  <c r="Q1746" i="1"/>
  <c r="R1746" i="1"/>
  <c r="M1747" i="1"/>
  <c r="Q1747" i="1"/>
  <c r="R1747" i="1"/>
  <c r="M1748" i="1"/>
  <c r="Q1748" i="1"/>
  <c r="R1748" i="1"/>
  <c r="M1749" i="1"/>
  <c r="Q1749" i="1"/>
  <c r="R1749" i="1"/>
  <c r="M1750" i="1"/>
  <c r="Q1750" i="1"/>
  <c r="R1750" i="1"/>
  <c r="M1751" i="1"/>
  <c r="Q1751" i="1"/>
  <c r="R1751" i="1"/>
  <c r="M1752" i="1"/>
  <c r="Q1752" i="1"/>
  <c r="R1752" i="1"/>
  <c r="M1753" i="1"/>
  <c r="Q1753" i="1"/>
  <c r="R1753" i="1"/>
  <c r="M1754" i="1"/>
  <c r="Q1754" i="1"/>
  <c r="R1754" i="1"/>
  <c r="M1755" i="1"/>
  <c r="Q1755" i="1"/>
  <c r="R1755" i="1"/>
  <c r="M1756" i="1"/>
  <c r="Q1756" i="1"/>
  <c r="R1756" i="1"/>
  <c r="M1757" i="1"/>
  <c r="Q1757" i="1"/>
  <c r="R1757" i="1"/>
  <c r="M1758" i="1"/>
  <c r="Q1758" i="1"/>
  <c r="R1758" i="1"/>
  <c r="M1759" i="1"/>
  <c r="Q1759" i="1"/>
  <c r="R1759" i="1"/>
  <c r="M1760" i="1"/>
  <c r="Q1760" i="1"/>
  <c r="R1760" i="1"/>
  <c r="M1761" i="1"/>
  <c r="Q1761" i="1"/>
  <c r="R1761" i="1"/>
  <c r="M1762" i="1"/>
  <c r="Q1762" i="1"/>
  <c r="R1762" i="1"/>
  <c r="M1763" i="1"/>
  <c r="Q1763" i="1"/>
  <c r="R1763" i="1"/>
  <c r="M1764" i="1"/>
  <c r="Q1764" i="1"/>
  <c r="R1764" i="1"/>
  <c r="M1765" i="1"/>
  <c r="Q1765" i="1"/>
  <c r="R1765" i="1"/>
  <c r="M1766" i="1"/>
  <c r="Q1766" i="1"/>
  <c r="R1766" i="1"/>
  <c r="M1767" i="1"/>
  <c r="Q1767" i="1"/>
  <c r="R1767" i="1"/>
  <c r="M1768" i="1"/>
  <c r="Q1768" i="1"/>
  <c r="R1768" i="1"/>
  <c r="M1769" i="1"/>
  <c r="Q1769" i="1"/>
  <c r="R1769" i="1"/>
  <c r="M1770" i="1"/>
  <c r="Q1770" i="1"/>
  <c r="R1770" i="1"/>
  <c r="M1771" i="1"/>
  <c r="Q1771" i="1"/>
  <c r="R1771" i="1"/>
  <c r="M1772" i="1"/>
  <c r="Q1772" i="1"/>
  <c r="R1772" i="1"/>
  <c r="M1773" i="1"/>
  <c r="Q1773" i="1"/>
  <c r="R1773" i="1"/>
  <c r="M1774" i="1"/>
  <c r="Q1774" i="1"/>
  <c r="R1774" i="1"/>
  <c r="M1775" i="1"/>
  <c r="Q1775" i="1"/>
  <c r="R1775" i="1"/>
  <c r="M1776" i="1"/>
  <c r="Q1776" i="1"/>
  <c r="R1776" i="1"/>
  <c r="M1777" i="1"/>
  <c r="Q1777" i="1"/>
  <c r="R1777" i="1"/>
  <c r="M1778" i="1"/>
  <c r="Q1778" i="1"/>
  <c r="R1778" i="1"/>
  <c r="M1779" i="1"/>
  <c r="Q1779" i="1"/>
  <c r="R1779" i="1"/>
  <c r="M1780" i="1"/>
  <c r="Q1780" i="1"/>
  <c r="R1780" i="1"/>
  <c r="M1781" i="1"/>
  <c r="Q1781" i="1"/>
  <c r="R1781" i="1"/>
  <c r="M1782" i="1"/>
  <c r="Q1782" i="1"/>
  <c r="R1782" i="1"/>
  <c r="M1783" i="1"/>
  <c r="Q1783" i="1"/>
  <c r="R1783" i="1"/>
  <c r="M1784" i="1"/>
  <c r="Q1784" i="1"/>
  <c r="R1784" i="1"/>
  <c r="M1785" i="1"/>
  <c r="Q1785" i="1"/>
  <c r="R1785" i="1"/>
  <c r="M1786" i="1"/>
  <c r="Q1786" i="1"/>
  <c r="R1786" i="1"/>
  <c r="M1787" i="1"/>
  <c r="Q1787" i="1"/>
  <c r="R1787" i="1"/>
  <c r="M1788" i="1"/>
  <c r="Q1788" i="1"/>
  <c r="R1788" i="1"/>
  <c r="M1789" i="1"/>
  <c r="Q1789" i="1"/>
  <c r="R1789" i="1"/>
  <c r="M1790" i="1"/>
  <c r="Q1790" i="1"/>
  <c r="R1790" i="1"/>
  <c r="M1791" i="1"/>
  <c r="Q1791" i="1"/>
  <c r="R1791" i="1"/>
  <c r="M1792" i="1"/>
  <c r="Q1792" i="1"/>
  <c r="R1792" i="1"/>
  <c r="M1793" i="1"/>
  <c r="Q1793" i="1"/>
  <c r="R1793" i="1"/>
  <c r="M1794" i="1"/>
  <c r="Q1794" i="1"/>
  <c r="R1794" i="1"/>
  <c r="M1795" i="1"/>
  <c r="Q1795" i="1"/>
  <c r="R1795" i="1"/>
  <c r="M1796" i="1"/>
  <c r="Q1796" i="1"/>
  <c r="R1796" i="1"/>
  <c r="M1797" i="1"/>
  <c r="Q1797" i="1"/>
  <c r="R1797" i="1"/>
  <c r="M1798" i="1"/>
  <c r="Q1798" i="1"/>
  <c r="R1798" i="1"/>
  <c r="M1799" i="1"/>
  <c r="Q1799" i="1"/>
  <c r="R1799" i="1"/>
  <c r="M1800" i="1"/>
  <c r="Q1800" i="1"/>
  <c r="R1800" i="1"/>
  <c r="M1801" i="1"/>
  <c r="Q1801" i="1"/>
  <c r="R1801" i="1"/>
  <c r="M1802" i="1"/>
  <c r="Q1802" i="1"/>
  <c r="R1802" i="1"/>
  <c r="M1803" i="1"/>
  <c r="Q1803" i="1"/>
  <c r="R1803" i="1"/>
  <c r="M1804" i="1"/>
  <c r="Q1804" i="1"/>
  <c r="R1804" i="1"/>
  <c r="M1805" i="1"/>
  <c r="Q1805" i="1"/>
  <c r="R1805" i="1"/>
  <c r="M1806" i="1"/>
  <c r="Q1806" i="1"/>
  <c r="R1806" i="1"/>
  <c r="M1807" i="1"/>
  <c r="Q1807" i="1"/>
  <c r="R1807" i="1"/>
  <c r="M1808" i="1"/>
  <c r="Q1808" i="1"/>
  <c r="R1808" i="1"/>
  <c r="M1809" i="1"/>
  <c r="Q1809" i="1"/>
  <c r="R1809" i="1"/>
  <c r="M1810" i="1"/>
  <c r="Q1810" i="1"/>
  <c r="R1810" i="1"/>
  <c r="M1811" i="1"/>
  <c r="Q1811" i="1"/>
  <c r="R1811" i="1"/>
  <c r="M1812" i="1"/>
  <c r="Q1812" i="1"/>
  <c r="R1812" i="1"/>
  <c r="M1813" i="1"/>
  <c r="Q1813" i="1"/>
  <c r="R1813" i="1"/>
  <c r="M1814" i="1"/>
  <c r="Q1814" i="1"/>
  <c r="R1814" i="1"/>
  <c r="M1815" i="1"/>
  <c r="Q1815" i="1"/>
  <c r="R1815" i="1"/>
  <c r="M1816" i="1"/>
  <c r="Q1816" i="1"/>
  <c r="R1816" i="1"/>
  <c r="M1817" i="1"/>
  <c r="Q1817" i="1"/>
  <c r="R1817" i="1"/>
  <c r="M1818" i="1"/>
  <c r="Q1818" i="1"/>
  <c r="R1818" i="1"/>
  <c r="M1819" i="1"/>
  <c r="Q1819" i="1"/>
  <c r="R1819" i="1"/>
  <c r="M1820" i="1"/>
  <c r="Q1820" i="1"/>
  <c r="R1820" i="1"/>
  <c r="M1821" i="1"/>
  <c r="Q1821" i="1"/>
  <c r="R1821" i="1"/>
  <c r="M1822" i="1"/>
  <c r="Q1822" i="1"/>
  <c r="R1822" i="1"/>
  <c r="M1823" i="1"/>
  <c r="Q1823" i="1"/>
  <c r="R1823" i="1"/>
  <c r="M1824" i="1"/>
  <c r="Q1824" i="1"/>
  <c r="R1824" i="1"/>
  <c r="M1825" i="1"/>
  <c r="Q1825" i="1"/>
  <c r="R1825" i="1"/>
  <c r="M1826" i="1"/>
  <c r="Q1826" i="1"/>
  <c r="R1826" i="1"/>
  <c r="M1827" i="1"/>
  <c r="Q1827" i="1"/>
  <c r="R1827" i="1"/>
  <c r="M1828" i="1"/>
  <c r="Q1828" i="1"/>
  <c r="R1828" i="1"/>
  <c r="M1829" i="1"/>
  <c r="Q1829" i="1"/>
  <c r="R1829" i="1"/>
  <c r="M1830" i="1"/>
  <c r="Q1830" i="1"/>
  <c r="R1830" i="1"/>
  <c r="M1831" i="1"/>
  <c r="Q1831" i="1"/>
  <c r="R1831" i="1"/>
  <c r="M1832" i="1"/>
  <c r="Q1832" i="1"/>
  <c r="R1832" i="1"/>
  <c r="M1833" i="1"/>
  <c r="Q1833" i="1"/>
  <c r="R1833" i="1"/>
  <c r="M1834" i="1"/>
  <c r="Q1834" i="1"/>
  <c r="R1834" i="1"/>
  <c r="M1835" i="1"/>
  <c r="Q1835" i="1"/>
  <c r="R1835" i="1"/>
  <c r="M1836" i="1"/>
  <c r="Q1836" i="1"/>
  <c r="R1836" i="1"/>
  <c r="M1837" i="1"/>
  <c r="Q1837" i="1"/>
  <c r="R1837" i="1"/>
  <c r="M1838" i="1"/>
  <c r="Q1838" i="1"/>
  <c r="R1838" i="1"/>
  <c r="M1839" i="1"/>
  <c r="Q1839" i="1"/>
  <c r="R1839" i="1"/>
  <c r="M1840" i="1"/>
  <c r="Q1840" i="1"/>
  <c r="R1840" i="1"/>
  <c r="M1841" i="1"/>
  <c r="Q1841" i="1"/>
  <c r="R1841" i="1"/>
  <c r="M1842" i="1"/>
  <c r="Q1842" i="1"/>
  <c r="R1842" i="1"/>
  <c r="M1843" i="1"/>
  <c r="Q1843" i="1"/>
  <c r="R1843" i="1"/>
  <c r="M1844" i="1"/>
  <c r="Q1844" i="1"/>
  <c r="R1844" i="1"/>
  <c r="M1845" i="1"/>
  <c r="Q1845" i="1"/>
  <c r="R1845" i="1"/>
  <c r="M1846" i="1"/>
  <c r="Q1846" i="1"/>
  <c r="R1846" i="1"/>
  <c r="M1847" i="1"/>
  <c r="Q1847" i="1"/>
  <c r="R1847" i="1"/>
  <c r="M1848" i="1"/>
  <c r="Q1848" i="1"/>
  <c r="R1848" i="1"/>
  <c r="M1849" i="1"/>
  <c r="Q1849" i="1"/>
  <c r="R1849" i="1"/>
  <c r="M1850" i="1"/>
  <c r="Q1850" i="1"/>
  <c r="R1850" i="1"/>
  <c r="M1851" i="1"/>
  <c r="Q1851" i="1"/>
  <c r="R1851" i="1"/>
  <c r="M1852" i="1"/>
  <c r="Q1852" i="1"/>
  <c r="R1852" i="1"/>
  <c r="M1853" i="1"/>
  <c r="Q1853" i="1"/>
  <c r="R1853" i="1"/>
  <c r="M1854" i="1"/>
  <c r="Q1854" i="1"/>
  <c r="R1854" i="1"/>
  <c r="M1855" i="1"/>
  <c r="Q1855" i="1"/>
  <c r="R1855" i="1"/>
  <c r="M1856" i="1"/>
  <c r="Q1856" i="1"/>
  <c r="R1856" i="1"/>
  <c r="M1857" i="1"/>
  <c r="Q1857" i="1"/>
  <c r="R1857" i="1"/>
  <c r="M1858" i="1"/>
  <c r="Q1858" i="1"/>
  <c r="R1858" i="1"/>
  <c r="M1859" i="1"/>
  <c r="Q1859" i="1"/>
  <c r="R1859" i="1"/>
  <c r="M1860" i="1"/>
  <c r="Q1860" i="1"/>
  <c r="R1860" i="1"/>
  <c r="M1861" i="1"/>
  <c r="Q1861" i="1"/>
  <c r="R1861" i="1"/>
  <c r="M1862" i="1"/>
  <c r="Q1862" i="1"/>
  <c r="R1862" i="1"/>
  <c r="M1863" i="1"/>
  <c r="Q1863" i="1"/>
  <c r="R1863" i="1"/>
  <c r="M1864" i="1"/>
  <c r="Q1864" i="1"/>
  <c r="R1864" i="1"/>
  <c r="M1865" i="1"/>
  <c r="Q1865" i="1"/>
  <c r="R1865" i="1"/>
  <c r="M1866" i="1"/>
  <c r="Q1866" i="1"/>
  <c r="R1866" i="1"/>
  <c r="M1867" i="1"/>
  <c r="Q1867" i="1"/>
  <c r="R1867" i="1"/>
  <c r="M1868" i="1"/>
  <c r="Q1868" i="1"/>
  <c r="R1868" i="1"/>
  <c r="M1869" i="1"/>
  <c r="Q1869" i="1"/>
  <c r="R1869" i="1"/>
  <c r="M1870" i="1"/>
  <c r="Q1870" i="1"/>
  <c r="R1870" i="1"/>
  <c r="M1871" i="1"/>
  <c r="Q1871" i="1"/>
  <c r="R1871" i="1"/>
  <c r="M1872" i="1"/>
  <c r="Q1872" i="1"/>
  <c r="R1872" i="1"/>
  <c r="M1873" i="1"/>
  <c r="Q1873" i="1"/>
  <c r="R1873" i="1"/>
  <c r="M1874" i="1"/>
  <c r="Q1874" i="1"/>
  <c r="R1874" i="1"/>
  <c r="M1875" i="1"/>
  <c r="Q1875" i="1"/>
  <c r="R1875" i="1"/>
  <c r="M1876" i="1"/>
  <c r="Q1876" i="1"/>
  <c r="R1876" i="1"/>
  <c r="M1877" i="1"/>
  <c r="Q1877" i="1"/>
  <c r="R1877" i="1"/>
  <c r="M1878" i="1"/>
  <c r="Q1878" i="1"/>
  <c r="R1878" i="1"/>
  <c r="M1879" i="1"/>
  <c r="Q1879" i="1"/>
  <c r="R1879" i="1"/>
  <c r="M1880" i="1"/>
  <c r="Q1880" i="1"/>
  <c r="R1880" i="1"/>
  <c r="M1881" i="1"/>
  <c r="Q1881" i="1"/>
  <c r="R1881" i="1"/>
  <c r="M1882" i="1"/>
  <c r="Q1882" i="1"/>
  <c r="R1882" i="1"/>
  <c r="M1883" i="1"/>
  <c r="Q1883" i="1"/>
  <c r="R1883" i="1"/>
  <c r="M1884" i="1"/>
  <c r="Q1884" i="1"/>
  <c r="R1884" i="1"/>
  <c r="M1885" i="1"/>
  <c r="Q1885" i="1"/>
  <c r="R1885" i="1"/>
  <c r="M1886" i="1"/>
  <c r="Q1886" i="1"/>
  <c r="R1886" i="1"/>
  <c r="M1887" i="1"/>
  <c r="Q1887" i="1"/>
  <c r="R1887" i="1"/>
  <c r="M1888" i="1"/>
  <c r="Q1888" i="1"/>
  <c r="R1888" i="1"/>
  <c r="M1889" i="1"/>
  <c r="Q1889" i="1"/>
  <c r="R1889" i="1"/>
  <c r="M1890" i="1"/>
  <c r="Q1890" i="1"/>
  <c r="R1890" i="1"/>
  <c r="M1891" i="1"/>
  <c r="Q1891" i="1"/>
  <c r="R1891" i="1"/>
  <c r="M1892" i="1"/>
  <c r="Q1892" i="1"/>
  <c r="R1892" i="1"/>
  <c r="M1893" i="1"/>
  <c r="Q1893" i="1"/>
  <c r="R1893" i="1"/>
  <c r="M1894" i="1"/>
  <c r="Q1894" i="1"/>
  <c r="R1894" i="1"/>
  <c r="M1895" i="1"/>
  <c r="Q1895" i="1"/>
  <c r="R1895" i="1"/>
  <c r="M1896" i="1"/>
  <c r="Q1896" i="1"/>
  <c r="R1896" i="1"/>
  <c r="M1897" i="1"/>
  <c r="Q1897" i="1"/>
  <c r="R1897" i="1"/>
  <c r="M1898" i="1"/>
  <c r="Q1898" i="1"/>
  <c r="R1898" i="1"/>
  <c r="M1899" i="1"/>
  <c r="Q1899" i="1"/>
  <c r="R1899" i="1"/>
  <c r="M1900" i="1"/>
  <c r="Q1900" i="1"/>
  <c r="R1900" i="1"/>
  <c r="M1901" i="1"/>
  <c r="Q1901" i="1"/>
  <c r="R1901" i="1"/>
  <c r="M1902" i="1"/>
  <c r="Q1902" i="1"/>
  <c r="R1902" i="1"/>
  <c r="M1903" i="1"/>
  <c r="Q1903" i="1"/>
  <c r="R1903" i="1"/>
  <c r="M1904" i="1"/>
  <c r="Q1904" i="1"/>
  <c r="R1904" i="1"/>
  <c r="M1905" i="1"/>
  <c r="Q1905" i="1"/>
  <c r="R1905" i="1"/>
  <c r="M1906" i="1"/>
  <c r="Q1906" i="1"/>
  <c r="R1906" i="1"/>
  <c r="M1907" i="1"/>
  <c r="Q1907" i="1"/>
  <c r="R1907" i="1"/>
  <c r="M1908" i="1"/>
  <c r="Q1908" i="1"/>
  <c r="R1908" i="1"/>
  <c r="M1909" i="1"/>
  <c r="Q1909" i="1"/>
  <c r="R1909" i="1"/>
  <c r="M1910" i="1"/>
  <c r="Q1910" i="1"/>
  <c r="R1910" i="1"/>
  <c r="M1911" i="1"/>
  <c r="Q1911" i="1"/>
  <c r="R1911" i="1"/>
  <c r="M1912" i="1"/>
  <c r="Q1912" i="1"/>
  <c r="R1912" i="1"/>
  <c r="M1913" i="1"/>
  <c r="Q1913" i="1"/>
  <c r="R1913" i="1"/>
  <c r="M1914" i="1"/>
  <c r="Q1914" i="1"/>
  <c r="R1914" i="1"/>
  <c r="M1915" i="1"/>
  <c r="Q1915" i="1"/>
  <c r="R1915" i="1"/>
  <c r="M1916" i="1"/>
  <c r="Q1916" i="1"/>
  <c r="R1916" i="1"/>
  <c r="M1917" i="1"/>
  <c r="Q1917" i="1"/>
  <c r="R1917" i="1"/>
  <c r="M1918" i="1"/>
  <c r="Q1918" i="1"/>
  <c r="R1918" i="1"/>
  <c r="M1919" i="1"/>
  <c r="Q1919" i="1"/>
  <c r="R1919" i="1"/>
  <c r="M1920" i="1"/>
  <c r="Q1920" i="1"/>
  <c r="R1920" i="1"/>
  <c r="M1921" i="1"/>
  <c r="Q1921" i="1"/>
  <c r="R1921" i="1"/>
  <c r="M1922" i="1"/>
  <c r="Q1922" i="1"/>
  <c r="R1922" i="1"/>
  <c r="M1923" i="1"/>
  <c r="Q1923" i="1"/>
  <c r="R1923" i="1"/>
  <c r="M1924" i="1"/>
  <c r="Q1924" i="1"/>
  <c r="R1924" i="1"/>
  <c r="M1925" i="1"/>
  <c r="Q1925" i="1"/>
  <c r="R1925" i="1"/>
  <c r="M1926" i="1"/>
  <c r="Q1926" i="1"/>
  <c r="R1926" i="1"/>
  <c r="M1927" i="1"/>
  <c r="Q1927" i="1"/>
  <c r="R1927" i="1"/>
  <c r="M1928" i="1"/>
  <c r="Q1928" i="1"/>
  <c r="R1928" i="1"/>
  <c r="M1929" i="1"/>
  <c r="Q1929" i="1"/>
  <c r="R1929" i="1"/>
  <c r="M1930" i="1"/>
  <c r="Q1930" i="1"/>
  <c r="R1930" i="1"/>
  <c r="M1931" i="1"/>
  <c r="Q1931" i="1"/>
  <c r="R1931" i="1"/>
  <c r="M1932" i="1"/>
  <c r="Q1932" i="1"/>
  <c r="R1932" i="1"/>
  <c r="M1933" i="1"/>
  <c r="Q1933" i="1"/>
  <c r="R1933" i="1"/>
  <c r="M1934" i="1"/>
  <c r="Q1934" i="1"/>
  <c r="R1934" i="1"/>
  <c r="M1935" i="1"/>
  <c r="Q1935" i="1"/>
  <c r="R1935" i="1"/>
  <c r="M1936" i="1"/>
  <c r="Q1936" i="1"/>
  <c r="R1936" i="1"/>
  <c r="M1937" i="1"/>
  <c r="Q1937" i="1"/>
  <c r="R1937" i="1"/>
  <c r="M1938" i="1"/>
  <c r="Q1938" i="1"/>
  <c r="R1938" i="1"/>
  <c r="M1939" i="1"/>
  <c r="Q1939" i="1"/>
  <c r="R1939" i="1"/>
  <c r="M1940" i="1"/>
  <c r="Q1940" i="1"/>
  <c r="R1940" i="1"/>
  <c r="M1941" i="1"/>
  <c r="Q1941" i="1"/>
  <c r="R1941" i="1"/>
  <c r="M1942" i="1"/>
  <c r="Q1942" i="1"/>
  <c r="R1942" i="1"/>
  <c r="M1943" i="1"/>
  <c r="Q1943" i="1"/>
  <c r="R1943" i="1"/>
  <c r="M1944" i="1"/>
  <c r="Q1944" i="1"/>
  <c r="R1944" i="1"/>
  <c r="M1945" i="1"/>
  <c r="Q1945" i="1"/>
  <c r="R1945" i="1"/>
  <c r="M1946" i="1"/>
  <c r="Q1946" i="1"/>
  <c r="R1946" i="1"/>
  <c r="M1947" i="1"/>
  <c r="Q1947" i="1"/>
  <c r="R1947" i="1"/>
  <c r="M1948" i="1"/>
  <c r="Q1948" i="1"/>
  <c r="R1948" i="1"/>
  <c r="M1949" i="1"/>
  <c r="Q1949" i="1"/>
  <c r="R1949" i="1"/>
  <c r="M1950" i="1"/>
  <c r="Q1950" i="1"/>
  <c r="R1950" i="1"/>
  <c r="M1951" i="1"/>
  <c r="Q1951" i="1"/>
  <c r="R1951" i="1"/>
  <c r="M1952" i="1"/>
  <c r="Q1952" i="1"/>
  <c r="R1952" i="1"/>
  <c r="M1953" i="1"/>
  <c r="Q1953" i="1"/>
  <c r="R1953" i="1"/>
  <c r="M1954" i="1"/>
  <c r="Q1954" i="1"/>
  <c r="R1954" i="1"/>
  <c r="M1955" i="1"/>
  <c r="Q1955" i="1"/>
  <c r="R1955" i="1"/>
  <c r="M1956" i="1"/>
  <c r="Q1956" i="1"/>
  <c r="R1956" i="1"/>
  <c r="M1957" i="1"/>
  <c r="Q1957" i="1"/>
  <c r="R1957" i="1"/>
  <c r="M1958" i="1"/>
  <c r="Q1958" i="1"/>
  <c r="R1958" i="1"/>
  <c r="M1959" i="1"/>
  <c r="Q1959" i="1"/>
  <c r="R1959" i="1"/>
  <c r="M1960" i="1"/>
  <c r="Q1960" i="1"/>
  <c r="R1960" i="1"/>
  <c r="M1961" i="1"/>
  <c r="Q1961" i="1"/>
  <c r="R1961" i="1"/>
  <c r="M1962" i="1"/>
  <c r="Q1962" i="1"/>
  <c r="R1962" i="1"/>
  <c r="M1963" i="1"/>
  <c r="Q1963" i="1"/>
  <c r="R1963" i="1"/>
  <c r="M1964" i="1"/>
  <c r="Q1964" i="1"/>
  <c r="R1964" i="1"/>
  <c r="M1965" i="1"/>
  <c r="Q1965" i="1"/>
  <c r="R1965" i="1"/>
  <c r="M1966" i="1"/>
  <c r="Q1966" i="1"/>
  <c r="R1966" i="1"/>
  <c r="M1967" i="1"/>
  <c r="Q1967" i="1"/>
  <c r="R1967" i="1"/>
  <c r="M1968" i="1"/>
  <c r="Q1968" i="1"/>
  <c r="R1968" i="1"/>
  <c r="M1969" i="1"/>
  <c r="Q1969" i="1"/>
  <c r="R1969" i="1"/>
  <c r="M1970" i="1"/>
  <c r="Q1970" i="1"/>
  <c r="R1970" i="1"/>
  <c r="M1971" i="1"/>
  <c r="Q1971" i="1"/>
  <c r="R1971" i="1"/>
  <c r="M1972" i="1"/>
  <c r="Q1972" i="1"/>
  <c r="R1972" i="1"/>
  <c r="M1973" i="1"/>
  <c r="Q1973" i="1"/>
  <c r="R1973" i="1"/>
  <c r="M1974" i="1"/>
  <c r="Q1974" i="1"/>
  <c r="R1974" i="1"/>
  <c r="M1975" i="1"/>
  <c r="Q1975" i="1"/>
  <c r="R1975" i="1"/>
  <c r="M1976" i="1"/>
  <c r="Q1976" i="1"/>
  <c r="R1976" i="1"/>
  <c r="M1977" i="1"/>
  <c r="Q1977" i="1"/>
  <c r="R1977" i="1"/>
  <c r="M1978" i="1"/>
  <c r="Q1978" i="1"/>
  <c r="R1978" i="1"/>
  <c r="M1979" i="1"/>
  <c r="Q1979" i="1"/>
  <c r="R1979" i="1"/>
  <c r="M1980" i="1"/>
  <c r="Q1980" i="1"/>
  <c r="R1980" i="1"/>
  <c r="M1981" i="1"/>
  <c r="Q1981" i="1"/>
  <c r="R1981" i="1"/>
  <c r="M1982" i="1"/>
  <c r="Q1982" i="1"/>
  <c r="R1982" i="1"/>
  <c r="M1983" i="1"/>
  <c r="Q1983" i="1"/>
  <c r="R1983" i="1"/>
  <c r="M1984" i="1"/>
  <c r="Q1984" i="1"/>
  <c r="R1984" i="1"/>
  <c r="M1985" i="1"/>
  <c r="Q1985" i="1"/>
  <c r="R1985" i="1"/>
  <c r="M1986" i="1"/>
  <c r="Q1986" i="1"/>
  <c r="R1986" i="1"/>
  <c r="M1987" i="1"/>
  <c r="Q1987" i="1"/>
  <c r="R1987" i="1"/>
  <c r="M1988" i="1"/>
  <c r="Q1988" i="1"/>
  <c r="R1988" i="1"/>
  <c r="M1989" i="1"/>
  <c r="Q1989" i="1"/>
  <c r="R1989" i="1"/>
  <c r="M1990" i="1"/>
  <c r="Q1990" i="1"/>
  <c r="R1990" i="1"/>
  <c r="M1991" i="1"/>
  <c r="Q1991" i="1"/>
  <c r="R1991" i="1"/>
  <c r="M1992" i="1"/>
  <c r="Q1992" i="1"/>
  <c r="R1992" i="1"/>
  <c r="M1993" i="1"/>
  <c r="Q1993" i="1"/>
  <c r="R1993" i="1"/>
  <c r="M1994" i="1"/>
  <c r="Q1994" i="1"/>
  <c r="R1994" i="1"/>
  <c r="M1995" i="1"/>
  <c r="Q1995" i="1"/>
  <c r="R1995" i="1"/>
  <c r="M1996" i="1"/>
  <c r="Q1996" i="1"/>
  <c r="R1996" i="1"/>
  <c r="M1997" i="1"/>
  <c r="Q1997" i="1"/>
  <c r="R1997" i="1"/>
  <c r="M1998" i="1"/>
  <c r="Q1998" i="1"/>
  <c r="R1998" i="1"/>
  <c r="M1999" i="1"/>
  <c r="Q1999" i="1"/>
  <c r="R1999" i="1"/>
  <c r="M2000" i="1"/>
  <c r="Q2000" i="1"/>
  <c r="R2000" i="1"/>
  <c r="M2001" i="1"/>
  <c r="Q2001" i="1"/>
  <c r="R2001" i="1"/>
  <c r="M2002" i="1"/>
  <c r="Q2002" i="1"/>
  <c r="R2002" i="1"/>
  <c r="M2003" i="1"/>
  <c r="Q2003" i="1"/>
  <c r="R2003" i="1"/>
  <c r="M2004" i="1"/>
  <c r="Q2004" i="1"/>
  <c r="R2004" i="1"/>
  <c r="M2005" i="1"/>
  <c r="Q2005" i="1"/>
  <c r="R2005" i="1"/>
  <c r="M2006" i="1"/>
  <c r="Q2006" i="1"/>
  <c r="R2006" i="1"/>
  <c r="M2007" i="1"/>
  <c r="Q2007" i="1"/>
  <c r="R2007" i="1"/>
  <c r="M2008" i="1"/>
  <c r="Q2008" i="1"/>
  <c r="R2008" i="1"/>
  <c r="M2009" i="1"/>
  <c r="Q2009" i="1"/>
  <c r="R2009" i="1"/>
  <c r="M2010" i="1"/>
  <c r="Q2010" i="1"/>
  <c r="R2010" i="1"/>
  <c r="M2011" i="1"/>
  <c r="Q2011" i="1"/>
  <c r="R2011" i="1"/>
  <c r="M2012" i="1"/>
  <c r="Q2012" i="1"/>
  <c r="R2012" i="1"/>
  <c r="M2013" i="1"/>
  <c r="Q2013" i="1"/>
  <c r="R2013" i="1"/>
  <c r="M2014" i="1"/>
  <c r="Q2014" i="1"/>
  <c r="R2014" i="1"/>
  <c r="M2015" i="1"/>
  <c r="Q2015" i="1"/>
  <c r="R2015" i="1"/>
  <c r="M2016" i="1"/>
  <c r="Q2016" i="1"/>
  <c r="R2016" i="1"/>
  <c r="M2017" i="1"/>
  <c r="Q2017" i="1"/>
  <c r="R2017" i="1"/>
  <c r="M2018" i="1"/>
  <c r="Q2018" i="1"/>
  <c r="R2018" i="1"/>
  <c r="M2019" i="1"/>
  <c r="Q2019" i="1"/>
  <c r="R2019" i="1"/>
  <c r="M2020" i="1"/>
  <c r="Q2020" i="1"/>
  <c r="R2020" i="1"/>
  <c r="M2021" i="1"/>
  <c r="Q2021" i="1"/>
  <c r="R2021" i="1"/>
  <c r="M2022" i="1"/>
  <c r="Q2022" i="1"/>
  <c r="R2022" i="1"/>
  <c r="M2023" i="1"/>
  <c r="Q2023" i="1"/>
  <c r="R2023" i="1"/>
  <c r="M2024" i="1"/>
  <c r="Q2024" i="1"/>
  <c r="R2024" i="1"/>
  <c r="M2025" i="1"/>
  <c r="Q2025" i="1"/>
  <c r="R2025" i="1"/>
  <c r="M2026" i="1"/>
  <c r="Q2026" i="1"/>
  <c r="R2026" i="1"/>
  <c r="M2027" i="1"/>
  <c r="Q2027" i="1"/>
  <c r="R2027" i="1"/>
  <c r="M2028" i="1"/>
  <c r="Q2028" i="1"/>
  <c r="R2028" i="1"/>
  <c r="M2029" i="1"/>
  <c r="Q2029" i="1"/>
  <c r="R2029" i="1"/>
  <c r="M2030" i="1"/>
  <c r="Q2030" i="1"/>
  <c r="R2030" i="1"/>
  <c r="M2031" i="1"/>
  <c r="Q2031" i="1"/>
  <c r="R2031" i="1"/>
  <c r="M2032" i="1"/>
  <c r="Q2032" i="1"/>
  <c r="R2032" i="1"/>
  <c r="M2033" i="1"/>
  <c r="Q2033" i="1"/>
  <c r="R2033" i="1"/>
  <c r="M2034" i="1"/>
  <c r="Q2034" i="1"/>
  <c r="R2034" i="1"/>
  <c r="M2035" i="1"/>
  <c r="Q2035" i="1"/>
  <c r="R2035" i="1"/>
  <c r="M2036" i="1"/>
  <c r="Q2036" i="1"/>
  <c r="R2036" i="1"/>
  <c r="M2037" i="1"/>
  <c r="Q2037" i="1"/>
  <c r="R2037" i="1"/>
  <c r="M2038" i="1"/>
  <c r="Q2038" i="1"/>
  <c r="R2038" i="1"/>
  <c r="M2039" i="1"/>
  <c r="Q2039" i="1"/>
  <c r="R2039" i="1"/>
  <c r="M2040" i="1"/>
  <c r="Q2040" i="1"/>
  <c r="R2040" i="1"/>
  <c r="M2041" i="1"/>
  <c r="Q2041" i="1"/>
  <c r="R2041" i="1"/>
  <c r="M2042" i="1"/>
  <c r="Q2042" i="1"/>
  <c r="R2042" i="1"/>
  <c r="M2043" i="1"/>
  <c r="Q2043" i="1"/>
  <c r="R2043" i="1"/>
  <c r="M2044" i="1"/>
  <c r="Q2044" i="1"/>
  <c r="R2044" i="1"/>
  <c r="M2045" i="1"/>
  <c r="Q2045" i="1"/>
  <c r="R2045" i="1"/>
  <c r="M2046" i="1"/>
  <c r="Q2046" i="1"/>
  <c r="R2046" i="1"/>
  <c r="M2047" i="1"/>
  <c r="Q2047" i="1"/>
  <c r="R2047" i="1"/>
  <c r="M2048" i="1"/>
  <c r="Q2048" i="1"/>
  <c r="R2048" i="1"/>
  <c r="M2049" i="1"/>
  <c r="Q2049" i="1"/>
  <c r="R2049" i="1"/>
  <c r="M2050" i="1"/>
  <c r="Q2050" i="1"/>
  <c r="R2050" i="1"/>
  <c r="M2051" i="1"/>
  <c r="Q2051" i="1"/>
  <c r="R2051" i="1"/>
  <c r="M2052" i="1"/>
  <c r="Q2052" i="1"/>
  <c r="R2052" i="1"/>
  <c r="M2053" i="1"/>
  <c r="Q2053" i="1"/>
  <c r="R2053" i="1"/>
  <c r="M2054" i="1"/>
  <c r="Q2054" i="1"/>
  <c r="R2054" i="1"/>
  <c r="M2055" i="1"/>
  <c r="Q2055" i="1"/>
  <c r="R2055" i="1"/>
  <c r="M2056" i="1"/>
  <c r="Q2056" i="1"/>
  <c r="R2056" i="1"/>
  <c r="M2057" i="1"/>
  <c r="Q2057" i="1"/>
  <c r="R2057" i="1"/>
  <c r="M2058" i="1"/>
  <c r="Q2058" i="1"/>
  <c r="R2058" i="1"/>
  <c r="M2059" i="1"/>
  <c r="Q2059" i="1"/>
  <c r="R2059" i="1"/>
  <c r="M2060" i="1"/>
  <c r="Q2060" i="1"/>
  <c r="R2060" i="1"/>
  <c r="M2061" i="1"/>
  <c r="Q2061" i="1"/>
  <c r="R2061" i="1"/>
  <c r="M2062" i="1"/>
  <c r="Q2062" i="1"/>
  <c r="R2062" i="1"/>
  <c r="M2063" i="1"/>
  <c r="Q2063" i="1"/>
  <c r="R2063" i="1"/>
  <c r="M2064" i="1"/>
  <c r="Q2064" i="1"/>
  <c r="R2064" i="1"/>
  <c r="M2065" i="1"/>
  <c r="Q2065" i="1"/>
  <c r="R2065" i="1"/>
  <c r="M2066" i="1"/>
  <c r="Q2066" i="1"/>
  <c r="R2066" i="1"/>
  <c r="M2067" i="1"/>
  <c r="Q2067" i="1"/>
  <c r="R2067" i="1"/>
  <c r="M2068" i="1"/>
  <c r="Q2068" i="1"/>
  <c r="R2068" i="1"/>
  <c r="M2069" i="1"/>
  <c r="Q2069" i="1"/>
  <c r="R2069" i="1"/>
  <c r="M2070" i="1"/>
  <c r="Q2070" i="1"/>
  <c r="R2070" i="1"/>
  <c r="M2071" i="1"/>
  <c r="Q2071" i="1"/>
  <c r="R2071" i="1"/>
  <c r="M2072" i="1"/>
  <c r="Q2072" i="1"/>
  <c r="R2072" i="1"/>
  <c r="M2073" i="1"/>
  <c r="Q2073" i="1"/>
  <c r="R2073" i="1"/>
  <c r="M2074" i="1"/>
  <c r="Q2074" i="1"/>
  <c r="R2074" i="1"/>
  <c r="M2075" i="1"/>
  <c r="Q2075" i="1"/>
  <c r="R2075" i="1"/>
  <c r="M2076" i="1"/>
  <c r="Q2076" i="1"/>
  <c r="R2076" i="1"/>
  <c r="M2077" i="1"/>
  <c r="Q2077" i="1"/>
  <c r="R2077" i="1"/>
  <c r="M2078" i="1"/>
  <c r="Q2078" i="1"/>
  <c r="R2078" i="1"/>
  <c r="M2079" i="1"/>
  <c r="Q2079" i="1"/>
  <c r="R2079" i="1"/>
  <c r="M2080" i="1"/>
  <c r="Q2080" i="1"/>
  <c r="R2080" i="1"/>
  <c r="M2081" i="1"/>
  <c r="Q2081" i="1"/>
  <c r="R2081" i="1"/>
  <c r="M2082" i="1"/>
  <c r="Q2082" i="1"/>
  <c r="R2082" i="1"/>
  <c r="M2083" i="1"/>
  <c r="Q2083" i="1"/>
  <c r="R2083" i="1"/>
  <c r="M2084" i="1"/>
  <c r="Q2084" i="1"/>
  <c r="R2084" i="1"/>
  <c r="M2085" i="1"/>
  <c r="Q2085" i="1"/>
  <c r="R2085" i="1"/>
  <c r="M2086" i="1"/>
  <c r="Q2086" i="1"/>
  <c r="R2086" i="1"/>
  <c r="M2087" i="1"/>
  <c r="Q2087" i="1"/>
  <c r="R2087" i="1"/>
  <c r="M2088" i="1"/>
  <c r="Q2088" i="1"/>
  <c r="R2088" i="1"/>
  <c r="M2089" i="1"/>
  <c r="Q2089" i="1"/>
  <c r="R2089" i="1"/>
  <c r="M2090" i="1"/>
  <c r="Q2090" i="1"/>
  <c r="R2090" i="1"/>
  <c r="M2091" i="1"/>
  <c r="Q2091" i="1"/>
  <c r="R2091" i="1"/>
  <c r="M2092" i="1"/>
  <c r="Q2092" i="1"/>
  <c r="R2092" i="1"/>
  <c r="M2093" i="1"/>
  <c r="Q2093" i="1"/>
  <c r="R2093" i="1"/>
  <c r="M2094" i="1"/>
  <c r="Q2094" i="1"/>
  <c r="R2094" i="1"/>
  <c r="M2095" i="1"/>
  <c r="Q2095" i="1"/>
  <c r="R2095" i="1"/>
  <c r="M2096" i="1"/>
  <c r="Q2096" i="1"/>
  <c r="R2096" i="1"/>
  <c r="M2097" i="1"/>
  <c r="Q2097" i="1"/>
  <c r="R2097" i="1"/>
  <c r="M2098" i="1"/>
  <c r="Q2098" i="1"/>
  <c r="R2098" i="1"/>
  <c r="M2099" i="1"/>
  <c r="Q2099" i="1"/>
  <c r="R2099" i="1"/>
  <c r="M2100" i="1"/>
  <c r="Q2100" i="1"/>
  <c r="R2100" i="1"/>
  <c r="M2101" i="1"/>
  <c r="Q2101" i="1"/>
  <c r="R2101" i="1"/>
  <c r="M2102" i="1"/>
  <c r="Q2102" i="1"/>
  <c r="R2102" i="1"/>
  <c r="M2103" i="1"/>
  <c r="Q2103" i="1"/>
  <c r="R2103" i="1"/>
  <c r="M2104" i="1"/>
  <c r="Q2104" i="1"/>
  <c r="R2104" i="1"/>
  <c r="M2105" i="1"/>
  <c r="Q2105" i="1"/>
  <c r="R2105" i="1"/>
  <c r="M2106" i="1"/>
  <c r="Q2106" i="1"/>
  <c r="R2106" i="1"/>
  <c r="M2107" i="1"/>
  <c r="Q2107" i="1"/>
  <c r="R2107" i="1"/>
  <c r="M2108" i="1"/>
  <c r="Q2108" i="1"/>
  <c r="R2108" i="1"/>
  <c r="M2109" i="1"/>
  <c r="Q2109" i="1"/>
  <c r="R2109" i="1"/>
  <c r="M2110" i="1"/>
  <c r="Q2110" i="1"/>
  <c r="R2110" i="1"/>
  <c r="M2111" i="1"/>
  <c r="Q2111" i="1"/>
  <c r="R2111" i="1"/>
  <c r="M2112" i="1"/>
  <c r="Q2112" i="1"/>
  <c r="R2112" i="1"/>
  <c r="M2113" i="1"/>
  <c r="Q2113" i="1"/>
  <c r="R2113" i="1"/>
  <c r="M2114" i="1"/>
  <c r="Q2114" i="1"/>
  <c r="R2114" i="1"/>
  <c r="M2115" i="1"/>
  <c r="Q2115" i="1"/>
  <c r="R2115" i="1"/>
  <c r="M2116" i="1"/>
  <c r="Q2116" i="1"/>
  <c r="R2116" i="1"/>
  <c r="M2117" i="1"/>
  <c r="Q2117" i="1"/>
  <c r="R2117" i="1"/>
  <c r="M2118" i="1"/>
  <c r="Q2118" i="1"/>
  <c r="R2118" i="1"/>
  <c r="M2119" i="1"/>
  <c r="Q2119" i="1"/>
  <c r="R2119" i="1"/>
  <c r="M2120" i="1"/>
  <c r="Q2120" i="1"/>
  <c r="R2120" i="1"/>
  <c r="M2121" i="1"/>
  <c r="Q2121" i="1"/>
  <c r="R2121" i="1"/>
  <c r="M2122" i="1"/>
  <c r="Q2122" i="1"/>
  <c r="R2122" i="1"/>
  <c r="M2123" i="1"/>
  <c r="Q2123" i="1"/>
  <c r="R2123" i="1"/>
  <c r="M2124" i="1"/>
  <c r="Q2124" i="1"/>
  <c r="R2124" i="1"/>
  <c r="M2125" i="1"/>
  <c r="Q2125" i="1"/>
  <c r="R2125" i="1"/>
  <c r="M2126" i="1"/>
  <c r="Q2126" i="1"/>
  <c r="R2126" i="1"/>
  <c r="M2127" i="1"/>
  <c r="Q2127" i="1"/>
  <c r="R2127" i="1"/>
  <c r="M2128" i="1"/>
  <c r="Q2128" i="1"/>
  <c r="R2128" i="1"/>
  <c r="M2129" i="1"/>
  <c r="Q2129" i="1"/>
  <c r="R2129" i="1"/>
  <c r="M2130" i="1"/>
  <c r="Q2130" i="1"/>
  <c r="R2130" i="1"/>
  <c r="M2131" i="1"/>
  <c r="Q2131" i="1"/>
  <c r="R2131" i="1"/>
  <c r="M2132" i="1"/>
  <c r="Q2132" i="1"/>
  <c r="R2132" i="1"/>
  <c r="M2133" i="1"/>
  <c r="Q2133" i="1"/>
  <c r="R2133" i="1"/>
  <c r="M2134" i="1"/>
  <c r="Q2134" i="1"/>
  <c r="R2134" i="1"/>
  <c r="M2135" i="1"/>
  <c r="Q2135" i="1"/>
  <c r="R2135" i="1"/>
  <c r="M2136" i="1"/>
  <c r="Q2136" i="1"/>
  <c r="R2136" i="1"/>
  <c r="M2137" i="1"/>
  <c r="Q2137" i="1"/>
  <c r="R2137" i="1"/>
  <c r="M2138" i="1"/>
  <c r="Q2138" i="1"/>
  <c r="R2138" i="1"/>
  <c r="M2139" i="1"/>
  <c r="Q2139" i="1"/>
  <c r="R2139" i="1"/>
  <c r="M2140" i="1"/>
  <c r="Q2140" i="1"/>
  <c r="R2140" i="1"/>
  <c r="M2141" i="1"/>
  <c r="Q2141" i="1"/>
  <c r="R2141" i="1"/>
  <c r="M2142" i="1"/>
  <c r="Q2142" i="1"/>
  <c r="R2142" i="1"/>
  <c r="M2143" i="1"/>
  <c r="Q2143" i="1"/>
  <c r="R2143" i="1"/>
  <c r="M2144" i="1"/>
  <c r="Q2144" i="1"/>
  <c r="R2144" i="1"/>
  <c r="M2145" i="1"/>
  <c r="Q2145" i="1"/>
  <c r="R2145" i="1"/>
  <c r="M2146" i="1"/>
  <c r="Q2146" i="1"/>
  <c r="R2146" i="1"/>
  <c r="M2147" i="1"/>
  <c r="Q2147" i="1"/>
  <c r="R2147" i="1"/>
  <c r="M2148" i="1"/>
  <c r="Q2148" i="1"/>
  <c r="R2148" i="1"/>
  <c r="M2149" i="1"/>
  <c r="Q2149" i="1"/>
  <c r="R2149" i="1"/>
  <c r="M2150" i="1"/>
  <c r="Q2150" i="1"/>
  <c r="R2150" i="1"/>
  <c r="M2151" i="1"/>
  <c r="Q2151" i="1"/>
  <c r="R2151" i="1"/>
  <c r="M2152" i="1"/>
  <c r="Q2152" i="1"/>
  <c r="R2152" i="1"/>
  <c r="M2153" i="1"/>
  <c r="Q2153" i="1"/>
  <c r="R2153" i="1"/>
  <c r="M2154" i="1"/>
  <c r="Q2154" i="1"/>
  <c r="R2154" i="1"/>
  <c r="M2155" i="1"/>
  <c r="Q2155" i="1"/>
  <c r="R2155" i="1"/>
  <c r="M2156" i="1"/>
  <c r="Q2156" i="1"/>
  <c r="R2156" i="1"/>
  <c r="M2157" i="1"/>
  <c r="Q2157" i="1"/>
  <c r="R2157" i="1"/>
  <c r="M2158" i="1"/>
  <c r="Q2158" i="1"/>
  <c r="R2158" i="1"/>
  <c r="M2159" i="1"/>
  <c r="Q2159" i="1"/>
  <c r="R2159" i="1"/>
  <c r="M2160" i="1"/>
  <c r="Q2160" i="1"/>
  <c r="R2160" i="1"/>
  <c r="M2161" i="1"/>
  <c r="Q2161" i="1"/>
  <c r="R2161" i="1"/>
  <c r="M2162" i="1"/>
  <c r="Q2162" i="1"/>
  <c r="R2162" i="1"/>
  <c r="M2163" i="1"/>
  <c r="Q2163" i="1"/>
  <c r="R2163" i="1"/>
  <c r="M2164" i="1"/>
  <c r="Q2164" i="1"/>
  <c r="R2164" i="1"/>
  <c r="M2165" i="1"/>
  <c r="Q2165" i="1"/>
  <c r="R2165" i="1"/>
  <c r="M2166" i="1"/>
  <c r="Q2166" i="1"/>
  <c r="R2166" i="1"/>
  <c r="M2167" i="1"/>
  <c r="Q2167" i="1"/>
  <c r="R2167" i="1"/>
  <c r="M2168" i="1"/>
  <c r="Q2168" i="1"/>
  <c r="R2168" i="1"/>
  <c r="M2169" i="1"/>
  <c r="Q2169" i="1"/>
  <c r="R2169" i="1"/>
  <c r="M2170" i="1"/>
  <c r="Q2170" i="1"/>
  <c r="R2170" i="1"/>
  <c r="M2171" i="1"/>
  <c r="Q2171" i="1"/>
  <c r="R2171" i="1"/>
  <c r="M2172" i="1"/>
  <c r="Q2172" i="1"/>
  <c r="R2172" i="1"/>
  <c r="M2173" i="1"/>
  <c r="Q2173" i="1"/>
  <c r="R2173" i="1"/>
  <c r="M2174" i="1"/>
  <c r="Q2174" i="1"/>
  <c r="R2174" i="1"/>
  <c r="M2175" i="1"/>
  <c r="Q2175" i="1"/>
  <c r="R2175" i="1"/>
  <c r="M2176" i="1"/>
  <c r="Q2176" i="1"/>
  <c r="R2176" i="1"/>
  <c r="M2177" i="1"/>
  <c r="Q2177" i="1"/>
  <c r="R2177" i="1"/>
  <c r="M2178" i="1"/>
  <c r="Q2178" i="1"/>
  <c r="R2178" i="1"/>
  <c r="M2179" i="1"/>
  <c r="Q2179" i="1"/>
  <c r="R2179" i="1"/>
  <c r="M2180" i="1"/>
  <c r="Q2180" i="1"/>
  <c r="R2180" i="1"/>
  <c r="M2181" i="1"/>
  <c r="Q2181" i="1"/>
  <c r="R2181" i="1"/>
  <c r="M2182" i="1"/>
  <c r="Q2182" i="1"/>
  <c r="R2182" i="1"/>
  <c r="M2183" i="1"/>
  <c r="Q2183" i="1"/>
  <c r="R2183" i="1"/>
  <c r="M2184" i="1"/>
  <c r="Q2184" i="1"/>
  <c r="R2184" i="1"/>
  <c r="M2185" i="1"/>
  <c r="Q2185" i="1"/>
  <c r="R2185" i="1"/>
  <c r="M2186" i="1"/>
  <c r="Q2186" i="1"/>
  <c r="R2186" i="1"/>
  <c r="M2187" i="1"/>
  <c r="Q2187" i="1"/>
  <c r="R2187" i="1"/>
  <c r="M2188" i="1"/>
  <c r="Q2188" i="1"/>
  <c r="R2188" i="1"/>
  <c r="M2189" i="1"/>
  <c r="Q2189" i="1"/>
  <c r="R2189" i="1"/>
  <c r="M2190" i="1"/>
  <c r="Q2190" i="1"/>
  <c r="R2190" i="1"/>
  <c r="M2191" i="1"/>
  <c r="Q2191" i="1"/>
  <c r="R2191" i="1"/>
  <c r="M2192" i="1"/>
  <c r="Q2192" i="1"/>
  <c r="R2192" i="1"/>
  <c r="M2193" i="1"/>
  <c r="Q2193" i="1"/>
  <c r="R2193" i="1"/>
  <c r="M2194" i="1"/>
  <c r="Q2194" i="1"/>
  <c r="R2194" i="1"/>
  <c r="M2195" i="1"/>
  <c r="Q2195" i="1"/>
  <c r="R2195" i="1"/>
  <c r="M2196" i="1"/>
  <c r="Q2196" i="1"/>
  <c r="R2196" i="1"/>
  <c r="M2197" i="1"/>
  <c r="Q2197" i="1"/>
  <c r="R2197" i="1"/>
  <c r="M2198" i="1"/>
  <c r="Q2198" i="1"/>
  <c r="R2198" i="1"/>
  <c r="M2199" i="1"/>
  <c r="Q2199" i="1"/>
  <c r="R2199" i="1"/>
  <c r="M2200" i="1"/>
  <c r="Q2200" i="1"/>
  <c r="R2200" i="1"/>
  <c r="M2201" i="1"/>
  <c r="Q2201" i="1"/>
  <c r="R2201" i="1"/>
  <c r="M2202" i="1"/>
  <c r="Q2202" i="1"/>
  <c r="R2202" i="1"/>
  <c r="M2203" i="1"/>
  <c r="Q2203" i="1"/>
  <c r="R2203" i="1"/>
  <c r="M2204" i="1"/>
  <c r="Q2204" i="1"/>
  <c r="R2204" i="1"/>
  <c r="M2205" i="1"/>
  <c r="Q2205" i="1"/>
  <c r="R2205" i="1"/>
  <c r="M2206" i="1"/>
  <c r="Q2206" i="1"/>
  <c r="R2206" i="1"/>
  <c r="M2207" i="1"/>
  <c r="Q2207" i="1"/>
  <c r="R2207" i="1"/>
  <c r="M2208" i="1"/>
  <c r="Q2208" i="1"/>
  <c r="R2208" i="1"/>
  <c r="M2209" i="1"/>
  <c r="Q2209" i="1"/>
  <c r="R2209" i="1"/>
  <c r="M2210" i="1"/>
  <c r="Q2210" i="1"/>
  <c r="R2210" i="1"/>
  <c r="M2211" i="1"/>
  <c r="Q2211" i="1"/>
  <c r="R2211" i="1"/>
  <c r="M2212" i="1"/>
  <c r="Q2212" i="1"/>
  <c r="R2212" i="1"/>
  <c r="M2213" i="1"/>
  <c r="Q2213" i="1"/>
  <c r="R2213" i="1"/>
  <c r="M2214" i="1"/>
  <c r="Q2214" i="1"/>
  <c r="R2214" i="1"/>
  <c r="M2215" i="1"/>
  <c r="Q2215" i="1"/>
  <c r="R2215" i="1"/>
  <c r="M2216" i="1"/>
  <c r="Q2216" i="1"/>
  <c r="R2216" i="1"/>
  <c r="M2217" i="1"/>
  <c r="Q2217" i="1"/>
  <c r="R2217" i="1"/>
  <c r="M2218" i="1"/>
  <c r="Q2218" i="1"/>
  <c r="R2218" i="1"/>
  <c r="M2219" i="1"/>
  <c r="Q2219" i="1"/>
  <c r="R2219" i="1"/>
  <c r="M2220" i="1"/>
  <c r="Q2220" i="1"/>
  <c r="R2220" i="1"/>
  <c r="M2221" i="1"/>
  <c r="Q2221" i="1"/>
  <c r="R2221" i="1"/>
  <c r="M2222" i="1"/>
  <c r="Q2222" i="1"/>
  <c r="R2222" i="1"/>
  <c r="M2223" i="1"/>
  <c r="Q2223" i="1"/>
  <c r="R2223" i="1"/>
  <c r="M2224" i="1"/>
  <c r="Q2224" i="1"/>
  <c r="R2224" i="1"/>
  <c r="M2225" i="1"/>
  <c r="Q2225" i="1"/>
  <c r="R2225" i="1"/>
  <c r="M2226" i="1"/>
  <c r="Q2226" i="1"/>
  <c r="R2226" i="1"/>
  <c r="M2227" i="1"/>
  <c r="Q2227" i="1"/>
  <c r="R2227" i="1"/>
  <c r="M2228" i="1"/>
  <c r="Q2228" i="1"/>
  <c r="R2228" i="1"/>
  <c r="M2229" i="1"/>
  <c r="Q2229" i="1"/>
  <c r="R2229" i="1"/>
  <c r="M2230" i="1"/>
  <c r="Q2230" i="1"/>
  <c r="R2230" i="1"/>
  <c r="M2231" i="1"/>
  <c r="Q2231" i="1"/>
  <c r="R2231" i="1"/>
  <c r="M2232" i="1"/>
  <c r="Q2232" i="1"/>
  <c r="R2232" i="1"/>
  <c r="M2233" i="1"/>
  <c r="Q2233" i="1"/>
  <c r="R2233" i="1"/>
  <c r="M2234" i="1"/>
  <c r="Q2234" i="1"/>
  <c r="R2234" i="1"/>
  <c r="M2235" i="1"/>
  <c r="Q2235" i="1"/>
  <c r="R2235" i="1"/>
  <c r="M2236" i="1"/>
  <c r="Q2236" i="1"/>
  <c r="R2236" i="1"/>
  <c r="M2237" i="1"/>
  <c r="Q2237" i="1"/>
  <c r="R2237" i="1"/>
  <c r="M2238" i="1"/>
  <c r="Q2238" i="1"/>
  <c r="R2238" i="1"/>
  <c r="M2239" i="1"/>
  <c r="Q2239" i="1"/>
  <c r="R2239" i="1"/>
  <c r="M2240" i="1"/>
  <c r="Q2240" i="1"/>
  <c r="R2240" i="1"/>
  <c r="M2241" i="1"/>
  <c r="Q2241" i="1"/>
  <c r="R2241" i="1"/>
  <c r="M2242" i="1"/>
  <c r="Q2242" i="1"/>
  <c r="R2242" i="1"/>
  <c r="M2243" i="1"/>
  <c r="Q2243" i="1"/>
  <c r="R2243" i="1"/>
  <c r="M2244" i="1"/>
  <c r="Q2244" i="1"/>
  <c r="R2244" i="1"/>
  <c r="M2245" i="1"/>
  <c r="Q2245" i="1"/>
  <c r="R2245" i="1"/>
  <c r="M2246" i="1"/>
  <c r="Q2246" i="1"/>
  <c r="R2246" i="1"/>
  <c r="M2247" i="1"/>
  <c r="Q2247" i="1"/>
  <c r="R2247" i="1"/>
  <c r="M2248" i="1"/>
  <c r="Q2248" i="1"/>
  <c r="R2248" i="1"/>
  <c r="M2249" i="1"/>
  <c r="Q2249" i="1"/>
  <c r="R2249" i="1"/>
  <c r="M2250" i="1"/>
  <c r="Q2250" i="1"/>
  <c r="R2250" i="1"/>
  <c r="M2251" i="1"/>
  <c r="Q2251" i="1"/>
  <c r="R2251" i="1"/>
  <c r="M2252" i="1"/>
  <c r="Q2252" i="1"/>
  <c r="R2252" i="1"/>
  <c r="M2253" i="1"/>
  <c r="Q2253" i="1"/>
  <c r="R2253" i="1"/>
  <c r="M2254" i="1"/>
  <c r="Q2254" i="1"/>
  <c r="R2254" i="1"/>
  <c r="M2255" i="1"/>
  <c r="Q2255" i="1"/>
  <c r="R2255" i="1"/>
  <c r="M2256" i="1"/>
  <c r="Q2256" i="1"/>
  <c r="R2256" i="1"/>
  <c r="M2257" i="1"/>
  <c r="Q2257" i="1"/>
  <c r="R2257" i="1"/>
  <c r="M2258" i="1"/>
  <c r="Q2258" i="1"/>
  <c r="R2258" i="1"/>
  <c r="M2259" i="1"/>
  <c r="Q2259" i="1"/>
  <c r="R2259" i="1"/>
  <c r="M2260" i="1"/>
  <c r="Q2260" i="1"/>
  <c r="R2260" i="1"/>
  <c r="M2261" i="1"/>
  <c r="Q2261" i="1"/>
  <c r="R2261" i="1"/>
  <c r="M2262" i="1"/>
  <c r="Q2262" i="1"/>
  <c r="R2262" i="1"/>
  <c r="M2263" i="1"/>
  <c r="Q2263" i="1"/>
  <c r="R2263" i="1"/>
  <c r="M2264" i="1"/>
  <c r="Q2264" i="1"/>
  <c r="R2264" i="1"/>
  <c r="M2265" i="1"/>
  <c r="Q2265" i="1"/>
  <c r="R2265" i="1"/>
  <c r="M2266" i="1"/>
  <c r="Q2266" i="1"/>
  <c r="R2266" i="1"/>
  <c r="M2267" i="1"/>
  <c r="Q2267" i="1"/>
  <c r="R2267" i="1"/>
  <c r="M2268" i="1"/>
  <c r="Q2268" i="1"/>
  <c r="R2268" i="1"/>
  <c r="M2269" i="1"/>
  <c r="Q2269" i="1"/>
  <c r="R2269" i="1"/>
  <c r="M2270" i="1"/>
  <c r="Q2270" i="1"/>
  <c r="R2270" i="1"/>
  <c r="M2271" i="1"/>
  <c r="Q2271" i="1"/>
  <c r="R2271" i="1"/>
  <c r="M2272" i="1"/>
  <c r="Q2272" i="1"/>
  <c r="R2272" i="1"/>
  <c r="M2273" i="1"/>
  <c r="Q2273" i="1"/>
  <c r="R2273" i="1"/>
  <c r="M2274" i="1"/>
  <c r="Q2274" i="1"/>
  <c r="R2274" i="1"/>
  <c r="M2275" i="1"/>
  <c r="Q2275" i="1"/>
  <c r="R2275" i="1"/>
  <c r="M2276" i="1"/>
  <c r="Q2276" i="1"/>
  <c r="R2276" i="1"/>
  <c r="M2277" i="1"/>
  <c r="Q2277" i="1"/>
  <c r="R2277" i="1"/>
  <c r="M2278" i="1"/>
  <c r="Q2278" i="1"/>
  <c r="R2278" i="1"/>
  <c r="M2279" i="1"/>
  <c r="Q2279" i="1"/>
  <c r="R2279" i="1"/>
  <c r="M2280" i="1"/>
  <c r="Q2280" i="1"/>
  <c r="R2280" i="1"/>
  <c r="M2281" i="1"/>
  <c r="Q2281" i="1"/>
  <c r="R2281" i="1"/>
  <c r="M2282" i="1"/>
  <c r="Q2282" i="1"/>
  <c r="R2282" i="1"/>
  <c r="M2283" i="1"/>
  <c r="Q2283" i="1"/>
  <c r="R2283" i="1"/>
  <c r="M2284" i="1"/>
  <c r="Q2284" i="1"/>
  <c r="R2284" i="1"/>
  <c r="M2285" i="1"/>
  <c r="Q2285" i="1"/>
  <c r="R2285" i="1"/>
  <c r="M2286" i="1"/>
  <c r="Q2286" i="1"/>
  <c r="R2286" i="1"/>
  <c r="M2287" i="1"/>
  <c r="Q2287" i="1"/>
  <c r="R2287" i="1"/>
  <c r="M2288" i="1"/>
  <c r="Q2288" i="1"/>
  <c r="R2288" i="1"/>
  <c r="M2289" i="1"/>
  <c r="Q2289" i="1"/>
  <c r="R2289" i="1"/>
  <c r="M2290" i="1"/>
  <c r="Q2290" i="1"/>
  <c r="R2290" i="1"/>
  <c r="M2291" i="1"/>
  <c r="Q2291" i="1"/>
  <c r="R2291" i="1"/>
  <c r="M2292" i="1"/>
  <c r="Q2292" i="1"/>
  <c r="R2292" i="1"/>
  <c r="M2293" i="1"/>
  <c r="Q2293" i="1"/>
  <c r="R2293" i="1"/>
  <c r="M2294" i="1"/>
  <c r="Q2294" i="1"/>
  <c r="R2294" i="1"/>
  <c r="M2295" i="1"/>
  <c r="Q2295" i="1"/>
  <c r="R2295" i="1"/>
  <c r="M2296" i="1"/>
  <c r="Q2296" i="1"/>
  <c r="R2296" i="1"/>
  <c r="M2297" i="1"/>
  <c r="Q2297" i="1"/>
  <c r="R2297" i="1"/>
  <c r="M2298" i="1"/>
  <c r="Q2298" i="1"/>
  <c r="R2298" i="1"/>
  <c r="M2299" i="1"/>
  <c r="Q2299" i="1"/>
  <c r="R2299" i="1"/>
  <c r="M2300" i="1"/>
  <c r="Q2300" i="1"/>
  <c r="R2300" i="1"/>
  <c r="M2301" i="1"/>
  <c r="Q2301" i="1"/>
  <c r="R2301" i="1"/>
  <c r="M2302" i="1"/>
  <c r="Q2302" i="1"/>
  <c r="R2302" i="1"/>
  <c r="M2303" i="1"/>
  <c r="Q2303" i="1"/>
  <c r="R2303" i="1"/>
  <c r="M2304" i="1"/>
  <c r="Q2304" i="1"/>
  <c r="R2304" i="1"/>
  <c r="M2305" i="1"/>
  <c r="Q2305" i="1"/>
  <c r="R2305" i="1"/>
  <c r="M2306" i="1"/>
  <c r="Q2306" i="1"/>
  <c r="R2306" i="1"/>
  <c r="M2307" i="1"/>
  <c r="Q2307" i="1"/>
  <c r="R2307" i="1"/>
  <c r="M2308" i="1"/>
  <c r="Q2308" i="1"/>
  <c r="R2308" i="1"/>
  <c r="M2309" i="1"/>
  <c r="Q2309" i="1"/>
  <c r="R2309" i="1"/>
  <c r="M2310" i="1"/>
  <c r="Q2310" i="1"/>
  <c r="R2310" i="1"/>
  <c r="M2311" i="1"/>
  <c r="Q2311" i="1"/>
  <c r="R2311" i="1"/>
  <c r="M2312" i="1"/>
  <c r="Q2312" i="1"/>
  <c r="R2312" i="1"/>
  <c r="M2313" i="1"/>
  <c r="Q2313" i="1"/>
  <c r="R2313" i="1"/>
  <c r="M2314" i="1"/>
  <c r="Q2314" i="1"/>
  <c r="R2314" i="1"/>
  <c r="M2315" i="1"/>
  <c r="Q2315" i="1"/>
  <c r="R2315" i="1"/>
  <c r="M2316" i="1"/>
  <c r="Q2316" i="1"/>
  <c r="R2316" i="1"/>
  <c r="M2317" i="1"/>
  <c r="Q2317" i="1"/>
  <c r="R2317" i="1"/>
  <c r="M2318" i="1"/>
  <c r="Q2318" i="1"/>
  <c r="R2318" i="1"/>
  <c r="M2319" i="1"/>
  <c r="Q2319" i="1"/>
  <c r="R2319" i="1"/>
  <c r="M2320" i="1"/>
  <c r="Q2320" i="1"/>
  <c r="R2320" i="1"/>
  <c r="M2321" i="1"/>
  <c r="Q2321" i="1"/>
  <c r="R2321" i="1"/>
  <c r="M2322" i="1"/>
  <c r="Q2322" i="1"/>
  <c r="R2322" i="1"/>
  <c r="M2323" i="1"/>
  <c r="Q2323" i="1"/>
  <c r="R2323" i="1"/>
  <c r="M2324" i="1"/>
  <c r="Q2324" i="1"/>
  <c r="R2324" i="1"/>
  <c r="M2325" i="1"/>
  <c r="Q2325" i="1"/>
  <c r="R2325" i="1"/>
  <c r="M2326" i="1"/>
  <c r="Q2326" i="1"/>
  <c r="R2326" i="1"/>
  <c r="M2327" i="1"/>
  <c r="Q2327" i="1"/>
  <c r="R2327" i="1"/>
  <c r="M2328" i="1"/>
  <c r="Q2328" i="1"/>
  <c r="R2328" i="1"/>
  <c r="M2329" i="1"/>
  <c r="Q2329" i="1"/>
  <c r="R2329" i="1"/>
  <c r="M2330" i="1"/>
  <c r="Q2330" i="1"/>
  <c r="R2330" i="1"/>
  <c r="M2331" i="1"/>
  <c r="Q2331" i="1"/>
  <c r="R2331" i="1"/>
  <c r="M2332" i="1"/>
  <c r="Q2332" i="1"/>
  <c r="R2332" i="1"/>
  <c r="M2333" i="1"/>
  <c r="Q2333" i="1"/>
  <c r="R2333" i="1"/>
  <c r="M2334" i="1"/>
  <c r="Q2334" i="1"/>
  <c r="R2334" i="1"/>
  <c r="M2335" i="1"/>
  <c r="Q2335" i="1"/>
  <c r="R2335" i="1"/>
  <c r="M2336" i="1"/>
  <c r="Q2336" i="1"/>
  <c r="R2336" i="1"/>
  <c r="M2337" i="1"/>
  <c r="Q2337" i="1"/>
  <c r="R2337" i="1"/>
  <c r="M2338" i="1"/>
  <c r="Q2338" i="1"/>
  <c r="R2338" i="1"/>
  <c r="M2339" i="1"/>
  <c r="Q2339" i="1"/>
  <c r="R2339" i="1"/>
  <c r="M2340" i="1"/>
  <c r="Q2340" i="1"/>
  <c r="R2340" i="1"/>
  <c r="M2341" i="1"/>
  <c r="Q2341" i="1"/>
  <c r="R2341" i="1"/>
  <c r="M2342" i="1"/>
  <c r="Q2342" i="1"/>
  <c r="R2342" i="1"/>
  <c r="M2343" i="1"/>
  <c r="Q2343" i="1"/>
  <c r="R2343" i="1"/>
  <c r="M2344" i="1"/>
  <c r="Q2344" i="1"/>
  <c r="R2344" i="1"/>
  <c r="M2345" i="1"/>
  <c r="Q2345" i="1"/>
  <c r="R2345" i="1"/>
  <c r="M2346" i="1"/>
  <c r="Q2346" i="1"/>
  <c r="R2346" i="1"/>
  <c r="M2347" i="1"/>
  <c r="Q2347" i="1"/>
  <c r="R2347" i="1"/>
  <c r="M2348" i="1"/>
  <c r="Q2348" i="1"/>
  <c r="R2348" i="1"/>
  <c r="M2349" i="1"/>
  <c r="Q2349" i="1"/>
  <c r="R2349" i="1"/>
  <c r="M2350" i="1"/>
  <c r="Q2350" i="1"/>
  <c r="R2350" i="1"/>
  <c r="M2351" i="1"/>
  <c r="Q2351" i="1"/>
  <c r="R2351" i="1"/>
  <c r="M2352" i="1"/>
  <c r="Q2352" i="1"/>
  <c r="R2352" i="1"/>
  <c r="M2353" i="1"/>
  <c r="Q2353" i="1"/>
  <c r="R2353" i="1"/>
  <c r="M2354" i="1"/>
  <c r="Q2354" i="1"/>
  <c r="R2354" i="1"/>
  <c r="M2355" i="1"/>
  <c r="Q2355" i="1"/>
  <c r="R2355" i="1"/>
  <c r="M2356" i="1"/>
  <c r="Q2356" i="1"/>
  <c r="R2356" i="1"/>
  <c r="M2357" i="1"/>
  <c r="Q2357" i="1"/>
  <c r="R2357" i="1"/>
  <c r="M2358" i="1"/>
  <c r="Q2358" i="1"/>
  <c r="R2358" i="1"/>
  <c r="M2359" i="1"/>
  <c r="Q2359" i="1"/>
  <c r="R2359" i="1"/>
  <c r="M2360" i="1"/>
  <c r="Q2360" i="1"/>
  <c r="R2360" i="1"/>
  <c r="M2361" i="1"/>
  <c r="Q2361" i="1"/>
  <c r="R2361" i="1"/>
  <c r="M2362" i="1"/>
  <c r="Q2362" i="1"/>
  <c r="R2362" i="1"/>
  <c r="M2363" i="1"/>
  <c r="Q2363" i="1"/>
  <c r="R2363" i="1"/>
  <c r="M2364" i="1"/>
  <c r="Q2364" i="1"/>
  <c r="R2364" i="1"/>
  <c r="M2365" i="1"/>
  <c r="Q2365" i="1"/>
  <c r="R2365" i="1"/>
  <c r="M2366" i="1"/>
  <c r="Q2366" i="1"/>
  <c r="R2366" i="1"/>
  <c r="M2367" i="1"/>
  <c r="Q2367" i="1"/>
  <c r="R2367" i="1"/>
  <c r="M2368" i="1"/>
  <c r="Q2368" i="1"/>
  <c r="R2368" i="1"/>
  <c r="M2369" i="1"/>
  <c r="Q2369" i="1"/>
  <c r="R2369" i="1"/>
  <c r="M2370" i="1"/>
  <c r="Q2370" i="1"/>
  <c r="R2370" i="1"/>
  <c r="M2371" i="1"/>
  <c r="Q2371" i="1"/>
  <c r="R2371" i="1"/>
  <c r="M2372" i="1"/>
  <c r="Q2372" i="1"/>
  <c r="R2372" i="1"/>
  <c r="M2373" i="1"/>
  <c r="Q2373" i="1"/>
  <c r="R2373" i="1"/>
  <c r="M2374" i="1"/>
  <c r="Q2374" i="1"/>
  <c r="R2374" i="1"/>
  <c r="M2375" i="1"/>
  <c r="Q2375" i="1"/>
  <c r="R2375" i="1"/>
  <c r="M2376" i="1"/>
  <c r="Q2376" i="1"/>
  <c r="R2376" i="1"/>
  <c r="M2377" i="1"/>
  <c r="Q2377" i="1"/>
  <c r="R2377" i="1"/>
  <c r="M2378" i="1"/>
  <c r="Q2378" i="1"/>
  <c r="R2378" i="1"/>
  <c r="M2379" i="1"/>
  <c r="Q2379" i="1"/>
  <c r="R2379" i="1"/>
  <c r="M2380" i="1"/>
  <c r="Q2380" i="1"/>
  <c r="R2380" i="1"/>
  <c r="M2381" i="1"/>
  <c r="Q2381" i="1"/>
  <c r="R2381" i="1"/>
  <c r="M2382" i="1"/>
  <c r="Q2382" i="1"/>
  <c r="R2382" i="1"/>
  <c r="M2383" i="1"/>
  <c r="Q2383" i="1"/>
  <c r="R2383" i="1"/>
  <c r="M2384" i="1"/>
  <c r="Q2384" i="1"/>
  <c r="R2384" i="1"/>
  <c r="M2385" i="1"/>
  <c r="Q2385" i="1"/>
  <c r="R2385" i="1"/>
  <c r="M2386" i="1"/>
  <c r="Q2386" i="1"/>
  <c r="R2386" i="1"/>
  <c r="M2387" i="1"/>
  <c r="Q2387" i="1"/>
  <c r="R2387" i="1"/>
  <c r="M2388" i="1"/>
  <c r="Q2388" i="1"/>
  <c r="R2388" i="1"/>
  <c r="M2389" i="1"/>
  <c r="Q2389" i="1"/>
  <c r="R2389" i="1"/>
  <c r="M2390" i="1"/>
  <c r="Q2390" i="1"/>
  <c r="R2390" i="1"/>
  <c r="M2391" i="1"/>
  <c r="Q2391" i="1"/>
  <c r="R2391" i="1"/>
  <c r="M2392" i="1"/>
  <c r="Q2392" i="1"/>
  <c r="R2392" i="1"/>
  <c r="M2393" i="1"/>
  <c r="Q2393" i="1"/>
  <c r="R2393" i="1"/>
  <c r="M2394" i="1"/>
  <c r="Q2394" i="1"/>
  <c r="R2394" i="1"/>
  <c r="M2395" i="1"/>
  <c r="Q2395" i="1"/>
  <c r="R2395" i="1"/>
  <c r="M2396" i="1"/>
  <c r="Q2396" i="1"/>
  <c r="R2396" i="1"/>
  <c r="M2397" i="1"/>
  <c r="Q2397" i="1"/>
  <c r="R2397" i="1"/>
  <c r="M2398" i="1"/>
  <c r="Q2398" i="1"/>
  <c r="R2398" i="1"/>
  <c r="M2399" i="1"/>
  <c r="Q2399" i="1"/>
  <c r="R2399" i="1"/>
  <c r="M2400" i="1"/>
  <c r="Q2400" i="1"/>
  <c r="R2400" i="1"/>
  <c r="M2401" i="1"/>
  <c r="Q2401" i="1"/>
  <c r="R2401" i="1"/>
  <c r="M2402" i="1"/>
  <c r="Q2402" i="1"/>
  <c r="R2402" i="1"/>
  <c r="M2403" i="1"/>
  <c r="Q2403" i="1"/>
  <c r="R2403" i="1"/>
  <c r="M2404" i="1"/>
  <c r="Q2404" i="1"/>
  <c r="R2404" i="1"/>
  <c r="M2405" i="1"/>
  <c r="Q2405" i="1"/>
  <c r="R2405" i="1"/>
  <c r="M2406" i="1"/>
  <c r="Q2406" i="1"/>
  <c r="R2406" i="1"/>
  <c r="M2407" i="1"/>
  <c r="Q2407" i="1"/>
  <c r="R2407" i="1"/>
  <c r="M2408" i="1"/>
  <c r="Q2408" i="1"/>
  <c r="R2408" i="1"/>
  <c r="M2409" i="1"/>
  <c r="Q2409" i="1"/>
  <c r="R2409" i="1"/>
  <c r="M2410" i="1"/>
  <c r="Q2410" i="1"/>
  <c r="R2410" i="1"/>
  <c r="M2411" i="1"/>
  <c r="Q2411" i="1"/>
  <c r="R2411" i="1"/>
  <c r="M2412" i="1"/>
  <c r="Q2412" i="1"/>
  <c r="R2412" i="1"/>
  <c r="M2413" i="1"/>
  <c r="Q2413" i="1"/>
  <c r="R2413" i="1"/>
  <c r="M2414" i="1"/>
  <c r="Q2414" i="1"/>
  <c r="R2414" i="1"/>
  <c r="M2415" i="1"/>
  <c r="Q2415" i="1"/>
  <c r="R2415" i="1"/>
  <c r="M2416" i="1"/>
  <c r="Q2416" i="1"/>
  <c r="R2416" i="1"/>
  <c r="M2417" i="1"/>
  <c r="Q2417" i="1"/>
  <c r="R2417" i="1"/>
  <c r="M2418" i="1"/>
  <c r="Q2418" i="1"/>
  <c r="R2418" i="1"/>
  <c r="M2419" i="1"/>
  <c r="Q2419" i="1"/>
  <c r="R2419" i="1"/>
  <c r="M2420" i="1"/>
  <c r="Q2420" i="1"/>
  <c r="R2420" i="1"/>
  <c r="M2421" i="1"/>
  <c r="Q2421" i="1"/>
  <c r="R2421" i="1"/>
  <c r="M2422" i="1"/>
  <c r="Q2422" i="1"/>
  <c r="R2422" i="1"/>
  <c r="M2423" i="1"/>
  <c r="Q2423" i="1"/>
  <c r="R2423" i="1"/>
  <c r="M2424" i="1"/>
  <c r="Q2424" i="1"/>
  <c r="R2424" i="1"/>
  <c r="M2425" i="1"/>
  <c r="Q2425" i="1"/>
  <c r="R2425" i="1"/>
  <c r="M2426" i="1"/>
  <c r="Q2426" i="1"/>
  <c r="R2426" i="1"/>
  <c r="M2427" i="1"/>
  <c r="Q2427" i="1"/>
  <c r="R2427" i="1"/>
  <c r="M2428" i="1"/>
  <c r="Q2428" i="1"/>
  <c r="R2428" i="1"/>
  <c r="M2429" i="1"/>
  <c r="Q2429" i="1"/>
  <c r="R2429" i="1"/>
  <c r="M2430" i="1"/>
  <c r="Q2430" i="1"/>
  <c r="R2430" i="1"/>
  <c r="M2431" i="1"/>
  <c r="Q2431" i="1"/>
  <c r="R2431" i="1"/>
  <c r="M2432" i="1"/>
  <c r="Q2432" i="1"/>
  <c r="R2432" i="1"/>
  <c r="M2433" i="1"/>
  <c r="Q2433" i="1"/>
  <c r="R2433" i="1"/>
  <c r="M2434" i="1"/>
  <c r="Q2434" i="1"/>
  <c r="R2434" i="1"/>
  <c r="M2435" i="1"/>
  <c r="Q2435" i="1"/>
  <c r="R2435" i="1"/>
  <c r="M2436" i="1"/>
  <c r="Q2436" i="1"/>
  <c r="R2436" i="1"/>
  <c r="M2437" i="1"/>
  <c r="Q2437" i="1"/>
  <c r="R2437" i="1"/>
  <c r="M2438" i="1"/>
  <c r="Q2438" i="1"/>
  <c r="R2438" i="1"/>
  <c r="M2439" i="1"/>
  <c r="Q2439" i="1"/>
  <c r="R2439" i="1"/>
  <c r="M2440" i="1"/>
  <c r="Q2440" i="1"/>
  <c r="R2440" i="1"/>
  <c r="M2441" i="1"/>
  <c r="Q2441" i="1"/>
  <c r="R2441" i="1"/>
  <c r="M2442" i="1"/>
  <c r="Q2442" i="1"/>
  <c r="R2442" i="1"/>
  <c r="M2443" i="1"/>
  <c r="Q2443" i="1"/>
  <c r="R2443" i="1"/>
  <c r="M2444" i="1"/>
  <c r="Q2444" i="1"/>
  <c r="R2444" i="1"/>
  <c r="M2445" i="1"/>
  <c r="Q2445" i="1"/>
  <c r="R2445" i="1"/>
  <c r="M2446" i="1"/>
  <c r="Q2446" i="1"/>
  <c r="R2446" i="1"/>
  <c r="M2447" i="1"/>
  <c r="Q2447" i="1"/>
  <c r="R2447" i="1"/>
  <c r="M2448" i="1"/>
  <c r="Q2448" i="1"/>
  <c r="R2448" i="1"/>
  <c r="M2449" i="1"/>
  <c r="Q2449" i="1"/>
  <c r="R2449" i="1"/>
  <c r="M2450" i="1"/>
  <c r="Q2450" i="1"/>
  <c r="R2450" i="1"/>
  <c r="M2451" i="1"/>
  <c r="Q2451" i="1"/>
  <c r="R2451" i="1"/>
  <c r="M2452" i="1"/>
  <c r="Q2452" i="1"/>
  <c r="R2452" i="1"/>
  <c r="M2453" i="1"/>
  <c r="Q2453" i="1"/>
  <c r="R2453" i="1"/>
  <c r="M2454" i="1"/>
  <c r="Q2454" i="1"/>
  <c r="R2454" i="1"/>
  <c r="M2455" i="1"/>
  <c r="Q2455" i="1"/>
  <c r="R2455" i="1"/>
  <c r="M2456" i="1"/>
  <c r="Q2456" i="1"/>
  <c r="R2456" i="1"/>
  <c r="M2457" i="1"/>
  <c r="Q2457" i="1"/>
  <c r="R2457" i="1"/>
  <c r="M2458" i="1"/>
  <c r="Q2458" i="1"/>
  <c r="R2458" i="1"/>
  <c r="M2459" i="1"/>
  <c r="Q2459" i="1"/>
  <c r="R2459" i="1"/>
  <c r="M2460" i="1"/>
  <c r="Q2460" i="1"/>
  <c r="R2460" i="1"/>
  <c r="M2461" i="1"/>
  <c r="Q2461" i="1"/>
  <c r="R2461" i="1"/>
  <c r="M2462" i="1"/>
  <c r="Q2462" i="1"/>
  <c r="R2462" i="1"/>
  <c r="M2463" i="1"/>
  <c r="Q2463" i="1"/>
  <c r="R2463" i="1"/>
  <c r="M2464" i="1"/>
  <c r="Q2464" i="1"/>
  <c r="R2464" i="1"/>
  <c r="M2465" i="1"/>
  <c r="Q2465" i="1"/>
  <c r="R2465" i="1"/>
  <c r="M2466" i="1"/>
  <c r="Q2466" i="1"/>
  <c r="R2466" i="1"/>
  <c r="M2467" i="1"/>
  <c r="Q2467" i="1"/>
  <c r="R2467" i="1"/>
  <c r="M2468" i="1"/>
  <c r="Q2468" i="1"/>
  <c r="R2468" i="1"/>
  <c r="M2469" i="1"/>
  <c r="Q2469" i="1"/>
  <c r="R2469" i="1"/>
  <c r="M2470" i="1"/>
  <c r="Q2470" i="1"/>
  <c r="R2470" i="1"/>
  <c r="M2471" i="1"/>
  <c r="Q2471" i="1"/>
  <c r="R2471" i="1"/>
  <c r="M2472" i="1"/>
  <c r="Q2472" i="1"/>
  <c r="R2472" i="1"/>
  <c r="M2473" i="1"/>
  <c r="Q2473" i="1"/>
  <c r="R2473" i="1"/>
  <c r="M2474" i="1"/>
  <c r="Q2474" i="1"/>
  <c r="R2474" i="1"/>
  <c r="M2475" i="1"/>
  <c r="Q2475" i="1"/>
  <c r="R2475" i="1"/>
  <c r="M2476" i="1"/>
  <c r="Q2476" i="1"/>
  <c r="R2476" i="1"/>
  <c r="M2477" i="1"/>
  <c r="Q2477" i="1"/>
  <c r="R2477" i="1"/>
  <c r="M2478" i="1"/>
  <c r="Q2478" i="1"/>
  <c r="R2478" i="1"/>
  <c r="M2479" i="1"/>
  <c r="Q2479" i="1"/>
  <c r="R2479" i="1"/>
  <c r="M2480" i="1"/>
  <c r="Q2480" i="1"/>
  <c r="R2480" i="1"/>
  <c r="M2481" i="1"/>
  <c r="Q2481" i="1"/>
  <c r="R2481" i="1"/>
  <c r="M2482" i="1"/>
  <c r="Q2482" i="1"/>
  <c r="R2482" i="1"/>
  <c r="M2483" i="1"/>
  <c r="Q2483" i="1"/>
  <c r="R2483" i="1"/>
  <c r="M2484" i="1"/>
  <c r="Q2484" i="1"/>
  <c r="R2484" i="1"/>
  <c r="M2485" i="1"/>
  <c r="Q2485" i="1"/>
  <c r="R2485" i="1"/>
  <c r="M2486" i="1"/>
  <c r="Q2486" i="1"/>
  <c r="R2486" i="1"/>
  <c r="M2487" i="1"/>
  <c r="Q2487" i="1"/>
  <c r="R2487" i="1"/>
  <c r="M2488" i="1"/>
  <c r="Q2488" i="1"/>
  <c r="R2488" i="1"/>
  <c r="M2489" i="1"/>
  <c r="Q2489" i="1"/>
  <c r="R2489" i="1"/>
  <c r="M2490" i="1"/>
  <c r="Q2490" i="1"/>
  <c r="R2490" i="1"/>
  <c r="M2491" i="1"/>
  <c r="Q2491" i="1"/>
  <c r="R2491" i="1"/>
  <c r="M2492" i="1"/>
  <c r="Q2492" i="1"/>
  <c r="R2492" i="1"/>
  <c r="M2493" i="1"/>
  <c r="Q2493" i="1"/>
  <c r="R2493" i="1"/>
  <c r="M2494" i="1"/>
  <c r="Q2494" i="1"/>
  <c r="R2494" i="1"/>
  <c r="M2495" i="1"/>
  <c r="Q2495" i="1"/>
  <c r="R2495" i="1"/>
  <c r="M2496" i="1"/>
  <c r="Q2496" i="1"/>
  <c r="R2496" i="1"/>
  <c r="M2497" i="1"/>
  <c r="Q2497" i="1"/>
  <c r="R2497" i="1"/>
  <c r="M2498" i="1"/>
  <c r="Q2498" i="1"/>
  <c r="R2498" i="1"/>
  <c r="M2499" i="1"/>
  <c r="Q2499" i="1"/>
  <c r="R2499" i="1"/>
  <c r="M2500" i="1"/>
  <c r="Q2500" i="1"/>
  <c r="R2500" i="1"/>
  <c r="M2501" i="1"/>
  <c r="Q2501" i="1"/>
  <c r="R2501" i="1"/>
  <c r="M2502" i="1"/>
  <c r="Q2502" i="1"/>
  <c r="R2502" i="1"/>
  <c r="M2503" i="1"/>
  <c r="Q2503" i="1"/>
  <c r="R2503" i="1"/>
  <c r="M2504" i="1"/>
  <c r="Q2504" i="1"/>
  <c r="R2504" i="1"/>
  <c r="M2505" i="1"/>
  <c r="Q2505" i="1"/>
  <c r="R2505" i="1"/>
  <c r="M2506" i="1"/>
  <c r="Q2506" i="1"/>
  <c r="R2506" i="1"/>
  <c r="M2507" i="1"/>
  <c r="Q2507" i="1"/>
  <c r="R2507" i="1"/>
  <c r="M2508" i="1"/>
  <c r="Q2508" i="1"/>
  <c r="R2508" i="1"/>
  <c r="M2509" i="1"/>
  <c r="Q2509" i="1"/>
  <c r="R2509" i="1"/>
  <c r="M2510" i="1"/>
  <c r="Q2510" i="1"/>
  <c r="R2510" i="1"/>
  <c r="M2511" i="1"/>
  <c r="Q2511" i="1"/>
  <c r="R2511" i="1"/>
  <c r="M2512" i="1"/>
  <c r="Q2512" i="1"/>
  <c r="R2512" i="1"/>
  <c r="M2513" i="1"/>
  <c r="Q2513" i="1"/>
  <c r="R2513" i="1"/>
  <c r="M2514" i="1"/>
  <c r="Q2514" i="1"/>
  <c r="R2514" i="1"/>
  <c r="M2515" i="1"/>
  <c r="Q2515" i="1"/>
  <c r="R2515" i="1"/>
  <c r="M2516" i="1"/>
  <c r="Q2516" i="1"/>
  <c r="R2516" i="1"/>
  <c r="M2517" i="1"/>
  <c r="Q2517" i="1"/>
  <c r="R2517" i="1"/>
  <c r="M2518" i="1"/>
  <c r="Q2518" i="1"/>
  <c r="R2518" i="1"/>
  <c r="M2519" i="1"/>
  <c r="Q2519" i="1"/>
  <c r="R2519" i="1"/>
  <c r="M2520" i="1"/>
  <c r="Q2520" i="1"/>
  <c r="R2520" i="1"/>
  <c r="M2521" i="1"/>
  <c r="Q2521" i="1"/>
  <c r="R2521" i="1"/>
  <c r="M2522" i="1"/>
  <c r="Q2522" i="1"/>
  <c r="R2522" i="1"/>
  <c r="M2523" i="1"/>
  <c r="Q2523" i="1"/>
  <c r="R2523" i="1"/>
  <c r="M2524" i="1"/>
  <c r="Q2524" i="1"/>
  <c r="R2524" i="1"/>
  <c r="M2525" i="1"/>
  <c r="Q2525" i="1"/>
  <c r="R2525" i="1"/>
  <c r="M2526" i="1"/>
  <c r="Q2526" i="1"/>
  <c r="R2526" i="1"/>
  <c r="M2527" i="1"/>
  <c r="Q2527" i="1"/>
  <c r="R2527" i="1"/>
  <c r="M2528" i="1"/>
  <c r="Q2528" i="1"/>
  <c r="R2528" i="1"/>
  <c r="M2529" i="1"/>
  <c r="Q2529" i="1"/>
  <c r="R2529" i="1"/>
  <c r="M2530" i="1"/>
  <c r="Q2530" i="1"/>
  <c r="R2530" i="1"/>
  <c r="M2531" i="1"/>
  <c r="Q2531" i="1"/>
  <c r="R2531" i="1"/>
  <c r="M2532" i="1"/>
  <c r="Q2532" i="1"/>
  <c r="R2532" i="1"/>
  <c r="M2533" i="1"/>
  <c r="Q2533" i="1"/>
  <c r="R2533" i="1"/>
  <c r="M2534" i="1"/>
  <c r="Q2534" i="1"/>
  <c r="R2534" i="1"/>
  <c r="M2535" i="1"/>
  <c r="Q2535" i="1"/>
  <c r="R2535" i="1"/>
  <c r="M2536" i="1"/>
  <c r="Q2536" i="1"/>
  <c r="R2536" i="1"/>
  <c r="M2537" i="1"/>
  <c r="Q2537" i="1"/>
  <c r="R2537" i="1"/>
  <c r="M2538" i="1"/>
  <c r="Q2538" i="1"/>
  <c r="R2538" i="1"/>
  <c r="M2539" i="1"/>
  <c r="Q2539" i="1"/>
  <c r="R2539" i="1"/>
  <c r="M2540" i="1"/>
  <c r="Q2540" i="1"/>
  <c r="R2540" i="1"/>
  <c r="M2541" i="1"/>
  <c r="Q2541" i="1"/>
  <c r="R2541" i="1"/>
  <c r="M2542" i="1"/>
  <c r="Q2542" i="1"/>
  <c r="R2542" i="1"/>
  <c r="M2543" i="1"/>
  <c r="Q2543" i="1"/>
  <c r="R2543" i="1"/>
  <c r="M2544" i="1"/>
  <c r="Q2544" i="1"/>
  <c r="R2544" i="1"/>
  <c r="M2545" i="1"/>
  <c r="Q2545" i="1"/>
  <c r="R2545" i="1"/>
  <c r="M2546" i="1"/>
  <c r="Q2546" i="1"/>
  <c r="R2546" i="1"/>
  <c r="M2547" i="1"/>
  <c r="Q2547" i="1"/>
  <c r="R2547" i="1"/>
  <c r="M2548" i="1"/>
  <c r="Q2548" i="1"/>
  <c r="R2548" i="1"/>
  <c r="M2549" i="1"/>
  <c r="Q2549" i="1"/>
  <c r="R2549" i="1"/>
  <c r="M2550" i="1"/>
  <c r="Q2550" i="1"/>
  <c r="R2550" i="1"/>
  <c r="M2551" i="1"/>
  <c r="Q2551" i="1"/>
  <c r="R2551" i="1"/>
  <c r="M2552" i="1"/>
  <c r="Q2552" i="1"/>
  <c r="R2552" i="1"/>
  <c r="M2553" i="1"/>
  <c r="Q2553" i="1"/>
  <c r="R2553" i="1"/>
  <c r="M2554" i="1"/>
  <c r="Q2554" i="1"/>
  <c r="R2554" i="1"/>
  <c r="M2555" i="1"/>
  <c r="Q2555" i="1"/>
  <c r="R2555" i="1"/>
  <c r="M2556" i="1"/>
  <c r="Q2556" i="1"/>
  <c r="R2556" i="1"/>
  <c r="M2557" i="1"/>
  <c r="Q2557" i="1"/>
  <c r="R2557" i="1"/>
  <c r="M2558" i="1"/>
  <c r="Q2558" i="1"/>
  <c r="R2558" i="1"/>
  <c r="M2559" i="1"/>
  <c r="Q2559" i="1"/>
  <c r="R2559" i="1"/>
  <c r="M2560" i="1"/>
  <c r="Q2560" i="1"/>
  <c r="R2560" i="1"/>
  <c r="M2561" i="1"/>
  <c r="Q2561" i="1"/>
  <c r="R2561" i="1"/>
  <c r="M2562" i="1"/>
  <c r="Q2562" i="1"/>
  <c r="R2562" i="1"/>
  <c r="M2563" i="1"/>
  <c r="Q2563" i="1"/>
  <c r="R2563" i="1"/>
  <c r="M2564" i="1"/>
  <c r="Q2564" i="1"/>
  <c r="R2564" i="1"/>
  <c r="M2565" i="1"/>
  <c r="Q2565" i="1"/>
  <c r="R2565" i="1"/>
  <c r="M2566" i="1"/>
  <c r="Q2566" i="1"/>
  <c r="R2566" i="1"/>
  <c r="M2567" i="1"/>
  <c r="Q2567" i="1"/>
  <c r="R2567" i="1"/>
  <c r="M2568" i="1"/>
  <c r="Q2568" i="1"/>
  <c r="R2568" i="1"/>
  <c r="M2569" i="1"/>
  <c r="Q2569" i="1"/>
  <c r="R2569" i="1"/>
  <c r="M2570" i="1"/>
  <c r="Q2570" i="1"/>
  <c r="R2570" i="1"/>
  <c r="M2571" i="1"/>
  <c r="Q2571" i="1"/>
  <c r="R2571" i="1"/>
  <c r="M2572" i="1"/>
  <c r="Q2572" i="1"/>
  <c r="R2572" i="1"/>
  <c r="M2573" i="1"/>
  <c r="Q2573" i="1"/>
  <c r="R2573" i="1"/>
  <c r="M2574" i="1"/>
  <c r="Q2574" i="1"/>
  <c r="R2574" i="1"/>
  <c r="M2575" i="1"/>
  <c r="Q2575" i="1"/>
  <c r="R2575" i="1"/>
  <c r="M2576" i="1"/>
  <c r="Q2576" i="1"/>
  <c r="R2576" i="1"/>
  <c r="M2577" i="1"/>
  <c r="Q2577" i="1"/>
  <c r="R2577" i="1"/>
  <c r="M2578" i="1"/>
  <c r="Q2578" i="1"/>
  <c r="R2578" i="1"/>
  <c r="M2579" i="1"/>
  <c r="Q2579" i="1"/>
  <c r="R2579" i="1"/>
  <c r="M2580" i="1"/>
  <c r="Q2580" i="1"/>
  <c r="R2580" i="1"/>
  <c r="M2581" i="1"/>
  <c r="Q2581" i="1"/>
  <c r="R2581" i="1"/>
  <c r="M2582" i="1"/>
  <c r="Q2582" i="1"/>
  <c r="R2582" i="1"/>
  <c r="M2583" i="1"/>
  <c r="Q2583" i="1"/>
  <c r="R2583" i="1"/>
  <c r="M2584" i="1"/>
  <c r="Q2584" i="1"/>
  <c r="R2584" i="1"/>
  <c r="M2585" i="1"/>
  <c r="Q2585" i="1"/>
  <c r="R2585" i="1"/>
  <c r="M2586" i="1"/>
  <c r="Q2586" i="1"/>
  <c r="R2586" i="1"/>
  <c r="M2587" i="1"/>
  <c r="Q2587" i="1"/>
  <c r="R2587" i="1"/>
  <c r="M2588" i="1"/>
  <c r="Q2588" i="1"/>
  <c r="R2588" i="1"/>
  <c r="M2589" i="1"/>
  <c r="Q2589" i="1"/>
  <c r="R2589" i="1"/>
  <c r="M2590" i="1"/>
  <c r="Q2590" i="1"/>
  <c r="R2590" i="1"/>
  <c r="M2591" i="1"/>
  <c r="Q2591" i="1"/>
  <c r="R2591" i="1"/>
  <c r="M2592" i="1"/>
  <c r="Q2592" i="1"/>
  <c r="R2592" i="1"/>
  <c r="M2593" i="1"/>
  <c r="Q2593" i="1"/>
  <c r="R2593" i="1"/>
  <c r="M2594" i="1"/>
  <c r="Q2594" i="1"/>
  <c r="R2594" i="1"/>
  <c r="M2595" i="1"/>
  <c r="Q2595" i="1"/>
  <c r="R2595" i="1"/>
  <c r="M2596" i="1"/>
  <c r="Q2596" i="1"/>
  <c r="R2596" i="1"/>
  <c r="M2597" i="1"/>
  <c r="Q2597" i="1"/>
  <c r="R2597" i="1"/>
  <c r="M2598" i="1"/>
  <c r="Q2598" i="1"/>
  <c r="R2598" i="1"/>
  <c r="M2599" i="1"/>
  <c r="Q2599" i="1"/>
  <c r="R2599" i="1"/>
  <c r="M2600" i="1"/>
  <c r="Q2600" i="1"/>
  <c r="R2600" i="1"/>
  <c r="M2601" i="1"/>
  <c r="Q2601" i="1"/>
  <c r="R2601" i="1"/>
  <c r="M2602" i="1"/>
  <c r="Q2602" i="1"/>
  <c r="R2602" i="1"/>
  <c r="M2603" i="1"/>
  <c r="Q2603" i="1"/>
  <c r="R2603" i="1"/>
  <c r="M2604" i="1"/>
  <c r="Q2604" i="1"/>
  <c r="R2604" i="1"/>
  <c r="M2605" i="1"/>
  <c r="Q2605" i="1"/>
  <c r="R2605" i="1"/>
  <c r="M2606" i="1"/>
  <c r="Q2606" i="1"/>
  <c r="R2606" i="1"/>
  <c r="M2607" i="1"/>
  <c r="Q2607" i="1"/>
  <c r="R2607" i="1"/>
  <c r="M2608" i="1"/>
  <c r="Q2608" i="1"/>
  <c r="R2608" i="1"/>
  <c r="M2609" i="1"/>
  <c r="Q2609" i="1"/>
  <c r="R2609" i="1"/>
  <c r="M2610" i="1"/>
  <c r="Q2610" i="1"/>
  <c r="R2610" i="1"/>
  <c r="M2611" i="1"/>
  <c r="Q2611" i="1"/>
  <c r="R2611" i="1"/>
  <c r="M2612" i="1"/>
  <c r="Q2612" i="1"/>
  <c r="R2612" i="1"/>
  <c r="M2613" i="1"/>
  <c r="Q2613" i="1"/>
  <c r="R2613" i="1"/>
  <c r="M2614" i="1"/>
  <c r="Q2614" i="1"/>
  <c r="R2614" i="1"/>
  <c r="M2615" i="1"/>
  <c r="Q2615" i="1"/>
  <c r="R2615" i="1"/>
  <c r="M2616" i="1"/>
  <c r="Q2616" i="1"/>
  <c r="R2616" i="1"/>
  <c r="M2617" i="1"/>
  <c r="Q2617" i="1"/>
  <c r="R2617" i="1"/>
  <c r="M2618" i="1"/>
  <c r="Q2618" i="1"/>
  <c r="R2618" i="1"/>
  <c r="M2619" i="1"/>
  <c r="Q2619" i="1"/>
  <c r="R2619" i="1"/>
  <c r="M2620" i="1"/>
  <c r="Q2620" i="1"/>
  <c r="R2620" i="1"/>
  <c r="M2621" i="1"/>
  <c r="Q2621" i="1"/>
  <c r="R2621" i="1"/>
  <c r="M2622" i="1"/>
  <c r="Q2622" i="1"/>
  <c r="R2622" i="1"/>
  <c r="M2623" i="1"/>
  <c r="Q2623" i="1"/>
  <c r="R2623" i="1"/>
  <c r="M2624" i="1"/>
  <c r="Q2624" i="1"/>
  <c r="R2624" i="1"/>
  <c r="M2625" i="1"/>
  <c r="Q2625" i="1"/>
  <c r="R2625" i="1"/>
  <c r="M2626" i="1"/>
  <c r="Q2626" i="1"/>
  <c r="R2626" i="1"/>
  <c r="M2627" i="1"/>
  <c r="Q2627" i="1"/>
  <c r="R2627" i="1"/>
  <c r="M2628" i="1"/>
  <c r="Q2628" i="1"/>
  <c r="R2628" i="1"/>
  <c r="M2629" i="1"/>
  <c r="Q2629" i="1"/>
  <c r="R2629" i="1"/>
  <c r="M2630" i="1"/>
  <c r="Q2630" i="1"/>
  <c r="R2630" i="1"/>
  <c r="M2631" i="1"/>
  <c r="Q2631" i="1"/>
  <c r="R2631" i="1"/>
  <c r="M2632" i="1"/>
  <c r="Q2632" i="1"/>
  <c r="R2632" i="1"/>
  <c r="M2633" i="1"/>
  <c r="Q2633" i="1"/>
  <c r="R2633" i="1"/>
  <c r="M2634" i="1"/>
  <c r="Q2634" i="1"/>
  <c r="R2634" i="1"/>
  <c r="M2635" i="1"/>
  <c r="Q2635" i="1"/>
  <c r="R2635" i="1"/>
  <c r="M2636" i="1"/>
  <c r="Q2636" i="1"/>
  <c r="R2636" i="1"/>
  <c r="M2637" i="1"/>
  <c r="Q2637" i="1"/>
  <c r="R2637" i="1"/>
  <c r="M2638" i="1"/>
  <c r="Q2638" i="1"/>
  <c r="R2638" i="1"/>
  <c r="M2639" i="1"/>
  <c r="Q2639" i="1"/>
  <c r="R2639" i="1"/>
  <c r="M2640" i="1"/>
  <c r="Q2640" i="1"/>
  <c r="R2640" i="1"/>
  <c r="M2641" i="1"/>
  <c r="Q2641" i="1"/>
  <c r="R2641" i="1"/>
  <c r="M2642" i="1"/>
  <c r="Q2642" i="1"/>
  <c r="R2642" i="1"/>
  <c r="M2643" i="1"/>
  <c r="Q2643" i="1"/>
  <c r="R2643" i="1"/>
  <c r="M2644" i="1"/>
  <c r="Q2644" i="1"/>
  <c r="R2644" i="1"/>
  <c r="M2645" i="1"/>
  <c r="Q2645" i="1"/>
  <c r="R2645" i="1"/>
  <c r="M2646" i="1"/>
  <c r="Q2646" i="1"/>
  <c r="R2646" i="1"/>
  <c r="M2647" i="1"/>
  <c r="Q2647" i="1"/>
  <c r="R2647" i="1"/>
  <c r="M2648" i="1"/>
  <c r="Q2648" i="1"/>
  <c r="R2648" i="1"/>
  <c r="M2649" i="1"/>
  <c r="Q2649" i="1"/>
  <c r="R2649" i="1"/>
  <c r="M2650" i="1"/>
  <c r="Q2650" i="1"/>
  <c r="R2650" i="1"/>
  <c r="M2651" i="1"/>
  <c r="Q2651" i="1"/>
  <c r="R2651" i="1"/>
  <c r="M2652" i="1"/>
  <c r="Q2652" i="1"/>
  <c r="R2652" i="1"/>
  <c r="M2653" i="1"/>
  <c r="Q2653" i="1"/>
  <c r="R2653" i="1"/>
  <c r="M2654" i="1"/>
  <c r="Q2654" i="1"/>
  <c r="R2654" i="1"/>
  <c r="M2655" i="1"/>
  <c r="Q2655" i="1"/>
  <c r="R2655" i="1"/>
  <c r="M2656" i="1"/>
  <c r="Q2656" i="1"/>
  <c r="R2656" i="1"/>
  <c r="M2657" i="1"/>
  <c r="Q2657" i="1"/>
  <c r="R2657" i="1"/>
  <c r="M2658" i="1"/>
  <c r="Q2658" i="1"/>
  <c r="R2658" i="1"/>
  <c r="M2659" i="1"/>
  <c r="Q2659" i="1"/>
  <c r="R2659" i="1"/>
  <c r="M2660" i="1"/>
  <c r="Q2660" i="1"/>
  <c r="R2660" i="1"/>
  <c r="M2661" i="1"/>
  <c r="Q2661" i="1"/>
  <c r="R2661" i="1"/>
  <c r="M2662" i="1"/>
  <c r="Q2662" i="1"/>
  <c r="R2662" i="1"/>
  <c r="M2663" i="1"/>
  <c r="Q2663" i="1"/>
  <c r="R2663" i="1"/>
  <c r="M2664" i="1"/>
  <c r="Q2664" i="1"/>
  <c r="R2664" i="1"/>
  <c r="M2665" i="1"/>
  <c r="Q2665" i="1"/>
  <c r="R2665" i="1"/>
  <c r="M2666" i="1"/>
  <c r="Q2666" i="1"/>
  <c r="R2666" i="1"/>
  <c r="M2667" i="1"/>
  <c r="Q2667" i="1"/>
  <c r="R2667" i="1"/>
  <c r="M2668" i="1"/>
  <c r="Q2668" i="1"/>
  <c r="R2668" i="1"/>
  <c r="M2669" i="1"/>
  <c r="Q2669" i="1"/>
  <c r="R2669" i="1"/>
  <c r="M2670" i="1"/>
  <c r="Q2670" i="1"/>
  <c r="R2670" i="1"/>
  <c r="M2671" i="1"/>
  <c r="Q2671" i="1"/>
  <c r="R2671" i="1"/>
  <c r="M2672" i="1"/>
  <c r="Q2672" i="1"/>
  <c r="R2672" i="1"/>
  <c r="M2673" i="1"/>
  <c r="Q2673" i="1"/>
  <c r="R2673" i="1"/>
  <c r="M2674" i="1"/>
  <c r="Q2674" i="1"/>
  <c r="R2674" i="1"/>
  <c r="M2675" i="1"/>
  <c r="Q2675" i="1"/>
  <c r="R2675" i="1"/>
  <c r="M2676" i="1"/>
  <c r="Q2676" i="1"/>
  <c r="R2676" i="1"/>
  <c r="M2677" i="1"/>
  <c r="Q2677" i="1"/>
  <c r="R2677" i="1"/>
  <c r="M2678" i="1"/>
  <c r="Q2678" i="1"/>
  <c r="R2678" i="1"/>
  <c r="M2679" i="1"/>
  <c r="Q2679" i="1"/>
  <c r="R2679" i="1"/>
  <c r="M2680" i="1"/>
  <c r="Q2680" i="1"/>
  <c r="R2680" i="1"/>
  <c r="M2681" i="1"/>
  <c r="Q2681" i="1"/>
  <c r="R2681" i="1"/>
  <c r="M2682" i="1"/>
  <c r="Q2682" i="1"/>
  <c r="R2682" i="1"/>
  <c r="M2683" i="1"/>
  <c r="Q2683" i="1"/>
  <c r="R2683" i="1"/>
  <c r="M2684" i="1"/>
  <c r="Q2684" i="1"/>
  <c r="R2684" i="1"/>
  <c r="M2685" i="1"/>
  <c r="Q2685" i="1"/>
  <c r="R2685" i="1"/>
  <c r="M2686" i="1"/>
  <c r="Q2686" i="1"/>
  <c r="R2686" i="1"/>
  <c r="M2687" i="1"/>
  <c r="Q2687" i="1"/>
  <c r="R2687" i="1"/>
  <c r="M2688" i="1"/>
  <c r="Q2688" i="1"/>
  <c r="R2688" i="1"/>
  <c r="M2689" i="1"/>
  <c r="Q2689" i="1"/>
  <c r="R2689" i="1"/>
  <c r="M2690" i="1"/>
  <c r="Q2690" i="1"/>
  <c r="R2690" i="1"/>
  <c r="M2691" i="1"/>
  <c r="Q2691" i="1"/>
  <c r="R2691" i="1"/>
  <c r="M2692" i="1"/>
  <c r="Q2692" i="1"/>
  <c r="R2692" i="1"/>
  <c r="M2693" i="1"/>
  <c r="Q2693" i="1"/>
  <c r="R2693" i="1"/>
  <c r="M2694" i="1"/>
  <c r="Q2694" i="1"/>
  <c r="R2694" i="1"/>
  <c r="M2695" i="1"/>
  <c r="Q2695" i="1"/>
  <c r="R2695" i="1"/>
  <c r="M2696" i="1"/>
  <c r="Q2696" i="1"/>
  <c r="R2696" i="1"/>
  <c r="M2697" i="1"/>
  <c r="Q2697" i="1"/>
  <c r="R2697" i="1"/>
  <c r="M2698" i="1"/>
  <c r="Q2698" i="1"/>
  <c r="R2698" i="1"/>
  <c r="M2699" i="1"/>
  <c r="Q2699" i="1"/>
  <c r="R2699" i="1"/>
  <c r="M2700" i="1"/>
  <c r="Q2700" i="1"/>
  <c r="R2700" i="1"/>
  <c r="M2701" i="1"/>
  <c r="Q2701" i="1"/>
  <c r="R2701" i="1"/>
  <c r="M2702" i="1"/>
  <c r="Q2702" i="1"/>
  <c r="R2702" i="1"/>
  <c r="M2703" i="1"/>
  <c r="Q2703" i="1"/>
  <c r="R2703" i="1"/>
  <c r="M2704" i="1"/>
  <c r="Q2704" i="1"/>
  <c r="R2704" i="1"/>
  <c r="M2705" i="1"/>
  <c r="Q2705" i="1"/>
  <c r="R2705" i="1"/>
  <c r="M2706" i="1"/>
  <c r="Q2706" i="1"/>
  <c r="R2706" i="1"/>
  <c r="M2707" i="1"/>
  <c r="Q2707" i="1"/>
  <c r="R2707" i="1"/>
  <c r="M2708" i="1"/>
  <c r="Q2708" i="1"/>
  <c r="R2708" i="1"/>
  <c r="M2709" i="1"/>
  <c r="Q2709" i="1"/>
  <c r="R2709" i="1"/>
  <c r="M2710" i="1"/>
  <c r="Q2710" i="1"/>
  <c r="R2710" i="1"/>
  <c r="M2711" i="1"/>
  <c r="Q2711" i="1"/>
  <c r="R2711" i="1"/>
  <c r="M2712" i="1"/>
  <c r="Q2712" i="1"/>
  <c r="R2712" i="1"/>
  <c r="M2713" i="1"/>
  <c r="Q2713" i="1"/>
  <c r="R2713" i="1"/>
  <c r="M2714" i="1"/>
  <c r="Q2714" i="1"/>
  <c r="R2714" i="1"/>
  <c r="M2715" i="1"/>
  <c r="Q2715" i="1"/>
  <c r="R2715" i="1"/>
  <c r="M2716" i="1"/>
  <c r="Q2716" i="1"/>
  <c r="R2716" i="1"/>
  <c r="M2717" i="1"/>
  <c r="Q2717" i="1"/>
  <c r="R2717" i="1"/>
  <c r="M2718" i="1"/>
  <c r="Q2718" i="1"/>
  <c r="R2718" i="1"/>
  <c r="M2719" i="1"/>
  <c r="Q2719" i="1"/>
  <c r="R2719" i="1"/>
  <c r="M2720" i="1"/>
  <c r="Q2720" i="1"/>
  <c r="R2720" i="1"/>
  <c r="M2721" i="1"/>
  <c r="Q2721" i="1"/>
  <c r="R2721" i="1"/>
  <c r="M2722" i="1"/>
  <c r="Q2722" i="1"/>
  <c r="R2722" i="1"/>
  <c r="M2723" i="1"/>
  <c r="Q2723" i="1"/>
  <c r="R2723" i="1"/>
  <c r="M2724" i="1"/>
  <c r="Q2724" i="1"/>
  <c r="R2724" i="1"/>
  <c r="M2725" i="1"/>
  <c r="Q2725" i="1"/>
  <c r="R2725" i="1"/>
  <c r="M2726" i="1"/>
  <c r="Q2726" i="1"/>
  <c r="R2726" i="1"/>
  <c r="M2727" i="1"/>
  <c r="Q2727" i="1"/>
  <c r="R2727" i="1"/>
  <c r="M2728" i="1"/>
  <c r="Q2728" i="1"/>
  <c r="R2728" i="1"/>
  <c r="M2729" i="1"/>
  <c r="Q2729" i="1"/>
  <c r="R2729" i="1"/>
  <c r="M2730" i="1"/>
  <c r="Q2730" i="1"/>
  <c r="R2730" i="1"/>
  <c r="M2731" i="1"/>
  <c r="Q2731" i="1"/>
  <c r="R2731" i="1"/>
  <c r="M2732" i="1"/>
  <c r="Q2732" i="1"/>
  <c r="R2732" i="1"/>
  <c r="M2733" i="1"/>
  <c r="Q2733" i="1"/>
  <c r="R2733" i="1"/>
  <c r="M2734" i="1"/>
  <c r="Q2734" i="1"/>
  <c r="R2734" i="1"/>
  <c r="M2735" i="1"/>
  <c r="Q2735" i="1"/>
  <c r="R2735" i="1"/>
  <c r="M2736" i="1"/>
  <c r="Q2736" i="1"/>
  <c r="R2736" i="1"/>
  <c r="M2737" i="1"/>
  <c r="Q2737" i="1"/>
  <c r="R2737" i="1"/>
  <c r="M2738" i="1"/>
  <c r="Q2738" i="1"/>
  <c r="R2738" i="1"/>
  <c r="M2739" i="1"/>
  <c r="Q2739" i="1"/>
  <c r="R2739" i="1"/>
  <c r="M2740" i="1"/>
  <c r="Q2740" i="1"/>
  <c r="R2740" i="1"/>
  <c r="M2741" i="1"/>
  <c r="Q2741" i="1"/>
  <c r="R2741" i="1"/>
  <c r="M2742" i="1"/>
  <c r="Q2742" i="1"/>
  <c r="R2742" i="1"/>
  <c r="M2743" i="1"/>
  <c r="Q2743" i="1"/>
  <c r="R2743" i="1"/>
  <c r="M2744" i="1"/>
  <c r="Q2744" i="1"/>
  <c r="R2744" i="1"/>
  <c r="M2745" i="1"/>
  <c r="Q2745" i="1"/>
  <c r="R2745" i="1"/>
  <c r="M2746" i="1"/>
  <c r="Q2746" i="1"/>
  <c r="R2746" i="1"/>
  <c r="M2747" i="1"/>
  <c r="Q2747" i="1"/>
  <c r="R2747" i="1"/>
  <c r="M2748" i="1"/>
  <c r="Q2748" i="1"/>
  <c r="R2748" i="1"/>
  <c r="M2749" i="1"/>
  <c r="Q2749" i="1"/>
  <c r="R2749" i="1"/>
  <c r="M2750" i="1"/>
  <c r="Q2750" i="1"/>
  <c r="R2750" i="1"/>
  <c r="M2751" i="1"/>
  <c r="Q2751" i="1"/>
  <c r="R2751" i="1"/>
  <c r="M2752" i="1"/>
  <c r="Q2752" i="1"/>
  <c r="R2752" i="1"/>
  <c r="M2753" i="1"/>
  <c r="Q2753" i="1"/>
  <c r="R2753" i="1"/>
  <c r="M2754" i="1"/>
  <c r="Q2754" i="1"/>
  <c r="R2754" i="1"/>
  <c r="M2755" i="1"/>
  <c r="Q2755" i="1"/>
  <c r="R2755" i="1"/>
  <c r="M2756" i="1"/>
  <c r="Q2756" i="1"/>
  <c r="R2756" i="1"/>
  <c r="M2757" i="1"/>
  <c r="Q2757" i="1"/>
  <c r="R2757" i="1"/>
  <c r="M2758" i="1"/>
  <c r="Q2758" i="1"/>
  <c r="R2758" i="1"/>
  <c r="M2759" i="1"/>
  <c r="Q2759" i="1"/>
  <c r="R2759" i="1"/>
  <c r="M2760" i="1"/>
  <c r="Q2760" i="1"/>
  <c r="R2760" i="1"/>
  <c r="M2761" i="1"/>
  <c r="Q2761" i="1"/>
  <c r="R2761" i="1"/>
  <c r="M2762" i="1"/>
  <c r="Q2762" i="1"/>
  <c r="R2762" i="1"/>
  <c r="M2763" i="1"/>
  <c r="Q2763" i="1"/>
  <c r="R2763" i="1"/>
  <c r="M2764" i="1"/>
  <c r="Q2764" i="1"/>
  <c r="R2764" i="1"/>
  <c r="M2765" i="1"/>
  <c r="Q2765" i="1"/>
  <c r="R2765" i="1"/>
  <c r="M2766" i="1"/>
  <c r="Q2766" i="1"/>
  <c r="R2766" i="1"/>
  <c r="M2767" i="1"/>
  <c r="Q2767" i="1"/>
  <c r="R2767" i="1"/>
  <c r="M2768" i="1"/>
  <c r="Q2768" i="1"/>
  <c r="R2768" i="1"/>
  <c r="M2769" i="1"/>
  <c r="Q2769" i="1"/>
  <c r="R2769" i="1"/>
  <c r="M2770" i="1"/>
  <c r="Q2770" i="1"/>
  <c r="R2770" i="1"/>
  <c r="M2771" i="1"/>
  <c r="Q2771" i="1"/>
  <c r="R2771" i="1"/>
  <c r="M2772" i="1"/>
  <c r="Q2772" i="1"/>
  <c r="R2772" i="1"/>
  <c r="M2773" i="1"/>
  <c r="Q2773" i="1"/>
  <c r="R2773" i="1"/>
  <c r="M2774" i="1"/>
  <c r="Q2774" i="1"/>
  <c r="R2774" i="1"/>
  <c r="M2775" i="1"/>
  <c r="Q2775" i="1"/>
  <c r="R2775" i="1"/>
  <c r="M2776" i="1"/>
  <c r="Q2776" i="1"/>
  <c r="R2776" i="1"/>
  <c r="M2777" i="1"/>
  <c r="Q2777" i="1"/>
  <c r="R2777" i="1"/>
  <c r="M2778" i="1"/>
  <c r="Q2778" i="1"/>
  <c r="R2778" i="1"/>
  <c r="M2779" i="1"/>
  <c r="Q2779" i="1"/>
  <c r="R2779" i="1"/>
  <c r="M2780" i="1"/>
  <c r="Q2780" i="1"/>
  <c r="R2780" i="1"/>
  <c r="M2781" i="1"/>
  <c r="Q2781" i="1"/>
  <c r="R2781" i="1"/>
  <c r="M2782" i="1"/>
  <c r="Q2782" i="1"/>
  <c r="R2782" i="1"/>
  <c r="M2783" i="1"/>
  <c r="Q2783" i="1"/>
  <c r="R2783" i="1"/>
  <c r="M2784" i="1"/>
  <c r="Q2784" i="1"/>
  <c r="R2784" i="1"/>
  <c r="M2785" i="1"/>
  <c r="Q2785" i="1"/>
  <c r="R2785" i="1"/>
  <c r="M2786" i="1"/>
  <c r="Q2786" i="1"/>
  <c r="R2786" i="1"/>
  <c r="M2787" i="1"/>
  <c r="Q2787" i="1"/>
  <c r="R2787" i="1"/>
  <c r="M2788" i="1"/>
  <c r="Q2788" i="1"/>
  <c r="R2788" i="1"/>
  <c r="M2789" i="1"/>
  <c r="Q2789" i="1"/>
  <c r="R2789" i="1"/>
  <c r="M2790" i="1"/>
  <c r="Q2790" i="1"/>
  <c r="R2790" i="1"/>
  <c r="M2791" i="1"/>
  <c r="Q2791" i="1"/>
  <c r="R2791" i="1"/>
  <c r="M2792" i="1"/>
  <c r="Q2792" i="1"/>
  <c r="R2792" i="1"/>
  <c r="M2793" i="1"/>
  <c r="Q2793" i="1"/>
  <c r="R2793" i="1"/>
  <c r="M2794" i="1"/>
  <c r="Q2794" i="1"/>
  <c r="R2794" i="1"/>
  <c r="M2795" i="1"/>
  <c r="Q2795" i="1"/>
  <c r="R2795" i="1"/>
  <c r="M2796" i="1"/>
  <c r="Q2796" i="1"/>
  <c r="R2796" i="1"/>
  <c r="M2797" i="1"/>
  <c r="Q2797" i="1"/>
  <c r="R2797" i="1"/>
  <c r="M2798" i="1"/>
  <c r="Q2798" i="1"/>
  <c r="R2798" i="1"/>
  <c r="M2799" i="1"/>
  <c r="Q2799" i="1"/>
  <c r="R2799" i="1"/>
  <c r="M2800" i="1"/>
  <c r="Q2800" i="1"/>
  <c r="R2800" i="1"/>
  <c r="M2801" i="1"/>
  <c r="Q2801" i="1"/>
  <c r="R2801" i="1"/>
  <c r="M2802" i="1"/>
  <c r="Q2802" i="1"/>
  <c r="R2802" i="1"/>
  <c r="M2803" i="1"/>
  <c r="Q2803" i="1"/>
  <c r="R2803" i="1"/>
  <c r="M2804" i="1"/>
  <c r="Q2804" i="1"/>
  <c r="R2804" i="1"/>
  <c r="M2805" i="1"/>
  <c r="Q2805" i="1"/>
  <c r="R2805" i="1"/>
  <c r="M2806" i="1"/>
  <c r="Q2806" i="1"/>
  <c r="R2806" i="1"/>
  <c r="M2807" i="1"/>
  <c r="Q2807" i="1"/>
  <c r="R2807" i="1"/>
  <c r="M2808" i="1"/>
  <c r="Q2808" i="1"/>
  <c r="R2808" i="1"/>
  <c r="M2809" i="1"/>
  <c r="Q2809" i="1"/>
  <c r="R2809" i="1"/>
  <c r="M2810" i="1"/>
  <c r="Q2810" i="1"/>
  <c r="R2810" i="1"/>
  <c r="M2811" i="1"/>
  <c r="Q2811" i="1"/>
  <c r="R2811" i="1"/>
  <c r="M2812" i="1"/>
  <c r="Q2812" i="1"/>
  <c r="R2812" i="1"/>
  <c r="M2813" i="1"/>
  <c r="Q2813" i="1"/>
  <c r="R2813" i="1"/>
  <c r="M2814" i="1"/>
  <c r="Q2814" i="1"/>
  <c r="R2814" i="1"/>
  <c r="M2815" i="1"/>
  <c r="Q2815" i="1"/>
  <c r="R2815" i="1"/>
  <c r="M2816" i="1"/>
  <c r="Q2816" i="1"/>
  <c r="R2816" i="1"/>
  <c r="M2817" i="1"/>
  <c r="Q2817" i="1"/>
  <c r="R2817" i="1"/>
  <c r="M2818" i="1"/>
  <c r="Q2818" i="1"/>
  <c r="R2818" i="1"/>
  <c r="M2819" i="1"/>
  <c r="Q2819" i="1"/>
  <c r="R2819" i="1"/>
  <c r="M2820" i="1"/>
  <c r="Q2820" i="1"/>
  <c r="R2820" i="1"/>
  <c r="M2821" i="1"/>
  <c r="Q2821" i="1"/>
  <c r="R2821" i="1"/>
  <c r="M2822" i="1"/>
  <c r="Q2822" i="1"/>
  <c r="R2822" i="1"/>
  <c r="M2823" i="1"/>
  <c r="Q2823" i="1"/>
  <c r="R2823" i="1"/>
  <c r="M2824" i="1"/>
  <c r="Q2824" i="1"/>
  <c r="R2824" i="1"/>
  <c r="M2825" i="1"/>
  <c r="Q2825" i="1"/>
  <c r="R2825" i="1"/>
  <c r="M2826" i="1"/>
  <c r="Q2826" i="1"/>
  <c r="R2826" i="1"/>
  <c r="M2827" i="1"/>
  <c r="Q2827" i="1"/>
  <c r="R2827" i="1"/>
  <c r="M2828" i="1"/>
  <c r="Q2828" i="1"/>
  <c r="R2828" i="1"/>
  <c r="M2829" i="1"/>
  <c r="Q2829" i="1"/>
  <c r="R2829" i="1"/>
  <c r="M2830" i="1"/>
  <c r="Q2830" i="1"/>
  <c r="R2830" i="1"/>
  <c r="M2831" i="1"/>
  <c r="Q2831" i="1"/>
  <c r="R2831" i="1"/>
  <c r="M2832" i="1"/>
  <c r="Q2832" i="1"/>
  <c r="R2832" i="1"/>
  <c r="M2833" i="1"/>
  <c r="Q2833" i="1"/>
  <c r="R2833" i="1"/>
  <c r="M2834" i="1"/>
  <c r="Q2834" i="1"/>
  <c r="R2834" i="1"/>
  <c r="M2835" i="1"/>
  <c r="Q2835" i="1"/>
  <c r="R2835" i="1"/>
  <c r="M2836" i="1"/>
  <c r="Q2836" i="1"/>
  <c r="R2836" i="1"/>
  <c r="M2837" i="1"/>
  <c r="Q2837" i="1"/>
  <c r="R2837" i="1"/>
  <c r="M2838" i="1"/>
  <c r="Q2838" i="1"/>
  <c r="R2838" i="1"/>
  <c r="M2839" i="1"/>
  <c r="Q2839" i="1"/>
  <c r="R2839" i="1"/>
  <c r="M2840" i="1"/>
  <c r="Q2840" i="1"/>
  <c r="R2840" i="1"/>
  <c r="M2841" i="1"/>
  <c r="Q2841" i="1"/>
  <c r="R2841" i="1"/>
  <c r="M2842" i="1"/>
  <c r="Q2842" i="1"/>
  <c r="R2842" i="1"/>
  <c r="M2843" i="1"/>
  <c r="Q2843" i="1"/>
  <c r="R2843" i="1"/>
  <c r="M2844" i="1"/>
  <c r="Q2844" i="1"/>
  <c r="R2844" i="1"/>
  <c r="M2845" i="1"/>
  <c r="Q2845" i="1"/>
  <c r="R2845" i="1"/>
  <c r="M2846" i="1"/>
  <c r="Q2846" i="1"/>
  <c r="R2846" i="1"/>
  <c r="M2847" i="1"/>
  <c r="Q2847" i="1"/>
  <c r="R2847" i="1"/>
  <c r="M2848" i="1"/>
  <c r="Q2848" i="1"/>
  <c r="R2848" i="1"/>
  <c r="M2849" i="1"/>
  <c r="Q2849" i="1"/>
  <c r="R2849" i="1"/>
  <c r="M2850" i="1"/>
  <c r="Q2850" i="1"/>
  <c r="R2850" i="1"/>
  <c r="M2851" i="1"/>
  <c r="Q2851" i="1"/>
  <c r="R2851" i="1"/>
  <c r="M2852" i="1"/>
  <c r="Q2852" i="1"/>
  <c r="R2852" i="1"/>
  <c r="M2853" i="1"/>
  <c r="Q2853" i="1"/>
  <c r="R2853" i="1"/>
  <c r="M2854" i="1"/>
  <c r="Q2854" i="1"/>
  <c r="R2854" i="1"/>
  <c r="M2855" i="1"/>
  <c r="Q2855" i="1"/>
  <c r="R2855" i="1"/>
  <c r="M2856" i="1"/>
  <c r="Q2856" i="1"/>
  <c r="R2856" i="1"/>
  <c r="M2857" i="1"/>
  <c r="Q2857" i="1"/>
  <c r="R2857" i="1"/>
  <c r="M2858" i="1"/>
  <c r="Q2858" i="1"/>
  <c r="R2858" i="1"/>
  <c r="M2859" i="1"/>
  <c r="Q2859" i="1"/>
  <c r="R2859" i="1"/>
  <c r="M2860" i="1"/>
  <c r="Q2860" i="1"/>
  <c r="R2860" i="1"/>
  <c r="M2861" i="1"/>
  <c r="Q2861" i="1"/>
  <c r="R2861" i="1"/>
  <c r="M2862" i="1"/>
  <c r="Q2862" i="1"/>
  <c r="R2862" i="1"/>
  <c r="M2863" i="1"/>
  <c r="Q2863" i="1"/>
  <c r="R2863" i="1"/>
  <c r="M2864" i="1"/>
  <c r="Q2864" i="1"/>
  <c r="R2864" i="1"/>
  <c r="M2865" i="1"/>
  <c r="Q2865" i="1"/>
  <c r="R2865" i="1"/>
  <c r="M2866" i="1"/>
  <c r="Q2866" i="1"/>
  <c r="R2866" i="1"/>
  <c r="M2867" i="1"/>
  <c r="Q2867" i="1"/>
  <c r="R2867" i="1"/>
  <c r="M2868" i="1"/>
  <c r="Q2868" i="1"/>
  <c r="R2868" i="1"/>
  <c r="M2869" i="1"/>
  <c r="Q2869" i="1"/>
  <c r="R2869" i="1"/>
  <c r="M2870" i="1"/>
  <c r="Q2870" i="1"/>
  <c r="R2870" i="1"/>
  <c r="M2871" i="1"/>
  <c r="Q2871" i="1"/>
  <c r="R2871" i="1"/>
  <c r="M2872" i="1"/>
  <c r="Q2872" i="1"/>
  <c r="R2872" i="1"/>
  <c r="M2873" i="1"/>
  <c r="Q2873" i="1"/>
  <c r="R2873" i="1"/>
  <c r="M2874" i="1"/>
  <c r="Q2874" i="1"/>
  <c r="R2874" i="1"/>
  <c r="M2875" i="1"/>
  <c r="Q2875" i="1"/>
  <c r="R2875" i="1"/>
  <c r="M2876" i="1"/>
  <c r="Q2876" i="1"/>
  <c r="R2876" i="1"/>
  <c r="M2877" i="1"/>
  <c r="Q2877" i="1"/>
  <c r="R2877" i="1"/>
  <c r="M2878" i="1"/>
  <c r="Q2878" i="1"/>
  <c r="R2878" i="1"/>
  <c r="M2879" i="1"/>
  <c r="Q2879" i="1"/>
  <c r="R2879" i="1"/>
  <c r="M2880" i="1"/>
  <c r="Q2880" i="1"/>
  <c r="R2880" i="1"/>
  <c r="M2881" i="1"/>
  <c r="Q2881" i="1"/>
  <c r="R2881" i="1"/>
  <c r="M2882" i="1"/>
  <c r="Q2882" i="1"/>
  <c r="R2882" i="1"/>
  <c r="M2883" i="1"/>
  <c r="Q2883" i="1"/>
  <c r="R2883" i="1"/>
  <c r="M2884" i="1"/>
  <c r="Q2884" i="1"/>
  <c r="R2884" i="1"/>
  <c r="M2885" i="1"/>
  <c r="Q2885" i="1"/>
  <c r="R2885" i="1"/>
  <c r="M2886" i="1"/>
  <c r="Q2886" i="1"/>
  <c r="R2886" i="1"/>
  <c r="M2887" i="1"/>
  <c r="Q2887" i="1"/>
  <c r="R2887" i="1"/>
  <c r="M2888" i="1"/>
  <c r="Q2888" i="1"/>
  <c r="R2888" i="1"/>
  <c r="M2889" i="1"/>
  <c r="Q2889" i="1"/>
  <c r="R2889" i="1"/>
  <c r="M2890" i="1"/>
  <c r="Q2890" i="1"/>
  <c r="R2890" i="1"/>
  <c r="M2891" i="1"/>
  <c r="Q2891" i="1"/>
  <c r="R2891" i="1"/>
  <c r="M2892" i="1"/>
  <c r="Q2892" i="1"/>
  <c r="R2892" i="1"/>
  <c r="M2893" i="1"/>
  <c r="Q2893" i="1"/>
  <c r="R2893" i="1"/>
  <c r="M2894" i="1"/>
  <c r="Q2894" i="1"/>
  <c r="R2894" i="1"/>
  <c r="M2895" i="1"/>
  <c r="Q2895" i="1"/>
  <c r="R2895" i="1"/>
  <c r="M2896" i="1"/>
  <c r="Q2896" i="1"/>
  <c r="R2896" i="1"/>
  <c r="M2897" i="1"/>
  <c r="Q2897" i="1"/>
  <c r="R2897" i="1"/>
  <c r="M2898" i="1"/>
  <c r="Q2898" i="1"/>
  <c r="R2898" i="1"/>
  <c r="M2899" i="1"/>
  <c r="Q2899" i="1"/>
  <c r="R2899" i="1"/>
  <c r="M2900" i="1"/>
  <c r="Q2900" i="1"/>
  <c r="R2900" i="1"/>
  <c r="M2901" i="1"/>
  <c r="Q2901" i="1"/>
  <c r="R2901" i="1"/>
  <c r="M2902" i="1"/>
  <c r="Q2902" i="1"/>
  <c r="R2902" i="1"/>
  <c r="M2903" i="1"/>
  <c r="Q2903" i="1"/>
  <c r="R2903" i="1"/>
  <c r="M2904" i="1"/>
  <c r="Q2904" i="1"/>
  <c r="R2904" i="1"/>
  <c r="M2905" i="1"/>
  <c r="Q2905" i="1"/>
  <c r="R2905" i="1"/>
  <c r="M2906" i="1"/>
  <c r="Q2906" i="1"/>
  <c r="R2906" i="1"/>
  <c r="M2907" i="1"/>
  <c r="Q2907" i="1"/>
  <c r="R2907" i="1"/>
  <c r="M2908" i="1"/>
  <c r="Q2908" i="1"/>
  <c r="R2908" i="1"/>
  <c r="M2909" i="1"/>
  <c r="Q2909" i="1"/>
  <c r="R2909" i="1"/>
  <c r="M2910" i="1"/>
  <c r="Q2910" i="1"/>
  <c r="R2910" i="1"/>
  <c r="M2911" i="1"/>
  <c r="Q2911" i="1"/>
  <c r="R2911" i="1"/>
  <c r="M2912" i="1"/>
  <c r="Q2912" i="1"/>
  <c r="R2912" i="1"/>
  <c r="M2913" i="1"/>
  <c r="Q2913" i="1"/>
  <c r="R2913" i="1"/>
  <c r="M2914" i="1"/>
  <c r="Q2914" i="1"/>
  <c r="R2914" i="1"/>
  <c r="M2915" i="1"/>
  <c r="Q2915" i="1"/>
  <c r="R2915" i="1"/>
  <c r="M2916" i="1"/>
  <c r="Q2916" i="1"/>
  <c r="R2916" i="1"/>
  <c r="M2917" i="1"/>
  <c r="Q2917" i="1"/>
  <c r="R2917" i="1"/>
  <c r="M2918" i="1"/>
  <c r="Q2918" i="1"/>
  <c r="R2918" i="1"/>
  <c r="M2919" i="1"/>
  <c r="Q2919" i="1"/>
  <c r="R2919" i="1"/>
  <c r="M2920" i="1"/>
  <c r="Q2920" i="1"/>
  <c r="R2920" i="1"/>
  <c r="M2921" i="1"/>
  <c r="Q2921" i="1"/>
  <c r="R2921" i="1"/>
  <c r="M2922" i="1"/>
  <c r="Q2922" i="1"/>
  <c r="R2922" i="1"/>
  <c r="M2923" i="1"/>
  <c r="Q2923" i="1"/>
  <c r="R2923" i="1"/>
  <c r="M2924" i="1"/>
  <c r="Q2924" i="1"/>
  <c r="R2924" i="1"/>
  <c r="M2925" i="1"/>
  <c r="Q2925" i="1"/>
  <c r="R2925" i="1"/>
  <c r="M2926" i="1"/>
  <c r="Q2926" i="1"/>
  <c r="R2926" i="1"/>
  <c r="M2927" i="1"/>
  <c r="Q2927" i="1"/>
  <c r="R2927" i="1"/>
  <c r="M2928" i="1"/>
  <c r="Q2928" i="1"/>
  <c r="R2928" i="1"/>
  <c r="M2929" i="1"/>
  <c r="Q2929" i="1"/>
  <c r="R2929" i="1"/>
  <c r="M2930" i="1"/>
  <c r="Q2930" i="1"/>
  <c r="R2930" i="1"/>
  <c r="M2931" i="1"/>
  <c r="Q2931" i="1"/>
  <c r="R2931" i="1"/>
  <c r="M2932" i="1"/>
  <c r="Q2932" i="1"/>
  <c r="R2932" i="1"/>
  <c r="M2933" i="1"/>
  <c r="Q2933" i="1"/>
  <c r="R2933" i="1"/>
  <c r="M2934" i="1"/>
  <c r="Q2934" i="1"/>
  <c r="R2934" i="1"/>
  <c r="M2935" i="1"/>
  <c r="Q2935" i="1"/>
  <c r="R2935" i="1"/>
  <c r="M2936" i="1"/>
  <c r="Q2936" i="1"/>
  <c r="R2936" i="1"/>
  <c r="M2937" i="1"/>
  <c r="Q2937" i="1"/>
  <c r="R2937" i="1"/>
  <c r="M2938" i="1"/>
  <c r="Q2938" i="1"/>
  <c r="R2938" i="1"/>
  <c r="M2939" i="1"/>
  <c r="Q2939" i="1"/>
  <c r="R2939" i="1"/>
  <c r="M2940" i="1"/>
  <c r="Q2940" i="1"/>
  <c r="R2940" i="1"/>
  <c r="M2941" i="1"/>
  <c r="Q2941" i="1"/>
  <c r="R2941" i="1"/>
  <c r="M2942" i="1"/>
  <c r="Q2942" i="1"/>
  <c r="R2942" i="1"/>
  <c r="M2943" i="1"/>
  <c r="Q2943" i="1"/>
  <c r="R2943" i="1"/>
  <c r="M2944" i="1"/>
  <c r="Q2944" i="1"/>
  <c r="R2944" i="1"/>
  <c r="M2945" i="1"/>
  <c r="Q2945" i="1"/>
  <c r="R2945" i="1"/>
  <c r="M2946" i="1"/>
  <c r="Q2946" i="1"/>
  <c r="R2946" i="1"/>
  <c r="M2947" i="1"/>
  <c r="Q2947" i="1"/>
  <c r="R2947" i="1"/>
  <c r="M2948" i="1"/>
  <c r="Q2948" i="1"/>
  <c r="R2948" i="1"/>
  <c r="M2949" i="1"/>
  <c r="Q2949" i="1"/>
  <c r="R2949" i="1"/>
  <c r="M2950" i="1"/>
  <c r="Q2950" i="1"/>
  <c r="R2950" i="1"/>
  <c r="M2951" i="1"/>
  <c r="Q2951" i="1"/>
  <c r="R2951" i="1"/>
  <c r="M2952" i="1"/>
  <c r="Q2952" i="1"/>
  <c r="R2952" i="1"/>
  <c r="M2953" i="1"/>
  <c r="Q2953" i="1"/>
  <c r="R2953" i="1"/>
  <c r="M2954" i="1"/>
  <c r="Q2954" i="1"/>
  <c r="R2954" i="1"/>
  <c r="M2955" i="1"/>
  <c r="Q2955" i="1"/>
  <c r="R2955" i="1"/>
  <c r="M2956" i="1"/>
  <c r="Q2956" i="1"/>
  <c r="R2956" i="1"/>
  <c r="M2957" i="1"/>
  <c r="Q2957" i="1"/>
  <c r="R2957" i="1"/>
  <c r="M2958" i="1"/>
  <c r="Q2958" i="1"/>
  <c r="R2958" i="1"/>
  <c r="M2959" i="1"/>
  <c r="Q2959" i="1"/>
  <c r="R2959" i="1"/>
  <c r="M2960" i="1"/>
  <c r="Q2960" i="1"/>
  <c r="R2960" i="1"/>
  <c r="M2961" i="1"/>
  <c r="Q2961" i="1"/>
  <c r="R2961" i="1"/>
  <c r="M2962" i="1"/>
  <c r="Q2962" i="1"/>
  <c r="R2962" i="1"/>
  <c r="M2963" i="1"/>
  <c r="Q2963" i="1"/>
  <c r="R2963" i="1"/>
  <c r="M2964" i="1"/>
  <c r="Q2964" i="1"/>
  <c r="R2964" i="1"/>
  <c r="M2965" i="1"/>
  <c r="Q2965" i="1"/>
  <c r="R2965" i="1"/>
  <c r="M2966" i="1"/>
  <c r="Q2966" i="1"/>
  <c r="R2966" i="1"/>
  <c r="M2967" i="1"/>
  <c r="Q2967" i="1"/>
  <c r="R2967" i="1"/>
  <c r="M2968" i="1"/>
  <c r="Q2968" i="1"/>
  <c r="R2968" i="1"/>
  <c r="M2969" i="1"/>
  <c r="Q2969" i="1"/>
  <c r="R2969" i="1"/>
  <c r="M2970" i="1"/>
  <c r="Q2970" i="1"/>
  <c r="R2970" i="1"/>
  <c r="M2971" i="1"/>
  <c r="Q2971" i="1"/>
  <c r="R2971" i="1"/>
  <c r="M2972" i="1"/>
  <c r="Q2972" i="1"/>
  <c r="R2972" i="1"/>
  <c r="M2973" i="1"/>
  <c r="Q2973" i="1"/>
  <c r="R2973" i="1"/>
  <c r="M2974" i="1"/>
  <c r="Q2974" i="1"/>
  <c r="R2974" i="1"/>
  <c r="M2975" i="1"/>
  <c r="Q2975" i="1"/>
  <c r="R2975" i="1"/>
  <c r="M2976" i="1"/>
  <c r="Q2976" i="1"/>
  <c r="R2976" i="1"/>
  <c r="M2977" i="1"/>
  <c r="Q2977" i="1"/>
  <c r="R2977" i="1"/>
  <c r="M2978" i="1"/>
  <c r="Q2978" i="1"/>
  <c r="R2978" i="1"/>
  <c r="M2979" i="1"/>
  <c r="Q2979" i="1"/>
  <c r="R2979" i="1"/>
  <c r="M2980" i="1"/>
  <c r="Q2980" i="1"/>
  <c r="R2980" i="1"/>
  <c r="M2981" i="1"/>
  <c r="Q2981" i="1"/>
  <c r="R2981" i="1"/>
  <c r="M2982" i="1"/>
  <c r="Q2982" i="1"/>
  <c r="R2982" i="1"/>
  <c r="M2983" i="1"/>
  <c r="Q2983" i="1"/>
  <c r="R2983" i="1"/>
  <c r="M2984" i="1"/>
  <c r="Q2984" i="1"/>
  <c r="R2984" i="1"/>
  <c r="M2985" i="1"/>
  <c r="Q2985" i="1"/>
  <c r="R2985" i="1"/>
  <c r="M2986" i="1"/>
  <c r="Q2986" i="1"/>
  <c r="R2986" i="1"/>
  <c r="M2987" i="1"/>
  <c r="Q2987" i="1"/>
  <c r="R2987" i="1"/>
  <c r="M2988" i="1"/>
  <c r="Q2988" i="1"/>
  <c r="R2988" i="1"/>
  <c r="M2989" i="1"/>
  <c r="Q2989" i="1"/>
  <c r="R2989" i="1"/>
  <c r="M2990" i="1"/>
  <c r="Q2990" i="1"/>
  <c r="R2990" i="1"/>
  <c r="M2991" i="1"/>
  <c r="Q2991" i="1"/>
  <c r="R2991" i="1"/>
  <c r="M2992" i="1"/>
  <c r="Q2992" i="1"/>
  <c r="R2992" i="1"/>
  <c r="M2993" i="1"/>
  <c r="Q2993" i="1"/>
  <c r="R2993" i="1"/>
  <c r="M2994" i="1"/>
  <c r="Q2994" i="1"/>
  <c r="R2994" i="1"/>
  <c r="M2995" i="1"/>
  <c r="Q2995" i="1"/>
  <c r="R2995" i="1"/>
  <c r="M2996" i="1"/>
  <c r="Q2996" i="1"/>
  <c r="R2996" i="1"/>
  <c r="M2997" i="1"/>
  <c r="Q2997" i="1"/>
  <c r="R2997" i="1"/>
  <c r="M2998" i="1"/>
  <c r="Q2998" i="1"/>
  <c r="R2998" i="1"/>
  <c r="M2999" i="1"/>
  <c r="Q2999" i="1"/>
  <c r="R2999" i="1"/>
  <c r="M3000" i="1"/>
  <c r="Q3000" i="1"/>
  <c r="R3000" i="1"/>
  <c r="M3001" i="1"/>
  <c r="Q3001" i="1"/>
  <c r="R3001" i="1"/>
  <c r="M3002" i="1"/>
  <c r="Q3002" i="1"/>
  <c r="R3002" i="1"/>
  <c r="M3003" i="1"/>
  <c r="Q3003" i="1"/>
  <c r="R3003" i="1"/>
  <c r="M3004" i="1"/>
  <c r="Q3004" i="1"/>
  <c r="R3004" i="1"/>
  <c r="M3005" i="1"/>
  <c r="Q3005" i="1"/>
  <c r="R3005" i="1"/>
  <c r="M3006" i="1"/>
  <c r="Q3006" i="1"/>
  <c r="R3006" i="1"/>
  <c r="M3007" i="1"/>
  <c r="Q3007" i="1"/>
  <c r="R3007" i="1"/>
  <c r="M3008" i="1"/>
  <c r="Q3008" i="1"/>
  <c r="R3008" i="1"/>
  <c r="M3009" i="1"/>
  <c r="Q3009" i="1"/>
  <c r="R3009" i="1"/>
  <c r="M3010" i="1"/>
  <c r="Q3010" i="1"/>
  <c r="R3010" i="1"/>
  <c r="M3011" i="1"/>
  <c r="Q3011" i="1"/>
  <c r="R3011" i="1"/>
  <c r="M3012" i="1"/>
  <c r="Q3012" i="1"/>
  <c r="R3012" i="1"/>
  <c r="M3013" i="1"/>
  <c r="Q3013" i="1"/>
  <c r="R3013" i="1"/>
  <c r="M3014" i="1"/>
  <c r="Q3014" i="1"/>
  <c r="R3014" i="1"/>
  <c r="M3015" i="1"/>
  <c r="Q3015" i="1"/>
  <c r="R3015" i="1"/>
  <c r="M3016" i="1"/>
  <c r="Q3016" i="1"/>
  <c r="R3016" i="1"/>
  <c r="M3017" i="1"/>
  <c r="Q3017" i="1"/>
  <c r="R3017" i="1"/>
  <c r="M3018" i="1"/>
  <c r="Q3018" i="1"/>
  <c r="R3018" i="1"/>
  <c r="M3019" i="1"/>
  <c r="Q3019" i="1"/>
  <c r="R3019" i="1"/>
  <c r="M3020" i="1"/>
  <c r="Q3020" i="1"/>
  <c r="R3020" i="1"/>
  <c r="M3021" i="1"/>
  <c r="Q3021" i="1"/>
  <c r="R3021" i="1"/>
  <c r="M3022" i="1"/>
  <c r="Q3022" i="1"/>
  <c r="R3022" i="1"/>
  <c r="M3023" i="1"/>
  <c r="Q3023" i="1"/>
  <c r="R3023" i="1"/>
  <c r="M3024" i="1"/>
  <c r="Q3024" i="1"/>
  <c r="R3024" i="1"/>
  <c r="M3025" i="1"/>
  <c r="Q3025" i="1"/>
  <c r="R3025" i="1"/>
  <c r="M3026" i="1"/>
  <c r="Q3026" i="1"/>
  <c r="R3026" i="1"/>
  <c r="M3027" i="1"/>
  <c r="Q3027" i="1"/>
  <c r="R3027" i="1"/>
  <c r="M3028" i="1"/>
  <c r="Q3028" i="1"/>
  <c r="R3028" i="1"/>
  <c r="M3029" i="1"/>
  <c r="Q3029" i="1"/>
  <c r="R3029" i="1"/>
  <c r="M3030" i="1"/>
  <c r="Q3030" i="1"/>
  <c r="R3030" i="1"/>
  <c r="M3031" i="1"/>
  <c r="Q3031" i="1"/>
  <c r="R3031" i="1"/>
  <c r="M3032" i="1"/>
  <c r="Q3032" i="1"/>
  <c r="R3032" i="1"/>
  <c r="M3033" i="1"/>
  <c r="Q3033" i="1"/>
  <c r="R3033" i="1"/>
  <c r="M3034" i="1"/>
  <c r="Q3034" i="1"/>
  <c r="R3034" i="1"/>
  <c r="M3035" i="1"/>
  <c r="Q3035" i="1"/>
  <c r="R3035" i="1"/>
  <c r="M3036" i="1"/>
  <c r="Q3036" i="1"/>
  <c r="R3036" i="1"/>
  <c r="M3037" i="1"/>
  <c r="Q3037" i="1"/>
  <c r="R3037" i="1"/>
  <c r="M3038" i="1"/>
  <c r="Q3038" i="1"/>
  <c r="R3038" i="1"/>
  <c r="M3039" i="1"/>
  <c r="Q3039" i="1"/>
  <c r="R3039" i="1"/>
  <c r="M3040" i="1"/>
  <c r="Q3040" i="1"/>
  <c r="R3040" i="1"/>
  <c r="M3041" i="1"/>
  <c r="Q3041" i="1"/>
  <c r="R3041" i="1"/>
  <c r="M3042" i="1"/>
  <c r="Q3042" i="1"/>
  <c r="R3042" i="1"/>
  <c r="M3043" i="1"/>
  <c r="Q3043" i="1"/>
  <c r="R3043" i="1"/>
  <c r="M3044" i="1"/>
  <c r="Q3044" i="1"/>
  <c r="R3044" i="1"/>
  <c r="M3045" i="1"/>
  <c r="Q3045" i="1"/>
  <c r="R3045" i="1"/>
  <c r="M3046" i="1"/>
  <c r="Q3046" i="1"/>
  <c r="R3046" i="1"/>
  <c r="M3047" i="1"/>
  <c r="Q3047" i="1"/>
  <c r="R3047" i="1"/>
  <c r="M3048" i="1"/>
  <c r="Q3048" i="1"/>
  <c r="R3048" i="1"/>
  <c r="M3049" i="1"/>
  <c r="Q3049" i="1"/>
  <c r="R3049" i="1"/>
  <c r="M3050" i="1"/>
  <c r="Q3050" i="1"/>
  <c r="R3050" i="1"/>
  <c r="M3051" i="1"/>
  <c r="Q3051" i="1"/>
  <c r="R3051" i="1"/>
  <c r="M3052" i="1"/>
  <c r="Q3052" i="1"/>
  <c r="R3052" i="1"/>
  <c r="M3053" i="1"/>
  <c r="Q3053" i="1"/>
  <c r="R3053" i="1"/>
  <c r="M3054" i="1"/>
  <c r="Q3054" i="1"/>
  <c r="R3054" i="1"/>
  <c r="M3055" i="1"/>
  <c r="Q3055" i="1"/>
  <c r="R3055" i="1"/>
  <c r="M3056" i="1"/>
  <c r="Q3056" i="1"/>
  <c r="R3056" i="1"/>
  <c r="M3057" i="1"/>
  <c r="Q3057" i="1"/>
  <c r="R3057" i="1"/>
  <c r="M3058" i="1"/>
  <c r="Q3058" i="1"/>
  <c r="R3058" i="1"/>
  <c r="M3059" i="1"/>
  <c r="Q3059" i="1"/>
  <c r="R3059" i="1"/>
  <c r="M3060" i="1"/>
  <c r="Q3060" i="1"/>
  <c r="R3060" i="1"/>
  <c r="M3061" i="1"/>
  <c r="Q3061" i="1"/>
  <c r="R3061" i="1"/>
  <c r="M3062" i="1"/>
  <c r="Q3062" i="1"/>
  <c r="R3062" i="1"/>
  <c r="M3063" i="1"/>
  <c r="Q3063" i="1"/>
  <c r="R3063" i="1"/>
  <c r="M3064" i="1"/>
  <c r="Q3064" i="1"/>
  <c r="R3064" i="1"/>
  <c r="M3065" i="1"/>
  <c r="Q3065" i="1"/>
  <c r="R3065" i="1"/>
  <c r="M3066" i="1"/>
  <c r="Q3066" i="1"/>
  <c r="R3066" i="1"/>
  <c r="M3067" i="1"/>
  <c r="Q3067" i="1"/>
  <c r="R3067" i="1"/>
  <c r="M3068" i="1"/>
  <c r="Q3068" i="1"/>
  <c r="R3068" i="1"/>
  <c r="M3069" i="1"/>
  <c r="Q3069" i="1"/>
  <c r="R3069" i="1"/>
  <c r="M3070" i="1"/>
  <c r="Q3070" i="1"/>
  <c r="R3070" i="1"/>
  <c r="M3071" i="1"/>
  <c r="Q3071" i="1"/>
  <c r="R3071" i="1"/>
  <c r="M3072" i="1"/>
  <c r="Q3072" i="1"/>
  <c r="R3072" i="1"/>
  <c r="M3073" i="1"/>
  <c r="Q3073" i="1"/>
  <c r="R3073" i="1"/>
  <c r="M3074" i="1"/>
  <c r="Q3074" i="1"/>
  <c r="R3074" i="1"/>
  <c r="M3075" i="1"/>
  <c r="Q3075" i="1"/>
  <c r="R3075" i="1"/>
  <c r="M3076" i="1"/>
  <c r="Q3076" i="1"/>
  <c r="R3076" i="1"/>
  <c r="M3077" i="1"/>
  <c r="Q3077" i="1"/>
  <c r="R3077" i="1"/>
  <c r="M3078" i="1"/>
  <c r="Q3078" i="1"/>
  <c r="R3078" i="1"/>
  <c r="M3079" i="1"/>
  <c r="Q3079" i="1"/>
  <c r="R3079" i="1"/>
  <c r="M3080" i="1"/>
  <c r="Q3080" i="1"/>
  <c r="R3080" i="1"/>
  <c r="M3081" i="1"/>
  <c r="Q3081" i="1"/>
  <c r="R3081" i="1"/>
  <c r="M3082" i="1"/>
  <c r="Q3082" i="1"/>
  <c r="R3082" i="1"/>
  <c r="M3083" i="1"/>
  <c r="Q3083" i="1"/>
  <c r="R3083" i="1"/>
  <c r="M3084" i="1"/>
  <c r="Q3084" i="1"/>
  <c r="R3084" i="1"/>
  <c r="M3085" i="1"/>
  <c r="Q3085" i="1"/>
  <c r="R3085" i="1"/>
  <c r="M3086" i="1"/>
  <c r="Q3086" i="1"/>
  <c r="R3086" i="1"/>
  <c r="M3087" i="1"/>
  <c r="Q3087" i="1"/>
  <c r="R3087" i="1"/>
  <c r="M3088" i="1"/>
  <c r="Q3088" i="1"/>
  <c r="R3088" i="1"/>
  <c r="M3089" i="1"/>
  <c r="Q3089" i="1"/>
  <c r="R3089" i="1"/>
  <c r="M3090" i="1"/>
  <c r="Q3090" i="1"/>
  <c r="R3090" i="1"/>
  <c r="M3091" i="1"/>
  <c r="Q3091" i="1"/>
  <c r="R3091" i="1"/>
  <c r="M3092" i="1"/>
  <c r="Q3092" i="1"/>
  <c r="R3092" i="1"/>
  <c r="M3093" i="1"/>
  <c r="Q3093" i="1"/>
  <c r="R3093" i="1"/>
  <c r="M3094" i="1"/>
  <c r="Q3094" i="1"/>
  <c r="R3094" i="1"/>
  <c r="M3095" i="1"/>
  <c r="Q3095" i="1"/>
  <c r="R3095" i="1"/>
  <c r="M3096" i="1"/>
  <c r="Q3096" i="1"/>
  <c r="R3096" i="1"/>
  <c r="M3097" i="1"/>
  <c r="Q3097" i="1"/>
  <c r="R3097" i="1"/>
  <c r="M3098" i="1"/>
  <c r="Q3098" i="1"/>
  <c r="R3098" i="1"/>
  <c r="M3099" i="1"/>
  <c r="Q3099" i="1"/>
  <c r="R3099" i="1"/>
  <c r="M3100" i="1"/>
  <c r="Q3100" i="1"/>
  <c r="R3100" i="1"/>
  <c r="M3101" i="1"/>
  <c r="Q3101" i="1"/>
  <c r="R3101" i="1"/>
  <c r="M3102" i="1"/>
  <c r="Q3102" i="1"/>
  <c r="R3102" i="1"/>
  <c r="M3103" i="1"/>
  <c r="Q3103" i="1"/>
  <c r="R3103" i="1"/>
  <c r="M3104" i="1"/>
  <c r="Q3104" i="1"/>
  <c r="R3104" i="1"/>
  <c r="M3105" i="1"/>
  <c r="Q3105" i="1"/>
  <c r="R3105" i="1"/>
  <c r="M3106" i="1"/>
  <c r="Q3106" i="1"/>
  <c r="R3106" i="1"/>
  <c r="M3107" i="1"/>
  <c r="Q3107" i="1"/>
  <c r="R3107" i="1"/>
  <c r="M3108" i="1"/>
  <c r="Q3108" i="1"/>
  <c r="R3108" i="1"/>
  <c r="M3109" i="1"/>
  <c r="Q3109" i="1"/>
  <c r="R3109" i="1"/>
  <c r="M3110" i="1"/>
  <c r="Q3110" i="1"/>
  <c r="R3110" i="1"/>
  <c r="M3111" i="1"/>
  <c r="Q3111" i="1"/>
  <c r="R3111" i="1"/>
  <c r="M3112" i="1"/>
  <c r="Q3112" i="1"/>
  <c r="R3112" i="1"/>
  <c r="M3113" i="1"/>
  <c r="Q3113" i="1"/>
  <c r="R3113" i="1"/>
  <c r="M3114" i="1"/>
  <c r="Q3114" i="1"/>
  <c r="R3114" i="1"/>
  <c r="M3115" i="1"/>
  <c r="Q3115" i="1"/>
  <c r="R3115" i="1"/>
  <c r="M3116" i="1"/>
  <c r="Q3116" i="1"/>
  <c r="R3116" i="1"/>
  <c r="M3117" i="1"/>
  <c r="Q3117" i="1"/>
  <c r="R3117" i="1"/>
  <c r="M3118" i="1"/>
  <c r="Q3118" i="1"/>
  <c r="R3118" i="1"/>
  <c r="M3119" i="1"/>
  <c r="Q3119" i="1"/>
  <c r="R3119" i="1"/>
  <c r="M3120" i="1"/>
  <c r="Q3120" i="1"/>
  <c r="R3120" i="1"/>
  <c r="M3121" i="1"/>
  <c r="Q3121" i="1"/>
  <c r="R3121" i="1"/>
  <c r="M3122" i="1"/>
  <c r="Q3122" i="1"/>
  <c r="R3122" i="1"/>
  <c r="M3123" i="1"/>
  <c r="Q3123" i="1"/>
  <c r="R3123" i="1"/>
  <c r="M3124" i="1"/>
  <c r="Q3124" i="1"/>
  <c r="R3124" i="1"/>
  <c r="M3125" i="1"/>
  <c r="Q3125" i="1"/>
  <c r="R3125" i="1"/>
  <c r="M3126" i="1"/>
  <c r="Q3126" i="1"/>
  <c r="R3126" i="1"/>
  <c r="M3127" i="1"/>
  <c r="Q3127" i="1"/>
  <c r="R3127" i="1"/>
  <c r="M3128" i="1"/>
  <c r="Q3128" i="1"/>
  <c r="R3128" i="1"/>
  <c r="M3129" i="1"/>
  <c r="Q3129" i="1"/>
  <c r="R3129" i="1"/>
  <c r="M3130" i="1"/>
  <c r="Q3130" i="1"/>
  <c r="R3130" i="1"/>
  <c r="M3131" i="1"/>
  <c r="Q3131" i="1"/>
  <c r="R3131" i="1"/>
  <c r="M3132" i="1"/>
  <c r="Q3132" i="1"/>
  <c r="R3132" i="1"/>
  <c r="M3133" i="1"/>
  <c r="Q3133" i="1"/>
  <c r="R3133" i="1"/>
  <c r="M3134" i="1"/>
  <c r="Q3134" i="1"/>
  <c r="R3134" i="1"/>
  <c r="M3135" i="1"/>
  <c r="Q3135" i="1"/>
  <c r="R3135" i="1"/>
  <c r="M3136" i="1"/>
  <c r="Q3136" i="1"/>
  <c r="R3136" i="1"/>
  <c r="M3137" i="1"/>
  <c r="Q3137" i="1"/>
  <c r="R3137" i="1"/>
  <c r="M3138" i="1"/>
  <c r="Q3138" i="1"/>
  <c r="R3138" i="1"/>
  <c r="M3139" i="1"/>
  <c r="Q3139" i="1"/>
  <c r="R3139" i="1"/>
  <c r="M3140" i="1"/>
  <c r="Q3140" i="1"/>
  <c r="R3140" i="1"/>
  <c r="M3141" i="1"/>
  <c r="Q3141" i="1"/>
  <c r="R3141" i="1"/>
  <c r="M3142" i="1"/>
  <c r="Q3142" i="1"/>
  <c r="R3142" i="1"/>
  <c r="M3143" i="1"/>
  <c r="Q3143" i="1"/>
  <c r="R3143" i="1"/>
  <c r="M3144" i="1"/>
  <c r="Q3144" i="1"/>
  <c r="R3144" i="1"/>
  <c r="M3145" i="1"/>
  <c r="Q3145" i="1"/>
  <c r="R3145" i="1"/>
  <c r="M3146" i="1"/>
  <c r="Q3146" i="1"/>
  <c r="R3146" i="1"/>
  <c r="M3147" i="1"/>
  <c r="Q3147" i="1"/>
  <c r="R3147" i="1"/>
  <c r="M3148" i="1"/>
  <c r="Q3148" i="1"/>
  <c r="R3148" i="1"/>
  <c r="M3149" i="1"/>
  <c r="Q3149" i="1"/>
  <c r="R3149" i="1"/>
  <c r="M3150" i="1"/>
  <c r="Q3150" i="1"/>
  <c r="R3150" i="1"/>
  <c r="M3151" i="1"/>
  <c r="Q3151" i="1"/>
  <c r="R3151" i="1"/>
  <c r="M3152" i="1"/>
  <c r="Q3152" i="1"/>
  <c r="R3152" i="1"/>
  <c r="M3153" i="1"/>
  <c r="Q3153" i="1"/>
  <c r="R3153" i="1"/>
  <c r="M3154" i="1"/>
  <c r="Q3154" i="1"/>
  <c r="R3154" i="1"/>
  <c r="M3155" i="1"/>
  <c r="Q3155" i="1"/>
  <c r="R3155" i="1"/>
  <c r="M3156" i="1"/>
  <c r="Q3156" i="1"/>
  <c r="R3156" i="1"/>
  <c r="M3157" i="1"/>
  <c r="Q3157" i="1"/>
  <c r="R3157" i="1"/>
  <c r="M3158" i="1"/>
  <c r="Q3158" i="1"/>
  <c r="R3158" i="1"/>
  <c r="M3159" i="1"/>
  <c r="Q3159" i="1"/>
  <c r="R3159" i="1"/>
  <c r="M3160" i="1"/>
  <c r="Q3160" i="1"/>
  <c r="R3160" i="1"/>
  <c r="M3161" i="1"/>
  <c r="Q3161" i="1"/>
  <c r="R3161" i="1"/>
  <c r="M3162" i="1"/>
  <c r="Q3162" i="1"/>
  <c r="R3162" i="1"/>
  <c r="M3163" i="1"/>
  <c r="Q3163" i="1"/>
  <c r="R3163" i="1"/>
  <c r="M3164" i="1"/>
  <c r="Q3164" i="1"/>
  <c r="R3164" i="1"/>
  <c r="M3165" i="1"/>
  <c r="Q3165" i="1"/>
  <c r="R3165" i="1"/>
  <c r="M3166" i="1"/>
  <c r="Q3166" i="1"/>
  <c r="R3166" i="1"/>
  <c r="M3167" i="1"/>
  <c r="Q3167" i="1"/>
  <c r="R3167" i="1"/>
  <c r="M3168" i="1"/>
  <c r="Q3168" i="1"/>
  <c r="R3168" i="1"/>
  <c r="M3169" i="1"/>
  <c r="Q3169" i="1"/>
  <c r="R3169" i="1"/>
  <c r="M3170" i="1"/>
  <c r="Q3170" i="1"/>
  <c r="R3170" i="1"/>
  <c r="M3171" i="1"/>
  <c r="Q3171" i="1"/>
  <c r="R3171" i="1"/>
  <c r="M3172" i="1"/>
  <c r="Q3172" i="1"/>
  <c r="R3172" i="1"/>
  <c r="M3173" i="1"/>
  <c r="Q3173" i="1"/>
  <c r="R3173" i="1"/>
  <c r="M3174" i="1"/>
  <c r="Q3174" i="1"/>
  <c r="R3174" i="1"/>
  <c r="M3175" i="1"/>
  <c r="Q3175" i="1"/>
  <c r="R3175" i="1"/>
  <c r="M3176" i="1"/>
  <c r="Q3176" i="1"/>
  <c r="R3176" i="1"/>
  <c r="M3177" i="1"/>
  <c r="Q3177" i="1"/>
  <c r="R3177" i="1"/>
  <c r="M3178" i="1"/>
  <c r="Q3178" i="1"/>
  <c r="R3178" i="1"/>
  <c r="M3179" i="1"/>
  <c r="Q3179" i="1"/>
  <c r="R3179" i="1"/>
  <c r="M3180" i="1"/>
  <c r="Q3180" i="1"/>
  <c r="R3180" i="1"/>
  <c r="M3181" i="1"/>
  <c r="Q3181" i="1"/>
  <c r="R3181" i="1"/>
  <c r="M3182" i="1"/>
  <c r="Q3182" i="1"/>
  <c r="R3182" i="1"/>
  <c r="M3183" i="1"/>
  <c r="Q3183" i="1"/>
  <c r="R3183" i="1"/>
  <c r="M3184" i="1"/>
  <c r="Q3184" i="1"/>
  <c r="R3184" i="1"/>
  <c r="M3185" i="1"/>
  <c r="Q3185" i="1"/>
  <c r="R3185" i="1"/>
  <c r="M3186" i="1"/>
  <c r="Q3186" i="1"/>
  <c r="R3186" i="1"/>
  <c r="M3187" i="1"/>
  <c r="Q3187" i="1"/>
  <c r="R3187" i="1"/>
  <c r="M3188" i="1"/>
  <c r="Q3188" i="1"/>
  <c r="R3188" i="1"/>
  <c r="M3189" i="1"/>
  <c r="Q3189" i="1"/>
  <c r="R3189" i="1"/>
  <c r="M3190" i="1"/>
  <c r="Q3190" i="1"/>
  <c r="R3190" i="1"/>
  <c r="M3191" i="1"/>
  <c r="Q3191" i="1"/>
  <c r="R3191" i="1"/>
  <c r="M3192" i="1"/>
  <c r="Q3192" i="1"/>
  <c r="R3192" i="1"/>
  <c r="M3193" i="1"/>
  <c r="Q3193" i="1"/>
  <c r="R3193" i="1"/>
  <c r="M3194" i="1"/>
  <c r="Q3194" i="1"/>
  <c r="R3194" i="1"/>
  <c r="M3195" i="1"/>
  <c r="Q3195" i="1"/>
  <c r="R3195" i="1"/>
  <c r="M3196" i="1"/>
  <c r="Q3196" i="1"/>
  <c r="R3196" i="1"/>
  <c r="M3197" i="1"/>
  <c r="Q3197" i="1"/>
  <c r="R3197" i="1"/>
  <c r="M3198" i="1"/>
  <c r="Q3198" i="1"/>
  <c r="R3198" i="1"/>
  <c r="M3199" i="1"/>
  <c r="Q3199" i="1"/>
  <c r="R3199" i="1"/>
  <c r="M3200" i="1"/>
  <c r="Q3200" i="1"/>
  <c r="R3200" i="1"/>
  <c r="M3201" i="1"/>
  <c r="Q3201" i="1"/>
  <c r="R3201" i="1"/>
  <c r="M3202" i="1"/>
  <c r="Q3202" i="1"/>
  <c r="R3202" i="1"/>
  <c r="M3203" i="1"/>
  <c r="Q3203" i="1"/>
  <c r="R3203" i="1"/>
  <c r="M3204" i="1"/>
  <c r="Q3204" i="1"/>
  <c r="R3204" i="1"/>
  <c r="M3205" i="1"/>
  <c r="Q3205" i="1"/>
  <c r="R3205" i="1"/>
  <c r="M3206" i="1"/>
  <c r="Q3206" i="1"/>
  <c r="R3206" i="1"/>
  <c r="M3207" i="1"/>
  <c r="Q3207" i="1"/>
  <c r="R3207" i="1"/>
  <c r="M3208" i="1"/>
  <c r="Q3208" i="1"/>
  <c r="R3208" i="1"/>
  <c r="M3209" i="1"/>
  <c r="Q3209" i="1"/>
  <c r="R3209" i="1"/>
  <c r="M3210" i="1"/>
  <c r="Q3210" i="1"/>
  <c r="R3210" i="1"/>
  <c r="M3211" i="1"/>
  <c r="Q3211" i="1"/>
  <c r="R3211" i="1"/>
  <c r="M3212" i="1"/>
  <c r="Q3212" i="1"/>
  <c r="R3212" i="1"/>
  <c r="M3213" i="1"/>
  <c r="Q3213" i="1"/>
  <c r="R3213" i="1"/>
  <c r="M3214" i="1"/>
  <c r="Q3214" i="1"/>
  <c r="R3214" i="1"/>
  <c r="M3215" i="1"/>
  <c r="Q3215" i="1"/>
  <c r="R3215" i="1"/>
  <c r="M3216" i="1"/>
  <c r="Q3216" i="1"/>
  <c r="R3216" i="1"/>
  <c r="M3217" i="1"/>
  <c r="Q3217" i="1"/>
  <c r="R3217" i="1"/>
  <c r="M3218" i="1"/>
  <c r="Q3218" i="1"/>
  <c r="R3218" i="1"/>
  <c r="M3219" i="1"/>
  <c r="Q3219" i="1"/>
  <c r="R3219" i="1"/>
  <c r="M3220" i="1"/>
  <c r="Q3220" i="1"/>
  <c r="R3220" i="1"/>
  <c r="M3221" i="1"/>
  <c r="Q3221" i="1"/>
  <c r="R3221" i="1"/>
  <c r="M3222" i="1"/>
  <c r="Q3222" i="1"/>
  <c r="R3222" i="1"/>
  <c r="M3223" i="1"/>
  <c r="Q3223" i="1"/>
  <c r="R3223" i="1"/>
  <c r="M3224" i="1"/>
  <c r="Q3224" i="1"/>
  <c r="R3224" i="1"/>
  <c r="M3225" i="1"/>
  <c r="Q3225" i="1"/>
  <c r="R3225" i="1"/>
  <c r="M3226" i="1"/>
  <c r="Q3226" i="1"/>
  <c r="R3226" i="1"/>
  <c r="M3227" i="1"/>
  <c r="Q3227" i="1"/>
  <c r="R3227" i="1"/>
  <c r="M3228" i="1"/>
  <c r="Q3228" i="1"/>
  <c r="R3228" i="1"/>
  <c r="M3229" i="1"/>
  <c r="Q3229" i="1"/>
  <c r="R3229" i="1"/>
  <c r="M3230" i="1"/>
  <c r="Q3230" i="1"/>
  <c r="R3230" i="1"/>
  <c r="M3231" i="1"/>
  <c r="Q3231" i="1"/>
  <c r="R3231" i="1"/>
  <c r="M3232" i="1"/>
  <c r="Q3232" i="1"/>
  <c r="R3232" i="1"/>
  <c r="M3233" i="1"/>
  <c r="Q3233" i="1"/>
  <c r="R3233" i="1"/>
  <c r="M3234" i="1"/>
  <c r="Q3234" i="1"/>
  <c r="R3234" i="1"/>
  <c r="M3235" i="1"/>
  <c r="Q3235" i="1"/>
  <c r="R3235" i="1"/>
  <c r="M3236" i="1"/>
  <c r="Q3236" i="1"/>
  <c r="R3236" i="1"/>
  <c r="M3237" i="1"/>
  <c r="Q3237" i="1"/>
  <c r="R3237" i="1"/>
  <c r="M3238" i="1"/>
  <c r="Q3238" i="1"/>
  <c r="R3238" i="1"/>
  <c r="M3239" i="1"/>
  <c r="Q3239" i="1"/>
  <c r="R3239" i="1"/>
  <c r="M3240" i="1"/>
  <c r="Q3240" i="1"/>
  <c r="R3240" i="1"/>
  <c r="M3241" i="1"/>
  <c r="Q3241" i="1"/>
  <c r="R3241" i="1"/>
  <c r="M3242" i="1"/>
  <c r="Q3242" i="1"/>
  <c r="R3242" i="1"/>
  <c r="M3243" i="1"/>
  <c r="Q3243" i="1"/>
  <c r="R3243" i="1"/>
  <c r="M3244" i="1"/>
  <c r="Q3244" i="1"/>
  <c r="R3244" i="1"/>
  <c r="M3245" i="1"/>
  <c r="Q3245" i="1"/>
  <c r="R3245" i="1"/>
  <c r="M3246" i="1"/>
  <c r="Q3246" i="1"/>
  <c r="R3246" i="1"/>
  <c r="M3247" i="1"/>
  <c r="Q3247" i="1"/>
  <c r="R3247" i="1"/>
  <c r="M3248" i="1"/>
  <c r="Q3248" i="1"/>
  <c r="R3248" i="1"/>
  <c r="M3249" i="1"/>
  <c r="Q3249" i="1"/>
  <c r="R3249" i="1"/>
  <c r="M3250" i="1"/>
  <c r="Q3250" i="1"/>
  <c r="R3250" i="1"/>
  <c r="M3251" i="1"/>
  <c r="Q3251" i="1"/>
  <c r="R3251" i="1"/>
  <c r="M3252" i="1"/>
  <c r="Q3252" i="1"/>
  <c r="R3252" i="1"/>
  <c r="M3253" i="1"/>
  <c r="Q3253" i="1"/>
  <c r="R3253" i="1"/>
  <c r="M3254" i="1"/>
  <c r="Q3254" i="1"/>
  <c r="R3254" i="1"/>
  <c r="M3255" i="1"/>
  <c r="Q3255" i="1"/>
  <c r="R3255" i="1"/>
  <c r="M3256" i="1"/>
  <c r="Q3256" i="1"/>
  <c r="R3256" i="1"/>
  <c r="M3257" i="1"/>
  <c r="Q3257" i="1"/>
  <c r="R3257" i="1"/>
  <c r="M3258" i="1"/>
  <c r="Q3258" i="1"/>
  <c r="R3258" i="1"/>
  <c r="M3259" i="1"/>
  <c r="Q3259" i="1"/>
  <c r="R3259" i="1"/>
  <c r="M3260" i="1"/>
  <c r="Q3260" i="1"/>
  <c r="R3260" i="1"/>
  <c r="M3261" i="1"/>
  <c r="Q3261" i="1"/>
  <c r="R3261" i="1"/>
  <c r="M3262" i="1"/>
  <c r="Q3262" i="1"/>
  <c r="R3262" i="1"/>
  <c r="M3263" i="1"/>
  <c r="Q3263" i="1"/>
  <c r="R3263" i="1"/>
  <c r="M3264" i="1"/>
  <c r="Q3264" i="1"/>
  <c r="R3264" i="1"/>
  <c r="M3265" i="1"/>
  <c r="Q3265" i="1"/>
  <c r="R3265" i="1"/>
  <c r="M3266" i="1"/>
  <c r="Q3266" i="1"/>
  <c r="R3266" i="1"/>
  <c r="M3267" i="1"/>
  <c r="Q3267" i="1"/>
  <c r="R3267" i="1"/>
  <c r="M3268" i="1"/>
  <c r="Q3268" i="1"/>
  <c r="R3268" i="1"/>
  <c r="M3269" i="1"/>
  <c r="Q3269" i="1"/>
  <c r="R3269" i="1"/>
  <c r="M3270" i="1"/>
  <c r="Q3270" i="1"/>
  <c r="R3270" i="1"/>
  <c r="M3271" i="1"/>
  <c r="Q3271" i="1"/>
  <c r="R3271" i="1"/>
  <c r="M3272" i="1"/>
  <c r="Q3272" i="1"/>
  <c r="R3272" i="1"/>
  <c r="M3273" i="1"/>
  <c r="Q3273" i="1"/>
  <c r="R3273" i="1"/>
  <c r="M3274" i="1"/>
  <c r="Q3274" i="1"/>
  <c r="R3274" i="1"/>
  <c r="M3275" i="1"/>
  <c r="Q3275" i="1"/>
  <c r="R3275" i="1"/>
  <c r="M3276" i="1"/>
  <c r="Q3276" i="1"/>
  <c r="R3276" i="1"/>
  <c r="M3277" i="1"/>
  <c r="Q3277" i="1"/>
  <c r="R3277" i="1"/>
  <c r="M3278" i="1"/>
  <c r="Q3278" i="1"/>
  <c r="R3278" i="1"/>
  <c r="M3279" i="1"/>
  <c r="Q3279" i="1"/>
  <c r="R3279" i="1"/>
  <c r="M3280" i="1"/>
  <c r="Q3280" i="1"/>
  <c r="R3280" i="1"/>
  <c r="M3281" i="1"/>
  <c r="Q3281" i="1"/>
  <c r="R3281" i="1"/>
  <c r="M3282" i="1"/>
  <c r="Q3282" i="1"/>
  <c r="R3282" i="1"/>
  <c r="M3283" i="1"/>
  <c r="Q3283" i="1"/>
  <c r="R3283" i="1"/>
  <c r="M3284" i="1"/>
  <c r="Q3284" i="1"/>
  <c r="R3284" i="1"/>
  <c r="M3285" i="1"/>
  <c r="Q3285" i="1"/>
  <c r="R3285" i="1"/>
  <c r="M3286" i="1"/>
  <c r="Q3286" i="1"/>
  <c r="R3286" i="1"/>
  <c r="M3287" i="1"/>
  <c r="Q3287" i="1"/>
  <c r="R3287" i="1"/>
  <c r="M3288" i="1"/>
  <c r="Q3288" i="1"/>
  <c r="R3288" i="1"/>
  <c r="M3289" i="1"/>
  <c r="Q3289" i="1"/>
  <c r="R3289" i="1"/>
  <c r="M3290" i="1"/>
  <c r="Q3290" i="1"/>
  <c r="R3290" i="1"/>
  <c r="M3291" i="1"/>
  <c r="Q3291" i="1"/>
  <c r="R3291" i="1"/>
  <c r="M3292" i="1"/>
  <c r="Q3292" i="1"/>
  <c r="R3292" i="1"/>
  <c r="M3293" i="1"/>
  <c r="Q3293" i="1"/>
  <c r="R3293" i="1"/>
  <c r="M3294" i="1"/>
  <c r="Q3294" i="1"/>
  <c r="R3294" i="1"/>
  <c r="M3295" i="1"/>
  <c r="Q3295" i="1"/>
  <c r="R3295" i="1"/>
  <c r="M3296" i="1"/>
  <c r="Q3296" i="1"/>
  <c r="R3296" i="1"/>
  <c r="M3297" i="1"/>
  <c r="Q3297" i="1"/>
  <c r="R3297" i="1"/>
  <c r="M3298" i="1"/>
  <c r="Q3298" i="1"/>
  <c r="R3298" i="1"/>
  <c r="M3299" i="1"/>
  <c r="Q3299" i="1"/>
  <c r="R3299" i="1"/>
  <c r="M3300" i="1"/>
  <c r="Q3300" i="1"/>
  <c r="R3300" i="1"/>
  <c r="M3301" i="1"/>
  <c r="Q3301" i="1"/>
  <c r="R3301" i="1"/>
  <c r="M3302" i="1"/>
  <c r="Q3302" i="1"/>
  <c r="R3302" i="1"/>
  <c r="M3303" i="1"/>
  <c r="Q3303" i="1"/>
  <c r="R3303" i="1"/>
  <c r="M3304" i="1"/>
  <c r="Q3304" i="1"/>
  <c r="R3304" i="1"/>
  <c r="M3305" i="1"/>
  <c r="Q3305" i="1"/>
  <c r="R3305" i="1"/>
  <c r="M3306" i="1"/>
  <c r="Q3306" i="1"/>
  <c r="R3306" i="1"/>
  <c r="M3307" i="1"/>
  <c r="Q3307" i="1"/>
  <c r="R3307" i="1"/>
  <c r="M3308" i="1"/>
  <c r="Q3308" i="1"/>
  <c r="R3308" i="1"/>
  <c r="M3309" i="1"/>
  <c r="Q3309" i="1"/>
  <c r="R3309" i="1"/>
  <c r="M3310" i="1"/>
  <c r="Q3310" i="1"/>
  <c r="R3310" i="1"/>
  <c r="M3311" i="1"/>
  <c r="Q3311" i="1"/>
  <c r="R3311" i="1"/>
  <c r="M3312" i="1"/>
  <c r="Q3312" i="1"/>
  <c r="R3312" i="1"/>
  <c r="M3313" i="1"/>
  <c r="Q3313" i="1"/>
  <c r="R3313" i="1"/>
  <c r="M3314" i="1"/>
  <c r="Q3314" i="1"/>
  <c r="R3314" i="1"/>
  <c r="M3315" i="1"/>
  <c r="Q3315" i="1"/>
  <c r="R3315" i="1"/>
  <c r="M3316" i="1"/>
  <c r="Q3316" i="1"/>
  <c r="R3316" i="1"/>
  <c r="M3317" i="1"/>
  <c r="Q3317" i="1"/>
  <c r="R3317" i="1"/>
  <c r="M3318" i="1"/>
  <c r="Q3318" i="1"/>
  <c r="R3318" i="1"/>
  <c r="M3319" i="1"/>
  <c r="Q3319" i="1"/>
  <c r="R3319" i="1"/>
  <c r="M3320" i="1"/>
  <c r="Q3320" i="1"/>
  <c r="R3320" i="1"/>
  <c r="M3321" i="1"/>
  <c r="Q3321" i="1"/>
  <c r="R3321" i="1"/>
  <c r="M3322" i="1"/>
  <c r="Q3322" i="1"/>
  <c r="R3322" i="1"/>
  <c r="M3323" i="1"/>
  <c r="Q3323" i="1"/>
  <c r="R3323" i="1"/>
  <c r="M3324" i="1"/>
  <c r="Q3324" i="1"/>
  <c r="R3324" i="1"/>
  <c r="M3325" i="1"/>
  <c r="Q3325" i="1"/>
  <c r="R3325" i="1"/>
  <c r="M3326" i="1"/>
  <c r="Q3326" i="1"/>
  <c r="R3326" i="1"/>
  <c r="M3327" i="1"/>
  <c r="Q3327" i="1"/>
  <c r="R3327" i="1"/>
  <c r="M3328" i="1"/>
  <c r="Q3328" i="1"/>
  <c r="R3328" i="1"/>
  <c r="M3329" i="1"/>
  <c r="Q3329" i="1"/>
  <c r="R3329" i="1"/>
  <c r="M3330" i="1"/>
  <c r="Q3330" i="1"/>
  <c r="R3330" i="1"/>
  <c r="M3331" i="1"/>
  <c r="Q3331" i="1"/>
  <c r="R3331" i="1"/>
  <c r="M3332" i="1"/>
  <c r="Q3332" i="1"/>
  <c r="R3332" i="1"/>
  <c r="M3333" i="1"/>
  <c r="Q3333" i="1"/>
  <c r="R3333" i="1"/>
  <c r="M3334" i="1"/>
  <c r="Q3334" i="1"/>
  <c r="R3334" i="1"/>
  <c r="M3335" i="1"/>
  <c r="Q3335" i="1"/>
  <c r="R3335" i="1"/>
  <c r="M3336" i="1"/>
  <c r="Q3336" i="1"/>
  <c r="R3336" i="1"/>
  <c r="M3337" i="1"/>
  <c r="Q3337" i="1"/>
  <c r="R3337" i="1"/>
  <c r="M3338" i="1"/>
  <c r="Q3338" i="1"/>
  <c r="R3338" i="1"/>
  <c r="M3339" i="1"/>
  <c r="Q3339" i="1"/>
  <c r="R3339" i="1"/>
  <c r="M3340" i="1"/>
  <c r="Q3340" i="1"/>
  <c r="R3340" i="1"/>
  <c r="M3341" i="1"/>
  <c r="Q3341" i="1"/>
  <c r="R3341" i="1"/>
  <c r="M3342" i="1"/>
  <c r="Q3342" i="1"/>
  <c r="R3342" i="1"/>
  <c r="M3343" i="1"/>
  <c r="Q3343" i="1"/>
  <c r="R3343" i="1"/>
  <c r="M3344" i="1"/>
  <c r="Q3344" i="1"/>
  <c r="R3344" i="1"/>
  <c r="M3345" i="1"/>
  <c r="Q3345" i="1"/>
  <c r="R3345" i="1"/>
  <c r="M3346" i="1"/>
  <c r="Q3346" i="1"/>
  <c r="R3346" i="1"/>
  <c r="M3347" i="1"/>
  <c r="Q3347" i="1"/>
  <c r="R3347" i="1"/>
  <c r="M3348" i="1"/>
  <c r="Q3348" i="1"/>
  <c r="R3348" i="1"/>
  <c r="M3349" i="1"/>
  <c r="Q3349" i="1"/>
  <c r="R3349" i="1"/>
  <c r="M3350" i="1"/>
  <c r="Q3350" i="1"/>
  <c r="R3350" i="1"/>
  <c r="M3351" i="1"/>
  <c r="Q3351" i="1"/>
  <c r="R3351" i="1"/>
  <c r="M3352" i="1"/>
  <c r="Q3352" i="1"/>
  <c r="R3352" i="1"/>
  <c r="M3353" i="1"/>
  <c r="Q3353" i="1"/>
  <c r="R3353" i="1"/>
  <c r="M3354" i="1"/>
  <c r="Q3354" i="1"/>
  <c r="R3354" i="1"/>
  <c r="M3355" i="1"/>
  <c r="Q3355" i="1"/>
  <c r="R3355" i="1"/>
  <c r="M3356" i="1"/>
  <c r="Q3356" i="1"/>
  <c r="R3356" i="1"/>
  <c r="M3357" i="1"/>
  <c r="Q3357" i="1"/>
  <c r="R3357" i="1"/>
  <c r="M3358" i="1"/>
  <c r="Q3358" i="1"/>
  <c r="R3358" i="1"/>
  <c r="M3359" i="1"/>
  <c r="Q3359" i="1"/>
  <c r="R3359" i="1"/>
  <c r="M3360" i="1"/>
  <c r="Q3360" i="1"/>
  <c r="R3360" i="1"/>
  <c r="M3361" i="1"/>
  <c r="Q3361" i="1"/>
  <c r="R3361" i="1"/>
  <c r="M3362" i="1"/>
  <c r="Q3362" i="1"/>
  <c r="R3362" i="1"/>
  <c r="M3363" i="1"/>
  <c r="Q3363" i="1"/>
  <c r="R3363" i="1"/>
  <c r="M3364" i="1"/>
  <c r="Q3364" i="1"/>
  <c r="R3364" i="1"/>
  <c r="M3365" i="1"/>
  <c r="Q3365" i="1"/>
  <c r="R3365" i="1"/>
  <c r="M3366" i="1"/>
  <c r="Q3366" i="1"/>
  <c r="R3366" i="1"/>
  <c r="M3367" i="1"/>
  <c r="Q3367" i="1"/>
  <c r="R3367" i="1"/>
  <c r="M3368" i="1"/>
  <c r="Q3368" i="1"/>
  <c r="R3368" i="1"/>
  <c r="M3369" i="1"/>
  <c r="Q3369" i="1"/>
  <c r="R3369" i="1"/>
  <c r="M3370" i="1"/>
  <c r="Q3370" i="1"/>
  <c r="R3370" i="1"/>
  <c r="M3371" i="1"/>
  <c r="Q3371" i="1"/>
  <c r="R3371" i="1"/>
  <c r="M3372" i="1"/>
  <c r="Q3372" i="1"/>
  <c r="R3372" i="1"/>
  <c r="M3373" i="1"/>
  <c r="Q3373" i="1"/>
  <c r="R3373" i="1"/>
  <c r="M3374" i="1"/>
  <c r="Q3374" i="1"/>
  <c r="R3374" i="1"/>
  <c r="M3375" i="1"/>
  <c r="Q3375" i="1"/>
  <c r="R3375" i="1"/>
  <c r="M3376" i="1"/>
  <c r="Q3376" i="1"/>
  <c r="R3376" i="1"/>
  <c r="M3377" i="1"/>
  <c r="Q3377" i="1"/>
  <c r="R3377" i="1"/>
  <c r="M3378" i="1"/>
  <c r="Q3378" i="1"/>
  <c r="R3378" i="1"/>
  <c r="M3379" i="1"/>
  <c r="Q3379" i="1"/>
  <c r="R3379" i="1"/>
  <c r="M3380" i="1"/>
  <c r="Q3380" i="1"/>
  <c r="R3380" i="1"/>
  <c r="M3381" i="1"/>
  <c r="Q3381" i="1"/>
  <c r="R3381" i="1"/>
  <c r="M3382" i="1"/>
  <c r="Q3382" i="1"/>
  <c r="R3382" i="1"/>
  <c r="M3383" i="1"/>
  <c r="Q3383" i="1"/>
  <c r="R3383" i="1"/>
  <c r="M3384" i="1"/>
  <c r="Q3384" i="1"/>
  <c r="R3384" i="1"/>
  <c r="M3385" i="1"/>
  <c r="Q3385" i="1"/>
  <c r="R3385" i="1"/>
  <c r="M3386" i="1"/>
  <c r="Q3386" i="1"/>
  <c r="R3386" i="1"/>
  <c r="M3387" i="1"/>
  <c r="Q3387" i="1"/>
  <c r="R3387" i="1"/>
  <c r="M3388" i="1"/>
  <c r="Q3388" i="1"/>
  <c r="R3388" i="1"/>
  <c r="M3389" i="1"/>
  <c r="Q3389" i="1"/>
  <c r="R3389" i="1"/>
  <c r="M3390" i="1"/>
  <c r="Q3390" i="1"/>
  <c r="R3390" i="1"/>
  <c r="M3391" i="1"/>
  <c r="Q3391" i="1"/>
  <c r="R3391" i="1"/>
  <c r="M3392" i="1"/>
  <c r="Q3392" i="1"/>
  <c r="R3392" i="1"/>
  <c r="M3393" i="1"/>
  <c r="Q3393" i="1"/>
  <c r="R3393" i="1"/>
  <c r="M3394" i="1"/>
  <c r="Q3394" i="1"/>
  <c r="R3394" i="1"/>
  <c r="M3395" i="1"/>
  <c r="Q3395" i="1"/>
  <c r="R3395" i="1"/>
  <c r="M3396" i="1"/>
  <c r="Q3396" i="1"/>
  <c r="R3396" i="1"/>
  <c r="M3397" i="1"/>
  <c r="Q3397" i="1"/>
  <c r="R3397" i="1"/>
  <c r="M3398" i="1"/>
  <c r="Q3398" i="1"/>
  <c r="R3398" i="1"/>
  <c r="M3399" i="1"/>
  <c r="Q3399" i="1"/>
  <c r="R3399" i="1"/>
  <c r="M3400" i="1"/>
  <c r="Q3400" i="1"/>
  <c r="R3400" i="1"/>
  <c r="M3401" i="1"/>
  <c r="Q3401" i="1"/>
  <c r="R3401" i="1"/>
  <c r="M3402" i="1"/>
  <c r="Q3402" i="1"/>
  <c r="R3402" i="1"/>
  <c r="M3403" i="1"/>
  <c r="Q3403" i="1"/>
  <c r="R3403" i="1"/>
  <c r="M3404" i="1"/>
  <c r="Q3404" i="1"/>
  <c r="R3404" i="1"/>
  <c r="M3405" i="1"/>
  <c r="Q3405" i="1"/>
  <c r="R3405" i="1"/>
  <c r="M3406" i="1"/>
  <c r="Q3406" i="1"/>
  <c r="R3406" i="1"/>
  <c r="M3407" i="1"/>
  <c r="Q3407" i="1"/>
  <c r="R3407" i="1"/>
  <c r="M3408" i="1"/>
  <c r="Q3408" i="1"/>
  <c r="R3408" i="1"/>
  <c r="M3409" i="1"/>
  <c r="Q3409" i="1"/>
  <c r="R3409" i="1"/>
  <c r="M3410" i="1"/>
  <c r="Q3410" i="1"/>
  <c r="R3410" i="1"/>
  <c r="M3411" i="1"/>
  <c r="Q3411" i="1"/>
  <c r="R3411" i="1"/>
  <c r="M3412" i="1"/>
  <c r="Q3412" i="1"/>
  <c r="R3412" i="1"/>
  <c r="M3413" i="1"/>
  <c r="Q3413" i="1"/>
  <c r="R3413" i="1"/>
  <c r="M3414" i="1"/>
  <c r="Q3414" i="1"/>
  <c r="R3414" i="1"/>
  <c r="M3415" i="1"/>
  <c r="Q3415" i="1"/>
  <c r="R3415" i="1"/>
  <c r="M3416" i="1"/>
  <c r="Q3416" i="1"/>
  <c r="R3416" i="1"/>
  <c r="M3417" i="1"/>
  <c r="Q3417" i="1"/>
  <c r="R3417" i="1"/>
  <c r="M3418" i="1"/>
  <c r="Q3418" i="1"/>
  <c r="R3418" i="1"/>
  <c r="M3419" i="1"/>
  <c r="Q3419" i="1"/>
  <c r="R3419" i="1"/>
  <c r="M3420" i="1"/>
  <c r="Q3420" i="1"/>
  <c r="R3420" i="1"/>
  <c r="M3421" i="1"/>
  <c r="Q3421" i="1"/>
  <c r="R3421" i="1"/>
  <c r="M3422" i="1"/>
  <c r="Q3422" i="1"/>
  <c r="R3422" i="1"/>
  <c r="M3423" i="1"/>
  <c r="Q3423" i="1"/>
  <c r="R3423" i="1"/>
  <c r="M3424" i="1"/>
  <c r="Q3424" i="1"/>
  <c r="R3424" i="1"/>
  <c r="M3425" i="1"/>
  <c r="Q3425" i="1"/>
  <c r="R3425" i="1"/>
  <c r="M3426" i="1"/>
  <c r="Q3426" i="1"/>
  <c r="R3426" i="1"/>
  <c r="M3427" i="1"/>
  <c r="Q3427" i="1"/>
  <c r="R3427" i="1"/>
  <c r="M3428" i="1"/>
  <c r="Q3428" i="1"/>
  <c r="R3428" i="1"/>
  <c r="M3429" i="1"/>
  <c r="Q3429" i="1"/>
  <c r="R3429" i="1"/>
  <c r="M3430" i="1"/>
  <c r="Q3430" i="1"/>
  <c r="R3430" i="1"/>
  <c r="M3431" i="1"/>
  <c r="Q3431" i="1"/>
  <c r="R3431" i="1"/>
  <c r="M3432" i="1"/>
  <c r="Q3432" i="1"/>
  <c r="R3432" i="1"/>
  <c r="M3433" i="1"/>
  <c r="Q3433" i="1"/>
  <c r="R3433" i="1"/>
  <c r="M3434" i="1"/>
  <c r="Q3434" i="1"/>
  <c r="R3434" i="1"/>
  <c r="M3435" i="1"/>
  <c r="Q3435" i="1"/>
  <c r="R3435" i="1"/>
  <c r="M3436" i="1"/>
  <c r="Q3436" i="1"/>
  <c r="R3436" i="1"/>
  <c r="M3437" i="1"/>
  <c r="Q3437" i="1"/>
  <c r="R3437" i="1"/>
  <c r="M3438" i="1"/>
  <c r="Q3438" i="1"/>
  <c r="R3438" i="1"/>
  <c r="M3439" i="1"/>
  <c r="Q3439" i="1"/>
  <c r="R3439" i="1"/>
  <c r="M3440" i="1"/>
  <c r="Q3440" i="1"/>
  <c r="R3440" i="1"/>
  <c r="M3441" i="1"/>
  <c r="Q3441" i="1"/>
  <c r="R3441" i="1"/>
  <c r="M3442" i="1"/>
  <c r="Q3442" i="1"/>
  <c r="R3442" i="1"/>
  <c r="M3443" i="1"/>
  <c r="Q3443" i="1"/>
  <c r="R3443" i="1"/>
  <c r="M3444" i="1"/>
  <c r="Q3444" i="1"/>
  <c r="R3444" i="1"/>
  <c r="M3445" i="1"/>
  <c r="Q3445" i="1"/>
  <c r="R3445" i="1"/>
  <c r="M3446" i="1"/>
  <c r="Q3446" i="1"/>
  <c r="R3446" i="1"/>
  <c r="M3447" i="1"/>
  <c r="Q3447" i="1"/>
  <c r="R3447" i="1"/>
  <c r="M3448" i="1"/>
  <c r="Q3448" i="1"/>
  <c r="R3448" i="1"/>
  <c r="M3449" i="1"/>
  <c r="Q3449" i="1"/>
  <c r="R3449" i="1"/>
  <c r="M3450" i="1"/>
  <c r="Q3450" i="1"/>
  <c r="R3450" i="1"/>
  <c r="M3451" i="1"/>
  <c r="Q3451" i="1"/>
  <c r="R3451" i="1"/>
  <c r="M3452" i="1"/>
  <c r="Q3452" i="1"/>
  <c r="R3452" i="1"/>
  <c r="M3453" i="1"/>
  <c r="Q3453" i="1"/>
  <c r="R3453" i="1"/>
  <c r="M3454" i="1"/>
  <c r="Q3454" i="1"/>
  <c r="R3454" i="1"/>
  <c r="M3455" i="1"/>
  <c r="Q3455" i="1"/>
  <c r="R3455" i="1"/>
  <c r="M3456" i="1"/>
  <c r="Q3456" i="1"/>
  <c r="R3456" i="1"/>
  <c r="M3457" i="1"/>
  <c r="Q3457" i="1"/>
  <c r="R3457" i="1"/>
  <c r="M3458" i="1"/>
  <c r="Q3458" i="1"/>
  <c r="R3458" i="1"/>
  <c r="M3459" i="1"/>
  <c r="Q3459" i="1"/>
  <c r="R3459" i="1"/>
  <c r="M3460" i="1"/>
  <c r="Q3460" i="1"/>
  <c r="R3460" i="1"/>
  <c r="M3461" i="1"/>
  <c r="Q3461" i="1"/>
  <c r="R3461" i="1"/>
  <c r="M3462" i="1"/>
  <c r="Q3462" i="1"/>
  <c r="R3462" i="1"/>
  <c r="M3463" i="1"/>
  <c r="Q3463" i="1"/>
  <c r="R3463" i="1"/>
  <c r="M3464" i="1"/>
  <c r="Q3464" i="1"/>
  <c r="R3464" i="1"/>
  <c r="M3465" i="1"/>
  <c r="Q3465" i="1"/>
  <c r="R3465" i="1"/>
  <c r="M3466" i="1"/>
  <c r="Q3466" i="1"/>
  <c r="R3466" i="1"/>
  <c r="M3467" i="1"/>
  <c r="Q3467" i="1"/>
  <c r="R3467" i="1"/>
  <c r="M3468" i="1"/>
  <c r="Q3468" i="1"/>
  <c r="R3468" i="1"/>
  <c r="M3469" i="1"/>
  <c r="Q3469" i="1"/>
  <c r="R3469" i="1"/>
  <c r="M3470" i="1"/>
  <c r="Q3470" i="1"/>
  <c r="R3470" i="1"/>
  <c r="M3471" i="1"/>
  <c r="Q3471" i="1"/>
  <c r="R3471" i="1"/>
  <c r="M3472" i="1"/>
  <c r="Q3472" i="1"/>
  <c r="R3472" i="1"/>
  <c r="M3473" i="1"/>
  <c r="Q3473" i="1"/>
  <c r="R3473" i="1"/>
  <c r="M3474" i="1"/>
  <c r="Q3474" i="1"/>
  <c r="R3474" i="1"/>
  <c r="M3475" i="1"/>
  <c r="Q3475" i="1"/>
  <c r="R3475" i="1"/>
  <c r="M3476" i="1"/>
  <c r="Q3476" i="1"/>
  <c r="R3476" i="1"/>
  <c r="M3477" i="1"/>
  <c r="Q3477" i="1"/>
  <c r="R3477" i="1"/>
  <c r="M3478" i="1"/>
  <c r="Q3478" i="1"/>
  <c r="R3478" i="1"/>
  <c r="M3479" i="1"/>
  <c r="Q3479" i="1"/>
  <c r="R3479" i="1"/>
  <c r="M3480" i="1"/>
  <c r="Q3480" i="1"/>
  <c r="R3480" i="1"/>
  <c r="M3481" i="1"/>
  <c r="Q3481" i="1"/>
  <c r="R3481" i="1"/>
  <c r="M3482" i="1"/>
  <c r="Q3482" i="1"/>
  <c r="R3482" i="1"/>
  <c r="M3483" i="1"/>
  <c r="Q3483" i="1"/>
  <c r="R3483" i="1"/>
  <c r="M3484" i="1"/>
  <c r="Q3484" i="1"/>
  <c r="R3484" i="1"/>
  <c r="M3485" i="1"/>
  <c r="Q3485" i="1"/>
  <c r="R3485" i="1"/>
  <c r="M3486" i="1"/>
  <c r="Q3486" i="1"/>
  <c r="R3486" i="1"/>
  <c r="M3487" i="1"/>
  <c r="Q3487" i="1"/>
  <c r="R3487" i="1"/>
  <c r="M3488" i="1"/>
  <c r="Q3488" i="1"/>
  <c r="R3488" i="1"/>
  <c r="M3489" i="1"/>
  <c r="Q3489" i="1"/>
  <c r="R3489" i="1"/>
  <c r="M3490" i="1"/>
  <c r="Q3490" i="1"/>
  <c r="R3490" i="1"/>
  <c r="M3491" i="1"/>
  <c r="Q3491" i="1"/>
  <c r="R3491" i="1"/>
  <c r="M3492" i="1"/>
  <c r="Q3492" i="1"/>
  <c r="R3492" i="1"/>
  <c r="M3493" i="1"/>
  <c r="Q3493" i="1"/>
  <c r="R3493" i="1"/>
  <c r="M3494" i="1"/>
  <c r="Q3494" i="1"/>
  <c r="R3494" i="1"/>
  <c r="M3495" i="1"/>
  <c r="Q3495" i="1"/>
  <c r="R3495" i="1"/>
  <c r="M3496" i="1"/>
  <c r="Q3496" i="1"/>
  <c r="R3496" i="1"/>
  <c r="M3497" i="1"/>
  <c r="Q3497" i="1"/>
  <c r="R3497" i="1"/>
  <c r="M3498" i="1"/>
  <c r="Q3498" i="1"/>
  <c r="R3498" i="1"/>
  <c r="M3499" i="1"/>
  <c r="Q3499" i="1"/>
  <c r="R3499" i="1"/>
  <c r="M3500" i="1"/>
  <c r="Q3500" i="1"/>
  <c r="R3500" i="1"/>
  <c r="M3501" i="1"/>
  <c r="Q3501" i="1"/>
  <c r="R3501" i="1"/>
  <c r="M3502" i="1"/>
  <c r="Q3502" i="1"/>
  <c r="R3502" i="1"/>
  <c r="M3503" i="1"/>
  <c r="Q3503" i="1"/>
  <c r="R3503" i="1"/>
  <c r="M3504" i="1"/>
  <c r="Q3504" i="1"/>
  <c r="R3504" i="1"/>
  <c r="M3505" i="1"/>
  <c r="Q3505" i="1"/>
  <c r="R3505" i="1"/>
  <c r="M3506" i="1"/>
  <c r="Q3506" i="1"/>
  <c r="R3506" i="1"/>
  <c r="M3507" i="1"/>
  <c r="Q3507" i="1"/>
  <c r="R3507" i="1"/>
  <c r="M3508" i="1"/>
  <c r="Q3508" i="1"/>
  <c r="R3508" i="1"/>
  <c r="M3509" i="1"/>
  <c r="Q3509" i="1"/>
  <c r="R3509" i="1"/>
  <c r="M3510" i="1"/>
  <c r="Q3510" i="1"/>
  <c r="R3510" i="1"/>
  <c r="M3511" i="1"/>
  <c r="Q3511" i="1"/>
  <c r="R3511" i="1"/>
  <c r="M3512" i="1"/>
  <c r="Q3512" i="1"/>
  <c r="R3512" i="1"/>
  <c r="M3513" i="1"/>
  <c r="Q3513" i="1"/>
  <c r="R3513" i="1"/>
  <c r="M3514" i="1"/>
  <c r="Q3514" i="1"/>
  <c r="R3514" i="1"/>
  <c r="M3515" i="1"/>
  <c r="Q3515" i="1"/>
  <c r="R3515" i="1"/>
  <c r="M3516" i="1"/>
  <c r="Q3516" i="1"/>
  <c r="R3516" i="1"/>
  <c r="M3517" i="1"/>
  <c r="Q3517" i="1"/>
  <c r="R3517" i="1"/>
  <c r="M3518" i="1"/>
  <c r="Q3518" i="1"/>
  <c r="R3518" i="1"/>
  <c r="M3519" i="1"/>
  <c r="Q3519" i="1"/>
  <c r="R3519" i="1"/>
  <c r="M3520" i="1"/>
  <c r="Q3520" i="1"/>
  <c r="R3520" i="1"/>
  <c r="M3521" i="1"/>
  <c r="Q3521" i="1"/>
  <c r="R3521" i="1"/>
  <c r="M3522" i="1"/>
  <c r="Q3522" i="1"/>
  <c r="R3522" i="1"/>
  <c r="M3523" i="1"/>
  <c r="Q3523" i="1"/>
  <c r="R3523" i="1"/>
  <c r="M3524" i="1"/>
  <c r="Q3524" i="1"/>
  <c r="R3524" i="1"/>
  <c r="M3525" i="1"/>
  <c r="Q3525" i="1"/>
  <c r="R3525" i="1"/>
  <c r="M3526" i="1"/>
  <c r="Q3526" i="1"/>
  <c r="R3526" i="1"/>
  <c r="M3527" i="1"/>
  <c r="Q3527" i="1"/>
  <c r="R3527" i="1"/>
  <c r="M3528" i="1"/>
  <c r="Q3528" i="1"/>
  <c r="R3528" i="1"/>
  <c r="M3529" i="1"/>
  <c r="Q3529" i="1"/>
  <c r="R3529" i="1"/>
  <c r="M3530" i="1"/>
  <c r="Q3530" i="1"/>
  <c r="R3530" i="1"/>
  <c r="M3531" i="1"/>
  <c r="Q3531" i="1"/>
  <c r="R3531" i="1"/>
  <c r="M3532" i="1"/>
  <c r="Q3532" i="1"/>
  <c r="R3532" i="1"/>
  <c r="M3533" i="1"/>
  <c r="Q3533" i="1"/>
  <c r="R3533" i="1"/>
  <c r="M3534" i="1"/>
  <c r="Q3534" i="1"/>
  <c r="R3534" i="1"/>
  <c r="M3535" i="1"/>
  <c r="Q3535" i="1"/>
  <c r="R3535" i="1"/>
  <c r="M3536" i="1"/>
  <c r="Q3536" i="1"/>
  <c r="R3536" i="1"/>
  <c r="M3537" i="1"/>
  <c r="Q3537" i="1"/>
  <c r="R3537" i="1"/>
  <c r="M3538" i="1"/>
  <c r="Q3538" i="1"/>
  <c r="R3538" i="1"/>
  <c r="M3539" i="1"/>
  <c r="Q3539" i="1"/>
  <c r="R3539" i="1"/>
  <c r="M3540" i="1"/>
  <c r="Q3540" i="1"/>
  <c r="R3540" i="1"/>
  <c r="M3541" i="1"/>
  <c r="Q3541" i="1"/>
  <c r="R3541" i="1"/>
  <c r="M3542" i="1"/>
  <c r="Q3542" i="1"/>
  <c r="R3542" i="1"/>
  <c r="M3543" i="1"/>
  <c r="Q3543" i="1"/>
  <c r="R3543" i="1"/>
  <c r="M3544" i="1"/>
  <c r="Q3544" i="1"/>
  <c r="R3544" i="1"/>
  <c r="M3545" i="1"/>
  <c r="Q3545" i="1"/>
  <c r="R3545" i="1"/>
  <c r="M3546" i="1"/>
  <c r="Q3546" i="1"/>
  <c r="R3546" i="1"/>
  <c r="M3547" i="1"/>
  <c r="Q3547" i="1"/>
  <c r="R3547" i="1"/>
  <c r="M3548" i="1"/>
  <c r="Q3548" i="1"/>
  <c r="R3548" i="1"/>
  <c r="M3549" i="1"/>
  <c r="Q3549" i="1"/>
  <c r="R3549" i="1"/>
  <c r="M3550" i="1"/>
  <c r="Q3550" i="1"/>
  <c r="R3550" i="1"/>
  <c r="M3551" i="1"/>
  <c r="Q3551" i="1"/>
  <c r="R3551" i="1"/>
  <c r="M3552" i="1"/>
  <c r="Q3552" i="1"/>
  <c r="R3552" i="1"/>
  <c r="M3553" i="1"/>
  <c r="Q3553" i="1"/>
  <c r="R3553" i="1"/>
  <c r="M3554" i="1"/>
  <c r="Q3554" i="1"/>
  <c r="R3554" i="1"/>
  <c r="M3555" i="1"/>
  <c r="Q3555" i="1"/>
  <c r="R3555" i="1"/>
  <c r="M3556" i="1"/>
  <c r="Q3556" i="1"/>
  <c r="R3556" i="1"/>
  <c r="M3557" i="1"/>
  <c r="Q3557" i="1"/>
  <c r="R3557" i="1"/>
  <c r="M3558" i="1"/>
  <c r="Q3558" i="1"/>
  <c r="R3558" i="1"/>
  <c r="M3559" i="1"/>
  <c r="Q3559" i="1"/>
  <c r="R3559" i="1"/>
  <c r="M3560" i="1"/>
  <c r="Q3560" i="1"/>
  <c r="R3560" i="1"/>
  <c r="M3561" i="1"/>
  <c r="Q3561" i="1"/>
  <c r="R3561" i="1"/>
  <c r="M3562" i="1"/>
  <c r="Q3562" i="1"/>
  <c r="R3562" i="1"/>
  <c r="M3563" i="1"/>
  <c r="Q3563" i="1"/>
  <c r="R3563" i="1"/>
  <c r="M3564" i="1"/>
  <c r="Q3564" i="1"/>
  <c r="R3564" i="1"/>
  <c r="M3565" i="1"/>
  <c r="Q3565" i="1"/>
  <c r="R3565" i="1"/>
  <c r="M3566" i="1"/>
  <c r="Q3566" i="1"/>
  <c r="R3566" i="1"/>
  <c r="M3567" i="1"/>
  <c r="Q3567" i="1"/>
  <c r="R3567" i="1"/>
  <c r="M3568" i="1"/>
  <c r="Q3568" i="1"/>
  <c r="R3568" i="1"/>
  <c r="M3569" i="1"/>
  <c r="Q3569" i="1"/>
  <c r="R3569" i="1"/>
  <c r="M3570" i="1"/>
  <c r="Q3570" i="1"/>
  <c r="R3570" i="1"/>
  <c r="M3571" i="1"/>
  <c r="Q3571" i="1"/>
  <c r="R3571" i="1"/>
  <c r="M3572" i="1"/>
  <c r="Q3572" i="1"/>
  <c r="R3572" i="1"/>
  <c r="M3573" i="1"/>
  <c r="Q3573" i="1"/>
  <c r="R3573" i="1"/>
  <c r="M3574" i="1"/>
  <c r="Q3574" i="1"/>
  <c r="R3574" i="1"/>
  <c r="M3575" i="1"/>
  <c r="Q3575" i="1"/>
  <c r="R3575" i="1"/>
  <c r="M3576" i="1"/>
  <c r="Q3576" i="1"/>
  <c r="R3576" i="1"/>
  <c r="M3577" i="1"/>
  <c r="Q3577" i="1"/>
  <c r="R3577" i="1"/>
  <c r="M3578" i="1"/>
  <c r="Q3578" i="1"/>
  <c r="R3578" i="1"/>
  <c r="M3579" i="1"/>
  <c r="Q3579" i="1"/>
  <c r="R3579" i="1"/>
  <c r="M3580" i="1"/>
  <c r="Q3580" i="1"/>
  <c r="R3580" i="1"/>
  <c r="M3581" i="1"/>
  <c r="Q3581" i="1"/>
  <c r="R3581" i="1"/>
  <c r="M3582" i="1"/>
  <c r="Q3582" i="1"/>
  <c r="R3582" i="1"/>
  <c r="M3583" i="1"/>
  <c r="Q3583" i="1"/>
  <c r="R3583" i="1"/>
  <c r="M3584" i="1"/>
  <c r="Q3584" i="1"/>
  <c r="R3584" i="1"/>
  <c r="M3585" i="1"/>
  <c r="Q3585" i="1"/>
  <c r="R3585" i="1"/>
  <c r="M3586" i="1"/>
  <c r="Q3586" i="1"/>
  <c r="R3586" i="1"/>
  <c r="M3587" i="1"/>
  <c r="Q3587" i="1"/>
  <c r="R3587" i="1"/>
  <c r="M3588" i="1"/>
  <c r="Q3588" i="1"/>
  <c r="R3588" i="1"/>
  <c r="M3589" i="1"/>
  <c r="Q3589" i="1"/>
  <c r="R3589" i="1"/>
  <c r="M3590" i="1"/>
  <c r="Q3590" i="1"/>
  <c r="R3590" i="1"/>
  <c r="M3591" i="1"/>
  <c r="Q3591" i="1"/>
  <c r="R3591" i="1"/>
  <c r="M3592" i="1"/>
  <c r="Q3592" i="1"/>
  <c r="R3592" i="1"/>
  <c r="M3593" i="1"/>
  <c r="Q3593" i="1"/>
  <c r="R3593" i="1"/>
  <c r="M3594" i="1"/>
  <c r="Q3594" i="1"/>
  <c r="R3594" i="1"/>
  <c r="M3595" i="1"/>
  <c r="Q3595" i="1"/>
  <c r="R3595" i="1"/>
  <c r="M3596" i="1"/>
  <c r="Q3596" i="1"/>
  <c r="R3596" i="1"/>
  <c r="M3597" i="1"/>
  <c r="Q3597" i="1"/>
  <c r="R3597" i="1"/>
  <c r="M3598" i="1"/>
  <c r="Q3598" i="1"/>
  <c r="R3598" i="1"/>
  <c r="M3599" i="1"/>
  <c r="Q3599" i="1"/>
  <c r="R3599" i="1"/>
  <c r="M3600" i="1"/>
  <c r="Q3600" i="1"/>
  <c r="R3600" i="1"/>
  <c r="M3601" i="1"/>
  <c r="Q3601" i="1"/>
  <c r="R3601" i="1"/>
  <c r="M3602" i="1"/>
  <c r="Q3602" i="1"/>
  <c r="R3602" i="1"/>
  <c r="M3603" i="1"/>
  <c r="Q3603" i="1"/>
  <c r="R3603" i="1"/>
  <c r="M3604" i="1"/>
  <c r="Q3604" i="1"/>
  <c r="R3604" i="1"/>
  <c r="M3605" i="1"/>
  <c r="Q3605" i="1"/>
  <c r="R3605" i="1"/>
  <c r="M3606" i="1"/>
  <c r="Q3606" i="1"/>
  <c r="R3606" i="1"/>
  <c r="M3607" i="1"/>
  <c r="Q3607" i="1"/>
  <c r="R3607" i="1"/>
  <c r="M3608" i="1"/>
  <c r="Q3608" i="1"/>
  <c r="R3608" i="1"/>
  <c r="M3609" i="1"/>
  <c r="Q3609" i="1"/>
  <c r="R3609" i="1"/>
  <c r="M3610" i="1"/>
  <c r="Q3610" i="1"/>
  <c r="R3610" i="1"/>
  <c r="M3611" i="1"/>
  <c r="Q3611" i="1"/>
  <c r="R3611" i="1"/>
  <c r="M3612" i="1"/>
  <c r="Q3612" i="1"/>
  <c r="R3612" i="1"/>
  <c r="M3613" i="1"/>
  <c r="Q3613" i="1"/>
  <c r="R3613" i="1"/>
  <c r="M3614" i="1"/>
  <c r="Q3614" i="1"/>
  <c r="R3614" i="1"/>
  <c r="M3615" i="1"/>
  <c r="Q3615" i="1"/>
  <c r="R3615" i="1"/>
  <c r="M3616" i="1"/>
  <c r="Q3616" i="1"/>
  <c r="R3616" i="1"/>
  <c r="M3617" i="1"/>
  <c r="Q3617" i="1"/>
  <c r="R3617" i="1"/>
  <c r="M3618" i="1"/>
  <c r="Q3618" i="1"/>
  <c r="R3618" i="1"/>
  <c r="M3619" i="1"/>
  <c r="Q3619" i="1"/>
  <c r="R3619" i="1"/>
  <c r="M3620" i="1"/>
  <c r="Q3620" i="1"/>
  <c r="R3620" i="1"/>
  <c r="M3621" i="1"/>
  <c r="Q3621" i="1"/>
  <c r="R3621" i="1"/>
  <c r="M3622" i="1"/>
  <c r="Q3622" i="1"/>
  <c r="R3622" i="1"/>
  <c r="M3623" i="1"/>
  <c r="Q3623" i="1"/>
  <c r="R3623" i="1"/>
  <c r="M3624" i="1"/>
  <c r="Q3624" i="1"/>
  <c r="R3624" i="1"/>
  <c r="M3625" i="1"/>
  <c r="Q3625" i="1"/>
  <c r="R3625" i="1"/>
  <c r="M3626" i="1"/>
  <c r="Q3626" i="1"/>
  <c r="R3626" i="1"/>
  <c r="M3627" i="1"/>
  <c r="Q3627" i="1"/>
  <c r="R3627" i="1"/>
  <c r="M3628" i="1"/>
  <c r="Q3628" i="1"/>
  <c r="R3628" i="1"/>
  <c r="M3629" i="1"/>
  <c r="Q3629" i="1"/>
  <c r="R3629" i="1"/>
  <c r="M3630" i="1"/>
  <c r="Q3630" i="1"/>
  <c r="R3630" i="1"/>
  <c r="M3631" i="1"/>
  <c r="Q3631" i="1"/>
  <c r="R3631" i="1"/>
  <c r="M3632" i="1"/>
  <c r="Q3632" i="1"/>
  <c r="R3632" i="1"/>
  <c r="M3633" i="1"/>
  <c r="Q3633" i="1"/>
  <c r="R3633" i="1"/>
  <c r="M3634" i="1"/>
  <c r="Q3634" i="1"/>
  <c r="R3634" i="1"/>
  <c r="M3635" i="1"/>
  <c r="Q3635" i="1"/>
  <c r="R3635" i="1"/>
  <c r="M3636" i="1"/>
  <c r="Q3636" i="1"/>
  <c r="R3636" i="1"/>
  <c r="M3637" i="1"/>
  <c r="Q3637" i="1"/>
  <c r="R3637" i="1"/>
  <c r="M3638" i="1"/>
  <c r="Q3638" i="1"/>
  <c r="R3638" i="1"/>
  <c r="M3639" i="1"/>
  <c r="Q3639" i="1"/>
  <c r="R3639" i="1"/>
  <c r="M3640" i="1"/>
  <c r="Q3640" i="1"/>
  <c r="R3640" i="1"/>
  <c r="M3641" i="1"/>
  <c r="Q3641" i="1"/>
  <c r="R3641" i="1"/>
  <c r="M3642" i="1"/>
  <c r="Q3642" i="1"/>
  <c r="R3642" i="1"/>
  <c r="M3643" i="1"/>
  <c r="Q3643" i="1"/>
  <c r="R3643" i="1"/>
  <c r="M3644" i="1"/>
  <c r="Q3644" i="1"/>
  <c r="R3644" i="1"/>
  <c r="M3645" i="1"/>
  <c r="Q3645" i="1"/>
  <c r="R3645" i="1"/>
  <c r="M3646" i="1"/>
  <c r="Q3646" i="1"/>
  <c r="R3646" i="1"/>
  <c r="M3647" i="1"/>
  <c r="Q3647" i="1"/>
  <c r="R3647" i="1"/>
  <c r="M3648" i="1"/>
  <c r="Q3648" i="1"/>
  <c r="R3648" i="1"/>
  <c r="M3649" i="1"/>
  <c r="Q3649" i="1"/>
  <c r="R3649" i="1"/>
  <c r="M3650" i="1"/>
  <c r="Q3650" i="1"/>
  <c r="R3650" i="1"/>
  <c r="M3651" i="1"/>
  <c r="Q3651" i="1"/>
  <c r="R3651" i="1"/>
  <c r="M3652" i="1"/>
  <c r="Q3652" i="1"/>
  <c r="R3652" i="1"/>
  <c r="M3653" i="1"/>
  <c r="Q3653" i="1"/>
  <c r="R3653" i="1"/>
  <c r="M3654" i="1"/>
  <c r="Q3654" i="1"/>
  <c r="R3654" i="1"/>
  <c r="M3655" i="1"/>
  <c r="Q3655" i="1"/>
  <c r="R3655" i="1"/>
  <c r="M3656" i="1"/>
  <c r="Q3656" i="1"/>
  <c r="R3656" i="1"/>
  <c r="M3657" i="1"/>
  <c r="Q3657" i="1"/>
  <c r="R3657" i="1"/>
  <c r="M3658" i="1"/>
  <c r="Q3658" i="1"/>
  <c r="R3658" i="1"/>
  <c r="M3659" i="1"/>
  <c r="Q3659" i="1"/>
  <c r="R3659" i="1"/>
  <c r="M3660" i="1"/>
  <c r="Q3660" i="1"/>
  <c r="R3660" i="1"/>
  <c r="M3661" i="1"/>
  <c r="Q3661" i="1"/>
  <c r="R3661" i="1"/>
  <c r="M3662" i="1"/>
  <c r="Q3662" i="1"/>
  <c r="R3662" i="1"/>
  <c r="M3663" i="1"/>
  <c r="Q3663" i="1"/>
  <c r="R3663" i="1"/>
  <c r="M3664" i="1"/>
  <c r="Q3664" i="1"/>
  <c r="R3664" i="1"/>
  <c r="M3665" i="1"/>
  <c r="Q3665" i="1"/>
  <c r="R3665" i="1"/>
  <c r="M3666" i="1"/>
  <c r="Q3666" i="1"/>
  <c r="R3666" i="1"/>
  <c r="M3667" i="1"/>
  <c r="Q3667" i="1"/>
  <c r="R3667" i="1"/>
  <c r="M3668" i="1"/>
  <c r="Q3668" i="1"/>
  <c r="R3668" i="1"/>
  <c r="M3669" i="1"/>
  <c r="Q3669" i="1"/>
  <c r="R3669" i="1"/>
  <c r="M3670" i="1"/>
  <c r="Q3670" i="1"/>
  <c r="R3670" i="1"/>
  <c r="M3671" i="1"/>
  <c r="Q3671" i="1"/>
  <c r="R3671" i="1"/>
  <c r="M3672" i="1"/>
  <c r="Q3672" i="1"/>
  <c r="R3672" i="1"/>
  <c r="M3673" i="1"/>
  <c r="Q3673" i="1"/>
  <c r="R3673" i="1"/>
  <c r="M3674" i="1"/>
  <c r="Q3674" i="1"/>
  <c r="R3674" i="1"/>
  <c r="M3675" i="1"/>
  <c r="Q3675" i="1"/>
  <c r="R3675" i="1"/>
  <c r="M3676" i="1"/>
  <c r="Q3676" i="1"/>
  <c r="R3676" i="1"/>
  <c r="M3677" i="1"/>
  <c r="Q3677" i="1"/>
  <c r="R3677" i="1"/>
  <c r="M3678" i="1"/>
  <c r="Q3678" i="1"/>
  <c r="R3678" i="1"/>
  <c r="M3679" i="1"/>
  <c r="Q3679" i="1"/>
  <c r="R3679" i="1"/>
  <c r="M3680" i="1"/>
  <c r="Q3680" i="1"/>
  <c r="R3680" i="1"/>
  <c r="M3681" i="1"/>
  <c r="Q3681" i="1"/>
  <c r="R3681" i="1"/>
  <c r="M3682" i="1"/>
  <c r="Q3682" i="1"/>
  <c r="R3682" i="1"/>
  <c r="M3683" i="1"/>
  <c r="Q3683" i="1"/>
  <c r="R3683" i="1"/>
  <c r="M3684" i="1"/>
  <c r="Q3684" i="1"/>
  <c r="R3684" i="1"/>
  <c r="M3685" i="1"/>
  <c r="Q3685" i="1"/>
  <c r="R3685" i="1"/>
  <c r="M3686" i="1"/>
  <c r="Q3686" i="1"/>
  <c r="R3686" i="1"/>
  <c r="M3687" i="1"/>
  <c r="Q3687" i="1"/>
  <c r="R3687" i="1"/>
  <c r="M3688" i="1"/>
  <c r="Q3688" i="1"/>
  <c r="R3688" i="1"/>
  <c r="M3689" i="1"/>
  <c r="Q3689" i="1"/>
  <c r="R3689" i="1"/>
  <c r="M3690" i="1"/>
  <c r="Q3690" i="1"/>
  <c r="R3690" i="1"/>
  <c r="M3691" i="1"/>
  <c r="Q3691" i="1"/>
  <c r="R3691" i="1"/>
  <c r="M3692" i="1"/>
  <c r="Q3692" i="1"/>
  <c r="R3692" i="1"/>
  <c r="M3693" i="1"/>
  <c r="Q3693" i="1"/>
  <c r="R3693" i="1"/>
  <c r="M3694" i="1"/>
  <c r="Q3694" i="1"/>
  <c r="R3694" i="1"/>
  <c r="M3695" i="1"/>
  <c r="Q3695" i="1"/>
  <c r="R3695" i="1"/>
  <c r="M3696" i="1"/>
  <c r="Q3696" i="1"/>
  <c r="R3696" i="1"/>
  <c r="M3697" i="1"/>
  <c r="Q3697" i="1"/>
  <c r="R3697" i="1"/>
  <c r="M3698" i="1"/>
  <c r="Q3698" i="1"/>
  <c r="R3698" i="1"/>
  <c r="M3699" i="1"/>
  <c r="Q3699" i="1"/>
  <c r="R3699" i="1"/>
  <c r="M3700" i="1"/>
  <c r="Q3700" i="1"/>
  <c r="R3700" i="1"/>
  <c r="M3701" i="1"/>
  <c r="Q3701" i="1"/>
  <c r="R3701" i="1"/>
  <c r="M3702" i="1"/>
  <c r="Q3702" i="1"/>
  <c r="R3702" i="1"/>
  <c r="M3703" i="1"/>
  <c r="Q3703" i="1"/>
  <c r="R3703" i="1"/>
  <c r="M3704" i="1"/>
  <c r="Q3704" i="1"/>
  <c r="R3704" i="1"/>
  <c r="M3705" i="1"/>
  <c r="Q3705" i="1"/>
  <c r="R3705" i="1"/>
  <c r="M3706" i="1"/>
  <c r="Q3706" i="1"/>
  <c r="R3706" i="1"/>
  <c r="M3707" i="1"/>
  <c r="Q3707" i="1"/>
  <c r="R3707" i="1"/>
  <c r="M3708" i="1"/>
  <c r="Q3708" i="1"/>
  <c r="R3708" i="1"/>
  <c r="M3709" i="1"/>
  <c r="Q3709" i="1"/>
  <c r="R3709" i="1"/>
  <c r="M3710" i="1"/>
  <c r="Q3710" i="1"/>
  <c r="R3710" i="1"/>
  <c r="M3711" i="1"/>
  <c r="Q3711" i="1"/>
  <c r="R3711" i="1"/>
  <c r="M3712" i="1"/>
  <c r="Q3712" i="1"/>
  <c r="R3712" i="1"/>
  <c r="M3713" i="1"/>
  <c r="Q3713" i="1"/>
  <c r="R3713" i="1"/>
  <c r="M3714" i="1"/>
  <c r="Q3714" i="1"/>
  <c r="R3714" i="1"/>
  <c r="M3715" i="1"/>
  <c r="Q3715" i="1"/>
  <c r="R3715" i="1"/>
  <c r="M3716" i="1"/>
  <c r="Q3716" i="1"/>
  <c r="R3716" i="1"/>
  <c r="M3717" i="1"/>
  <c r="Q3717" i="1"/>
  <c r="R3717" i="1"/>
  <c r="M3718" i="1"/>
  <c r="Q3718" i="1"/>
  <c r="R3718" i="1"/>
  <c r="M3719" i="1"/>
  <c r="Q3719" i="1"/>
  <c r="R3719" i="1"/>
  <c r="M3720" i="1"/>
  <c r="Q3720" i="1"/>
  <c r="R3720" i="1"/>
  <c r="M3721" i="1"/>
  <c r="Q3721" i="1"/>
  <c r="R3721" i="1"/>
  <c r="M3722" i="1"/>
  <c r="Q3722" i="1"/>
  <c r="R3722" i="1"/>
  <c r="M3723" i="1"/>
  <c r="Q3723" i="1"/>
  <c r="R3723" i="1"/>
  <c r="M3724" i="1"/>
  <c r="Q3724" i="1"/>
  <c r="R3724" i="1"/>
  <c r="M3725" i="1"/>
  <c r="Q3725" i="1"/>
  <c r="R3725" i="1"/>
  <c r="M3726" i="1"/>
  <c r="Q3726" i="1"/>
  <c r="R3726" i="1"/>
  <c r="M3727" i="1"/>
  <c r="Q3727" i="1"/>
  <c r="R3727" i="1"/>
  <c r="M3728" i="1"/>
  <c r="Q3728" i="1"/>
  <c r="R3728" i="1"/>
  <c r="M3729" i="1"/>
  <c r="Q3729" i="1"/>
  <c r="R3729" i="1"/>
  <c r="M3730" i="1"/>
  <c r="Q3730" i="1"/>
  <c r="R3730" i="1"/>
  <c r="M3731" i="1"/>
  <c r="Q3731" i="1"/>
  <c r="R3731" i="1"/>
  <c r="M3732" i="1"/>
  <c r="Q3732" i="1"/>
  <c r="R3732" i="1"/>
  <c r="M3733" i="1"/>
  <c r="Q3733" i="1"/>
  <c r="R3733" i="1"/>
  <c r="M3734" i="1"/>
  <c r="Q3734" i="1"/>
  <c r="R3734" i="1"/>
  <c r="M3735" i="1"/>
  <c r="Q3735" i="1"/>
  <c r="R3735" i="1"/>
  <c r="M3736" i="1"/>
  <c r="Q3736" i="1"/>
  <c r="R3736" i="1"/>
  <c r="M3737" i="1"/>
  <c r="Q3737" i="1"/>
  <c r="R3737" i="1"/>
  <c r="M3738" i="1"/>
  <c r="Q3738" i="1"/>
  <c r="R3738" i="1"/>
  <c r="M3739" i="1"/>
  <c r="Q3739" i="1"/>
  <c r="R3739" i="1"/>
  <c r="M3740" i="1"/>
  <c r="Q3740" i="1"/>
  <c r="R3740" i="1"/>
  <c r="M3741" i="1"/>
  <c r="Q3741" i="1"/>
  <c r="R3741" i="1"/>
  <c r="M3742" i="1"/>
  <c r="Q3742" i="1"/>
  <c r="R3742" i="1"/>
  <c r="M3743" i="1"/>
  <c r="Q3743" i="1"/>
  <c r="R3743" i="1"/>
  <c r="M3744" i="1"/>
  <c r="Q3744" i="1"/>
  <c r="R3744" i="1"/>
  <c r="M3745" i="1"/>
  <c r="Q3745" i="1"/>
  <c r="R3745" i="1"/>
  <c r="M3746" i="1"/>
  <c r="Q3746" i="1"/>
  <c r="R3746" i="1"/>
  <c r="M3747" i="1"/>
  <c r="Q3747" i="1"/>
  <c r="R3747" i="1"/>
  <c r="M3748" i="1"/>
  <c r="Q3748" i="1"/>
  <c r="R3748" i="1"/>
  <c r="M3749" i="1"/>
  <c r="Q3749" i="1"/>
  <c r="R3749" i="1"/>
  <c r="M3750" i="1"/>
  <c r="Q3750" i="1"/>
  <c r="R3750" i="1"/>
  <c r="M3751" i="1"/>
  <c r="Q3751" i="1"/>
  <c r="R3751" i="1"/>
  <c r="M3752" i="1"/>
  <c r="Q3752" i="1"/>
  <c r="R3752" i="1"/>
  <c r="M3753" i="1"/>
  <c r="Q3753" i="1"/>
  <c r="R3753" i="1"/>
  <c r="M3754" i="1"/>
  <c r="Q3754" i="1"/>
  <c r="R3754" i="1"/>
  <c r="M3755" i="1"/>
  <c r="Q3755" i="1"/>
  <c r="R3755" i="1"/>
  <c r="M3756" i="1"/>
  <c r="Q3756" i="1"/>
  <c r="R3756" i="1"/>
  <c r="M3757" i="1"/>
  <c r="Q3757" i="1"/>
  <c r="R3757" i="1"/>
  <c r="M3758" i="1"/>
  <c r="Q3758" i="1"/>
  <c r="R3758" i="1"/>
  <c r="M3759" i="1"/>
  <c r="Q3759" i="1"/>
  <c r="R3759" i="1"/>
  <c r="M3760" i="1"/>
  <c r="Q3760" i="1"/>
  <c r="R3760" i="1"/>
  <c r="M3761" i="1"/>
  <c r="Q3761" i="1"/>
  <c r="R3761" i="1"/>
  <c r="M3762" i="1"/>
  <c r="Q3762" i="1"/>
  <c r="R3762" i="1"/>
  <c r="M3763" i="1"/>
  <c r="Q3763" i="1"/>
  <c r="R3763" i="1"/>
  <c r="M3764" i="1"/>
  <c r="Q3764" i="1"/>
  <c r="R3764" i="1"/>
  <c r="M3765" i="1"/>
  <c r="Q3765" i="1"/>
  <c r="R3765" i="1"/>
  <c r="M3766" i="1"/>
  <c r="Q3766" i="1"/>
  <c r="R3766" i="1"/>
  <c r="M3767" i="1"/>
  <c r="Q3767" i="1"/>
  <c r="R3767" i="1"/>
  <c r="M3768" i="1"/>
  <c r="Q3768" i="1"/>
  <c r="R3768" i="1"/>
  <c r="M3769" i="1"/>
  <c r="Q3769" i="1"/>
  <c r="R3769" i="1"/>
  <c r="M3770" i="1"/>
  <c r="Q3770" i="1"/>
  <c r="R3770" i="1"/>
  <c r="M3771" i="1"/>
  <c r="Q3771" i="1"/>
  <c r="R3771" i="1"/>
  <c r="M3772" i="1"/>
  <c r="Q3772" i="1"/>
  <c r="R3772" i="1"/>
  <c r="M3773" i="1"/>
  <c r="Q3773" i="1"/>
  <c r="R3773" i="1"/>
  <c r="M3774" i="1"/>
  <c r="Q3774" i="1"/>
  <c r="R3774" i="1"/>
  <c r="M3775" i="1"/>
  <c r="Q3775" i="1"/>
  <c r="R3775" i="1"/>
  <c r="M3776" i="1"/>
  <c r="Q3776" i="1"/>
  <c r="R3776" i="1"/>
  <c r="M3777" i="1"/>
  <c r="Q3777" i="1"/>
  <c r="R3777" i="1"/>
  <c r="M3778" i="1"/>
  <c r="Q3778" i="1"/>
  <c r="R3778" i="1"/>
  <c r="M3779" i="1"/>
  <c r="Q3779" i="1"/>
  <c r="R3779" i="1"/>
  <c r="M3780" i="1"/>
  <c r="Q3780" i="1"/>
  <c r="R3780" i="1"/>
  <c r="M3781" i="1"/>
  <c r="Q3781" i="1"/>
  <c r="R3781" i="1"/>
  <c r="M3782" i="1"/>
  <c r="Q3782" i="1"/>
  <c r="R3782" i="1"/>
  <c r="M3783" i="1"/>
  <c r="Q3783" i="1"/>
  <c r="R3783" i="1"/>
  <c r="M3784" i="1"/>
  <c r="Q3784" i="1"/>
  <c r="R3784" i="1"/>
  <c r="M3785" i="1"/>
  <c r="Q3785" i="1"/>
  <c r="R3785" i="1"/>
  <c r="M3786" i="1"/>
  <c r="Q3786" i="1"/>
  <c r="R3786" i="1"/>
  <c r="M3787" i="1"/>
  <c r="Q3787" i="1"/>
  <c r="R3787" i="1"/>
  <c r="M3788" i="1"/>
  <c r="Q3788" i="1"/>
  <c r="R3788" i="1"/>
  <c r="M3789" i="1"/>
  <c r="Q3789" i="1"/>
  <c r="R3789" i="1"/>
  <c r="M3790" i="1"/>
  <c r="Q3790" i="1"/>
  <c r="R3790" i="1"/>
  <c r="M3791" i="1"/>
  <c r="Q3791" i="1"/>
  <c r="R3791" i="1"/>
  <c r="M3792" i="1"/>
  <c r="Q3792" i="1"/>
  <c r="R3792" i="1"/>
  <c r="M3793" i="1"/>
  <c r="Q3793" i="1"/>
  <c r="R3793" i="1"/>
  <c r="M3794" i="1"/>
  <c r="Q3794" i="1"/>
  <c r="R3794" i="1"/>
  <c r="M3795" i="1"/>
  <c r="Q3795" i="1"/>
  <c r="R3795" i="1"/>
  <c r="M3796" i="1"/>
  <c r="Q3796" i="1"/>
  <c r="R3796" i="1"/>
  <c r="M3797" i="1"/>
  <c r="Q3797" i="1"/>
  <c r="R3797" i="1"/>
  <c r="M3798" i="1"/>
  <c r="Q3798" i="1"/>
  <c r="R3798" i="1"/>
  <c r="M3799" i="1"/>
  <c r="Q3799" i="1"/>
  <c r="R3799" i="1"/>
  <c r="M3800" i="1"/>
  <c r="Q3800" i="1"/>
  <c r="R3800" i="1"/>
  <c r="M3801" i="1"/>
  <c r="Q3801" i="1"/>
  <c r="R3801" i="1"/>
  <c r="M3802" i="1"/>
  <c r="Q3802" i="1"/>
  <c r="R3802" i="1"/>
  <c r="M3803" i="1"/>
  <c r="Q3803" i="1"/>
  <c r="R3803" i="1"/>
  <c r="M3804" i="1"/>
  <c r="Q3804" i="1"/>
  <c r="R3804" i="1"/>
  <c r="M3805" i="1"/>
  <c r="Q3805" i="1"/>
  <c r="R3805" i="1"/>
  <c r="M3806" i="1"/>
  <c r="Q3806" i="1"/>
  <c r="R3806" i="1"/>
  <c r="M3807" i="1"/>
  <c r="Q3807" i="1"/>
  <c r="R3807" i="1"/>
  <c r="M3808" i="1"/>
  <c r="Q3808" i="1"/>
  <c r="R3808" i="1"/>
  <c r="M3809" i="1"/>
  <c r="Q3809" i="1"/>
  <c r="R3809" i="1"/>
  <c r="M3810" i="1"/>
  <c r="Q3810" i="1"/>
  <c r="R3810" i="1"/>
  <c r="M3811" i="1"/>
  <c r="Q3811" i="1"/>
  <c r="R3811" i="1"/>
  <c r="M3812" i="1"/>
  <c r="Q3812" i="1"/>
  <c r="R3812" i="1"/>
  <c r="M3813" i="1"/>
  <c r="Q3813" i="1"/>
  <c r="R3813" i="1"/>
  <c r="M3814" i="1"/>
  <c r="Q3814" i="1"/>
  <c r="R3814" i="1"/>
  <c r="M3815" i="1"/>
  <c r="Q3815" i="1"/>
  <c r="R3815" i="1"/>
  <c r="M3816" i="1"/>
  <c r="Q3816" i="1"/>
  <c r="R3816" i="1"/>
  <c r="M3817" i="1"/>
  <c r="Q3817" i="1"/>
  <c r="R3817" i="1"/>
  <c r="M3818" i="1"/>
  <c r="Q3818" i="1"/>
  <c r="R3818" i="1"/>
  <c r="M3819" i="1"/>
  <c r="Q3819" i="1"/>
  <c r="R3819" i="1"/>
  <c r="M3820" i="1"/>
  <c r="Q3820" i="1"/>
  <c r="R3820" i="1"/>
  <c r="M3821" i="1"/>
  <c r="Q3821" i="1"/>
  <c r="R3821" i="1"/>
  <c r="M3822" i="1"/>
  <c r="Q3822" i="1"/>
  <c r="R3822" i="1"/>
  <c r="M3823" i="1"/>
  <c r="Q3823" i="1"/>
  <c r="R3823" i="1"/>
  <c r="M3824" i="1"/>
  <c r="Q3824" i="1"/>
  <c r="R3824" i="1"/>
  <c r="M3825" i="1"/>
  <c r="Q3825" i="1"/>
  <c r="R3825" i="1"/>
  <c r="M3826" i="1"/>
  <c r="Q3826" i="1"/>
  <c r="R3826" i="1"/>
  <c r="M3827" i="1"/>
  <c r="Q3827" i="1"/>
  <c r="R3827" i="1"/>
  <c r="M3828" i="1"/>
  <c r="Q3828" i="1"/>
  <c r="R3828" i="1"/>
  <c r="M3829" i="1"/>
  <c r="Q3829" i="1"/>
  <c r="R3829" i="1"/>
  <c r="M3830" i="1"/>
  <c r="Q3830" i="1"/>
  <c r="R3830" i="1"/>
  <c r="M3831" i="1"/>
  <c r="Q3831" i="1"/>
  <c r="R3831" i="1"/>
  <c r="M3832" i="1"/>
  <c r="Q3832" i="1"/>
  <c r="R3832" i="1"/>
  <c r="M3833" i="1"/>
  <c r="Q3833" i="1"/>
  <c r="R3833" i="1"/>
  <c r="M3834" i="1"/>
  <c r="Q3834" i="1"/>
  <c r="R3834" i="1"/>
  <c r="M3835" i="1"/>
  <c r="Q3835" i="1"/>
  <c r="R3835" i="1"/>
  <c r="M3836" i="1"/>
  <c r="Q3836" i="1"/>
  <c r="R3836" i="1"/>
  <c r="M3837" i="1"/>
  <c r="Q3837" i="1"/>
  <c r="R3837" i="1"/>
  <c r="M3838" i="1"/>
  <c r="Q3838" i="1"/>
  <c r="R3838" i="1"/>
  <c r="M3839" i="1"/>
  <c r="Q3839" i="1"/>
  <c r="R3839" i="1"/>
  <c r="M3840" i="1"/>
  <c r="Q3840" i="1"/>
  <c r="R3840" i="1"/>
  <c r="M3841" i="1"/>
  <c r="Q3841" i="1"/>
  <c r="R3841" i="1"/>
  <c r="M3842" i="1"/>
  <c r="Q3842" i="1"/>
  <c r="R3842" i="1"/>
  <c r="M3843" i="1"/>
  <c r="Q3843" i="1"/>
  <c r="R3843" i="1"/>
  <c r="M3844" i="1"/>
  <c r="Q3844" i="1"/>
  <c r="R3844" i="1"/>
  <c r="M3845" i="1"/>
  <c r="Q3845" i="1"/>
  <c r="R3845" i="1"/>
  <c r="M3846" i="1"/>
  <c r="Q3846" i="1"/>
  <c r="R3846" i="1"/>
  <c r="M3847" i="1"/>
  <c r="Q3847" i="1"/>
  <c r="R3847" i="1"/>
  <c r="M3848" i="1"/>
  <c r="Q3848" i="1"/>
  <c r="R3848" i="1"/>
  <c r="M3849" i="1"/>
  <c r="Q3849" i="1"/>
  <c r="R3849" i="1"/>
  <c r="M3850" i="1"/>
  <c r="Q3850" i="1"/>
  <c r="R3850" i="1"/>
  <c r="M3851" i="1"/>
  <c r="Q3851" i="1"/>
  <c r="R3851" i="1"/>
  <c r="M3852" i="1"/>
  <c r="Q3852" i="1"/>
  <c r="R3852" i="1"/>
  <c r="M3853" i="1"/>
  <c r="Q3853" i="1"/>
  <c r="R3853" i="1"/>
  <c r="M3854" i="1"/>
  <c r="Q3854" i="1"/>
  <c r="R3854" i="1"/>
  <c r="M3855" i="1"/>
  <c r="Q3855" i="1"/>
  <c r="R3855" i="1"/>
  <c r="M3856" i="1"/>
  <c r="Q3856" i="1"/>
  <c r="R3856" i="1"/>
  <c r="M3857" i="1"/>
  <c r="Q3857" i="1"/>
  <c r="R3857" i="1"/>
  <c r="M3858" i="1"/>
  <c r="Q3858" i="1"/>
  <c r="R3858" i="1"/>
  <c r="M3859" i="1"/>
  <c r="Q3859" i="1"/>
  <c r="R3859" i="1"/>
  <c r="M3860" i="1"/>
  <c r="Q3860" i="1"/>
  <c r="R3860" i="1"/>
  <c r="M3861" i="1"/>
  <c r="Q3861" i="1"/>
  <c r="R3861" i="1"/>
  <c r="M3862" i="1"/>
  <c r="Q3862" i="1"/>
  <c r="R3862" i="1"/>
  <c r="M3863" i="1"/>
  <c r="Q3863" i="1"/>
  <c r="R3863" i="1"/>
  <c r="M3864" i="1"/>
  <c r="Q3864" i="1"/>
  <c r="R3864" i="1"/>
  <c r="M3865" i="1"/>
  <c r="Q3865" i="1"/>
  <c r="R3865" i="1"/>
  <c r="M3866" i="1"/>
  <c r="Q3866" i="1"/>
  <c r="R3866" i="1"/>
  <c r="M3867" i="1"/>
  <c r="Q3867" i="1"/>
  <c r="R3867" i="1"/>
  <c r="M3868" i="1"/>
  <c r="Q3868" i="1"/>
  <c r="R3868" i="1"/>
  <c r="M3869" i="1"/>
  <c r="Q3869" i="1"/>
  <c r="R3869" i="1"/>
  <c r="M3870" i="1"/>
  <c r="Q3870" i="1"/>
  <c r="R3870" i="1"/>
  <c r="M3871" i="1"/>
  <c r="Q3871" i="1"/>
  <c r="R3871" i="1"/>
  <c r="M3872" i="1"/>
  <c r="Q3872" i="1"/>
  <c r="R3872" i="1"/>
  <c r="M3873" i="1"/>
  <c r="Q3873" i="1"/>
  <c r="R3873" i="1"/>
  <c r="M3874" i="1"/>
  <c r="Q3874" i="1"/>
  <c r="R3874" i="1"/>
  <c r="M3875" i="1"/>
  <c r="Q3875" i="1"/>
  <c r="R3875" i="1"/>
  <c r="M3876" i="1"/>
  <c r="Q3876" i="1"/>
  <c r="R3876" i="1"/>
  <c r="M3877" i="1"/>
  <c r="Q3877" i="1"/>
  <c r="R3877" i="1"/>
  <c r="M3878" i="1"/>
  <c r="Q3878" i="1"/>
  <c r="R3878" i="1"/>
  <c r="M3879" i="1"/>
  <c r="Q3879" i="1"/>
  <c r="R3879" i="1"/>
  <c r="M3880" i="1"/>
  <c r="Q3880" i="1"/>
  <c r="R3880" i="1"/>
  <c r="M3881" i="1"/>
  <c r="Q3881" i="1"/>
  <c r="R3881" i="1"/>
  <c r="M3882" i="1"/>
  <c r="Q3882" i="1"/>
  <c r="R3882" i="1"/>
  <c r="M3883" i="1"/>
  <c r="Q3883" i="1"/>
  <c r="R3883" i="1"/>
  <c r="M3884" i="1"/>
  <c r="Q3884" i="1"/>
  <c r="R3884" i="1"/>
  <c r="M3885" i="1"/>
  <c r="Q3885" i="1"/>
  <c r="R3885" i="1"/>
  <c r="M3886" i="1"/>
  <c r="Q3886" i="1"/>
  <c r="R3886" i="1"/>
  <c r="M3887" i="1"/>
  <c r="Q3887" i="1"/>
  <c r="R3887" i="1"/>
  <c r="M3888" i="1"/>
  <c r="Q3888" i="1"/>
  <c r="R3888" i="1"/>
  <c r="M3889" i="1"/>
  <c r="Q3889" i="1"/>
  <c r="R3889" i="1"/>
  <c r="M3890" i="1"/>
  <c r="Q3890" i="1"/>
  <c r="R3890" i="1"/>
  <c r="M3891" i="1"/>
  <c r="Q3891" i="1"/>
  <c r="R3891" i="1"/>
  <c r="M3892" i="1"/>
  <c r="Q3892" i="1"/>
  <c r="R3892" i="1"/>
  <c r="M3893" i="1"/>
  <c r="Q3893" i="1"/>
  <c r="R3893" i="1"/>
  <c r="M3894" i="1"/>
  <c r="Q3894" i="1"/>
  <c r="R3894" i="1"/>
  <c r="M3895" i="1"/>
  <c r="Q3895" i="1"/>
  <c r="R3895" i="1"/>
  <c r="M3896" i="1"/>
  <c r="Q3896" i="1"/>
  <c r="R3896" i="1"/>
  <c r="M3897" i="1"/>
  <c r="Q3897" i="1"/>
  <c r="R3897" i="1"/>
  <c r="M3898" i="1"/>
  <c r="Q3898" i="1"/>
  <c r="R3898" i="1"/>
  <c r="M3899" i="1"/>
  <c r="Q3899" i="1"/>
  <c r="R3899" i="1"/>
  <c r="M3900" i="1"/>
  <c r="Q3900" i="1"/>
  <c r="R3900" i="1"/>
  <c r="M3901" i="1"/>
  <c r="Q3901" i="1"/>
  <c r="R3901" i="1"/>
  <c r="M3902" i="1"/>
  <c r="Q3902" i="1"/>
  <c r="R3902" i="1"/>
  <c r="M3903" i="1"/>
  <c r="Q3903" i="1"/>
  <c r="R3903" i="1"/>
  <c r="M3904" i="1"/>
  <c r="Q3904" i="1"/>
  <c r="R3904" i="1"/>
  <c r="M3905" i="1"/>
  <c r="Q3905" i="1"/>
  <c r="R3905" i="1"/>
  <c r="M3906" i="1"/>
  <c r="Q3906" i="1"/>
  <c r="R3906" i="1"/>
  <c r="M3907" i="1"/>
  <c r="Q3907" i="1"/>
  <c r="R3907" i="1"/>
  <c r="M3908" i="1"/>
  <c r="Q3908" i="1"/>
  <c r="R3908" i="1"/>
  <c r="M3909" i="1"/>
  <c r="Q3909" i="1"/>
  <c r="R3909" i="1"/>
  <c r="M3910" i="1"/>
  <c r="Q3910" i="1"/>
  <c r="R3910" i="1"/>
  <c r="M3911" i="1"/>
  <c r="Q3911" i="1"/>
  <c r="R3911" i="1"/>
  <c r="M3912" i="1"/>
  <c r="Q3912" i="1"/>
  <c r="R3912" i="1"/>
  <c r="M3913" i="1"/>
  <c r="Q3913" i="1"/>
  <c r="R3913" i="1"/>
  <c r="M3914" i="1"/>
  <c r="Q3914" i="1"/>
  <c r="R3914" i="1"/>
  <c r="M3915" i="1"/>
  <c r="Q3915" i="1"/>
  <c r="R3915" i="1"/>
  <c r="M3916" i="1"/>
  <c r="Q3916" i="1"/>
  <c r="R3916" i="1"/>
  <c r="M3917" i="1"/>
  <c r="Q3917" i="1"/>
  <c r="R3917" i="1"/>
  <c r="M3918" i="1"/>
  <c r="Q3918" i="1"/>
  <c r="R3918" i="1"/>
  <c r="M3919" i="1"/>
  <c r="Q3919" i="1"/>
  <c r="R3919" i="1"/>
  <c r="M3920" i="1"/>
  <c r="Q3920" i="1"/>
  <c r="R3920" i="1"/>
  <c r="M3921" i="1"/>
  <c r="Q3921" i="1"/>
  <c r="R3921" i="1"/>
  <c r="M3922" i="1"/>
  <c r="Q3922" i="1"/>
  <c r="R3922" i="1"/>
  <c r="M3923" i="1"/>
  <c r="Q3923" i="1"/>
  <c r="R3923" i="1"/>
  <c r="M3924" i="1"/>
  <c r="Q3924" i="1"/>
  <c r="R3924" i="1"/>
  <c r="M3925" i="1"/>
  <c r="Q3925" i="1"/>
  <c r="R3925" i="1"/>
  <c r="M3926" i="1"/>
  <c r="Q3926" i="1"/>
  <c r="R3926" i="1"/>
  <c r="M3927" i="1"/>
  <c r="Q3927" i="1"/>
  <c r="R3927" i="1"/>
  <c r="M3928" i="1"/>
  <c r="Q3928" i="1"/>
  <c r="R3928" i="1"/>
  <c r="M3929" i="1"/>
  <c r="Q3929" i="1"/>
  <c r="R3929" i="1"/>
  <c r="M3930" i="1"/>
  <c r="Q3930" i="1"/>
  <c r="R3930" i="1"/>
  <c r="M3931" i="1"/>
  <c r="Q3931" i="1"/>
  <c r="R3931" i="1"/>
  <c r="M3932" i="1"/>
  <c r="Q3932" i="1"/>
  <c r="R3932" i="1"/>
  <c r="M3933" i="1"/>
  <c r="Q3933" i="1"/>
  <c r="R3933" i="1"/>
  <c r="M3934" i="1"/>
  <c r="Q3934" i="1"/>
  <c r="R3934" i="1"/>
  <c r="M3935" i="1"/>
  <c r="Q3935" i="1"/>
  <c r="R3935" i="1"/>
  <c r="M3936" i="1"/>
  <c r="Q3936" i="1"/>
  <c r="R3936" i="1"/>
  <c r="M3937" i="1"/>
  <c r="Q3937" i="1"/>
  <c r="R3937" i="1"/>
  <c r="M3938" i="1"/>
  <c r="Q3938" i="1"/>
  <c r="R3938" i="1"/>
  <c r="M3939" i="1"/>
  <c r="Q3939" i="1"/>
  <c r="R3939" i="1"/>
  <c r="M3940" i="1"/>
  <c r="Q3940" i="1"/>
  <c r="R3940" i="1"/>
  <c r="M3941" i="1"/>
  <c r="Q3941" i="1"/>
  <c r="R3941" i="1"/>
  <c r="M3942" i="1"/>
  <c r="Q3942" i="1"/>
  <c r="R3942" i="1"/>
  <c r="M3943" i="1"/>
  <c r="Q3943" i="1"/>
  <c r="R3943" i="1"/>
  <c r="M3944" i="1"/>
  <c r="Q3944" i="1"/>
  <c r="R3944" i="1"/>
  <c r="M3945" i="1"/>
  <c r="Q3945" i="1"/>
  <c r="R3945" i="1"/>
  <c r="M3946" i="1"/>
  <c r="Q3946" i="1"/>
  <c r="R3946" i="1"/>
  <c r="M3947" i="1"/>
  <c r="Q3947" i="1"/>
  <c r="R3947" i="1"/>
  <c r="M3948" i="1"/>
  <c r="Q3948" i="1"/>
  <c r="R3948" i="1"/>
  <c r="M3949" i="1"/>
  <c r="Q3949" i="1"/>
  <c r="R3949" i="1"/>
  <c r="M3950" i="1"/>
  <c r="Q3950" i="1"/>
  <c r="R3950" i="1"/>
  <c r="M3951" i="1"/>
  <c r="Q3951" i="1"/>
  <c r="R3951" i="1"/>
  <c r="M3952" i="1"/>
  <c r="Q3952" i="1"/>
  <c r="R3952" i="1"/>
  <c r="M3953" i="1"/>
  <c r="Q3953" i="1"/>
  <c r="R3953" i="1"/>
  <c r="M3954" i="1"/>
  <c r="Q3954" i="1"/>
  <c r="R3954" i="1"/>
  <c r="M3955" i="1"/>
  <c r="Q3955" i="1"/>
  <c r="R3955" i="1"/>
  <c r="M3956" i="1"/>
  <c r="Q3956" i="1"/>
  <c r="R3956" i="1"/>
  <c r="M3957" i="1"/>
  <c r="Q3957" i="1"/>
  <c r="R3957" i="1"/>
  <c r="M3958" i="1"/>
  <c r="Q3958" i="1"/>
  <c r="R3958" i="1"/>
  <c r="M3959" i="1"/>
  <c r="Q3959" i="1"/>
  <c r="R3959" i="1"/>
  <c r="M3960" i="1"/>
  <c r="Q3960" i="1"/>
  <c r="R3960" i="1"/>
  <c r="M3961" i="1"/>
  <c r="Q3961" i="1"/>
  <c r="R3961" i="1"/>
  <c r="M3962" i="1"/>
  <c r="Q3962" i="1"/>
  <c r="R3962" i="1"/>
  <c r="M3963" i="1"/>
  <c r="Q3963" i="1"/>
  <c r="R3963" i="1"/>
  <c r="M3964" i="1"/>
  <c r="Q3964" i="1"/>
  <c r="R3964" i="1"/>
  <c r="M3965" i="1"/>
  <c r="Q3965" i="1"/>
  <c r="R3965" i="1"/>
  <c r="M3966" i="1"/>
  <c r="Q3966" i="1"/>
  <c r="R3966" i="1"/>
  <c r="M3967" i="1"/>
  <c r="Q3967" i="1"/>
  <c r="R3967" i="1"/>
  <c r="M3968" i="1"/>
  <c r="Q3968" i="1"/>
  <c r="R3968" i="1"/>
  <c r="M3969" i="1"/>
  <c r="Q3969" i="1"/>
  <c r="R3969" i="1"/>
  <c r="M3970" i="1"/>
  <c r="Q3970" i="1"/>
  <c r="R3970" i="1"/>
  <c r="M3971" i="1"/>
  <c r="Q3971" i="1"/>
  <c r="R3971" i="1"/>
  <c r="M3972" i="1"/>
  <c r="Q3972" i="1"/>
  <c r="R3972" i="1"/>
  <c r="M3973" i="1"/>
  <c r="Q3973" i="1"/>
  <c r="R3973" i="1"/>
  <c r="M3974" i="1"/>
  <c r="Q3974" i="1"/>
  <c r="R3974" i="1"/>
  <c r="M3975" i="1"/>
  <c r="Q3975" i="1"/>
  <c r="R3975" i="1"/>
  <c r="M3976" i="1"/>
  <c r="Q3976" i="1"/>
  <c r="R3976" i="1"/>
  <c r="M3977" i="1"/>
  <c r="Q3977" i="1"/>
  <c r="R3977" i="1"/>
  <c r="M3978" i="1"/>
  <c r="Q3978" i="1"/>
  <c r="R3978" i="1"/>
  <c r="M3979" i="1"/>
  <c r="Q3979" i="1"/>
  <c r="R3979" i="1"/>
  <c r="M3980" i="1"/>
  <c r="Q3980" i="1"/>
  <c r="R3980" i="1"/>
  <c r="M3981" i="1"/>
  <c r="Q3981" i="1"/>
  <c r="R3981" i="1"/>
  <c r="M3982" i="1"/>
  <c r="Q3982" i="1"/>
  <c r="R3982" i="1"/>
  <c r="M3983" i="1"/>
  <c r="Q3983" i="1"/>
  <c r="R3983" i="1"/>
  <c r="M3984" i="1"/>
  <c r="Q3984" i="1"/>
  <c r="R3984" i="1"/>
  <c r="M3985" i="1"/>
  <c r="Q3985" i="1"/>
  <c r="R3985" i="1"/>
  <c r="M3986" i="1"/>
  <c r="Q3986" i="1"/>
  <c r="R3986" i="1"/>
  <c r="M3987" i="1"/>
  <c r="Q3987" i="1"/>
  <c r="R3987" i="1"/>
  <c r="M3988" i="1"/>
  <c r="Q3988" i="1"/>
  <c r="R3988" i="1"/>
  <c r="M3989" i="1"/>
  <c r="Q3989" i="1"/>
  <c r="R3989" i="1"/>
  <c r="M3990" i="1"/>
  <c r="Q3990" i="1"/>
  <c r="R3990" i="1"/>
  <c r="M3991" i="1"/>
  <c r="Q3991" i="1"/>
  <c r="R3991" i="1"/>
  <c r="M3992" i="1"/>
  <c r="Q3992" i="1"/>
  <c r="R3992" i="1"/>
  <c r="M3993" i="1"/>
  <c r="Q3993" i="1"/>
  <c r="R3993" i="1"/>
  <c r="M3994" i="1"/>
  <c r="Q3994" i="1"/>
  <c r="R3994" i="1"/>
  <c r="M3995" i="1"/>
  <c r="Q3995" i="1"/>
  <c r="R3995" i="1"/>
  <c r="M3996" i="1"/>
  <c r="Q3996" i="1"/>
  <c r="R3996" i="1"/>
  <c r="M3997" i="1"/>
  <c r="Q3997" i="1"/>
  <c r="R3997" i="1"/>
  <c r="M3998" i="1"/>
  <c r="Q3998" i="1"/>
  <c r="R3998" i="1"/>
  <c r="M3999" i="1"/>
  <c r="Q3999" i="1"/>
  <c r="R3999" i="1"/>
  <c r="M4000" i="1"/>
  <c r="Q4000" i="1"/>
  <c r="R4000" i="1"/>
  <c r="M4001" i="1"/>
  <c r="Q4001" i="1"/>
  <c r="R4001" i="1"/>
  <c r="M4002" i="1"/>
  <c r="Q4002" i="1"/>
  <c r="R4002" i="1"/>
  <c r="M4003" i="1"/>
  <c r="Q4003" i="1"/>
  <c r="R4003" i="1"/>
  <c r="M4004" i="1"/>
  <c r="Q4004" i="1"/>
  <c r="R4004" i="1"/>
  <c r="M4005" i="1"/>
  <c r="Q4005" i="1"/>
  <c r="R4005" i="1"/>
  <c r="M4006" i="1"/>
  <c r="Q4006" i="1"/>
  <c r="R4006" i="1"/>
  <c r="M4007" i="1"/>
  <c r="Q4007" i="1"/>
  <c r="R4007" i="1"/>
  <c r="M4008" i="1"/>
  <c r="Q4008" i="1"/>
  <c r="R4008" i="1"/>
  <c r="M4009" i="1"/>
  <c r="Q4009" i="1"/>
  <c r="R4009" i="1"/>
  <c r="M4010" i="1"/>
  <c r="Q4010" i="1"/>
  <c r="R4010" i="1"/>
  <c r="M4011" i="1"/>
  <c r="Q4011" i="1"/>
  <c r="R4011" i="1"/>
  <c r="M4012" i="1"/>
  <c r="Q4012" i="1"/>
  <c r="R4012" i="1"/>
  <c r="M4013" i="1"/>
  <c r="Q4013" i="1"/>
  <c r="R4013" i="1"/>
  <c r="M4014" i="1"/>
  <c r="Q4014" i="1"/>
  <c r="R4014" i="1"/>
  <c r="M4015" i="1"/>
  <c r="Q4015" i="1"/>
  <c r="R4015" i="1"/>
  <c r="M4016" i="1"/>
  <c r="Q4016" i="1"/>
  <c r="R4016" i="1"/>
  <c r="M4017" i="1"/>
  <c r="Q4017" i="1"/>
  <c r="R4017" i="1"/>
  <c r="M4018" i="1"/>
  <c r="Q4018" i="1"/>
  <c r="R4018" i="1"/>
  <c r="M4019" i="1"/>
  <c r="Q4019" i="1"/>
  <c r="R4019" i="1"/>
  <c r="M4020" i="1"/>
  <c r="Q4020" i="1"/>
  <c r="R4020" i="1"/>
  <c r="M4021" i="1"/>
  <c r="Q4021" i="1"/>
  <c r="R4021" i="1"/>
  <c r="M4022" i="1"/>
  <c r="Q4022" i="1"/>
  <c r="R4022" i="1"/>
  <c r="M4023" i="1"/>
  <c r="Q4023" i="1"/>
  <c r="R4023" i="1"/>
  <c r="M4024" i="1"/>
  <c r="Q4024" i="1"/>
  <c r="R4024" i="1"/>
  <c r="M4025" i="1"/>
  <c r="Q4025" i="1"/>
  <c r="R4025" i="1"/>
  <c r="M4026" i="1"/>
  <c r="Q4026" i="1"/>
  <c r="R4026" i="1"/>
  <c r="M4027" i="1"/>
  <c r="Q4027" i="1"/>
  <c r="R4027" i="1"/>
  <c r="M4028" i="1"/>
  <c r="Q4028" i="1"/>
  <c r="R4028" i="1"/>
  <c r="M4029" i="1"/>
  <c r="Q4029" i="1"/>
  <c r="R4029" i="1"/>
  <c r="M4030" i="1"/>
  <c r="Q4030" i="1"/>
  <c r="R4030" i="1"/>
  <c r="M4031" i="1"/>
  <c r="Q4031" i="1"/>
  <c r="R4031" i="1"/>
  <c r="M4032" i="1"/>
  <c r="Q4032" i="1"/>
  <c r="R4032" i="1"/>
  <c r="M4033" i="1"/>
  <c r="Q4033" i="1"/>
  <c r="R4033" i="1"/>
  <c r="M4034" i="1"/>
  <c r="Q4034" i="1"/>
  <c r="R4034" i="1"/>
  <c r="M4035" i="1"/>
  <c r="Q4035" i="1"/>
  <c r="R4035" i="1"/>
  <c r="M4036" i="1"/>
  <c r="Q4036" i="1"/>
  <c r="R4036" i="1"/>
  <c r="M4037" i="1"/>
  <c r="Q4037" i="1"/>
  <c r="R4037" i="1"/>
  <c r="M4038" i="1"/>
  <c r="Q4038" i="1"/>
  <c r="R4038" i="1"/>
  <c r="M4039" i="1"/>
  <c r="Q4039" i="1"/>
  <c r="R4039" i="1"/>
  <c r="M4040" i="1"/>
  <c r="Q4040" i="1"/>
  <c r="R4040" i="1"/>
  <c r="M4041" i="1"/>
  <c r="Q4041" i="1"/>
  <c r="R4041" i="1"/>
  <c r="M4042" i="1"/>
  <c r="Q4042" i="1"/>
  <c r="R4042" i="1"/>
  <c r="M4043" i="1"/>
  <c r="Q4043" i="1"/>
  <c r="R4043" i="1"/>
  <c r="M4044" i="1"/>
  <c r="Q4044" i="1"/>
  <c r="R4044" i="1"/>
  <c r="M4045" i="1"/>
  <c r="Q4045" i="1"/>
  <c r="R4045" i="1"/>
  <c r="M4046" i="1"/>
  <c r="Q4046" i="1"/>
  <c r="R4046" i="1"/>
  <c r="M4047" i="1"/>
  <c r="Q4047" i="1"/>
  <c r="R4047" i="1"/>
  <c r="M4048" i="1"/>
  <c r="Q4048" i="1"/>
  <c r="R4048" i="1"/>
  <c r="M4049" i="1"/>
  <c r="Q4049" i="1"/>
  <c r="R4049" i="1"/>
  <c r="M4050" i="1"/>
  <c r="Q4050" i="1"/>
  <c r="R4050" i="1"/>
  <c r="M4051" i="1"/>
  <c r="Q4051" i="1"/>
  <c r="R4051" i="1"/>
  <c r="M4052" i="1"/>
  <c r="Q4052" i="1"/>
  <c r="R4052" i="1"/>
  <c r="M4053" i="1"/>
  <c r="Q4053" i="1"/>
  <c r="R4053" i="1"/>
  <c r="M4054" i="1"/>
  <c r="Q4054" i="1"/>
  <c r="R4054" i="1"/>
  <c r="M4055" i="1"/>
  <c r="Q4055" i="1"/>
  <c r="R4055" i="1"/>
  <c r="M4056" i="1"/>
  <c r="Q4056" i="1"/>
  <c r="R4056" i="1"/>
  <c r="M4057" i="1"/>
  <c r="Q4057" i="1"/>
  <c r="R4057" i="1"/>
  <c r="M4058" i="1"/>
  <c r="Q4058" i="1"/>
  <c r="R4058" i="1"/>
  <c r="M4059" i="1"/>
  <c r="Q4059" i="1"/>
  <c r="R4059" i="1"/>
  <c r="M4060" i="1"/>
  <c r="Q4060" i="1"/>
  <c r="R4060" i="1"/>
  <c r="M4061" i="1"/>
  <c r="Q4061" i="1"/>
  <c r="R4061" i="1"/>
  <c r="M4062" i="1"/>
  <c r="Q4062" i="1"/>
  <c r="R4062" i="1"/>
  <c r="M4063" i="1"/>
  <c r="Q4063" i="1"/>
  <c r="R4063" i="1"/>
  <c r="M4064" i="1"/>
  <c r="Q4064" i="1"/>
  <c r="R4064" i="1"/>
  <c r="M4065" i="1"/>
  <c r="Q4065" i="1"/>
  <c r="R4065" i="1"/>
  <c r="M4066" i="1"/>
  <c r="Q4066" i="1"/>
  <c r="R4066" i="1"/>
  <c r="M4067" i="1"/>
  <c r="Q4067" i="1"/>
  <c r="R4067" i="1"/>
  <c r="M4068" i="1"/>
  <c r="Q4068" i="1"/>
  <c r="R4068" i="1"/>
  <c r="M4069" i="1"/>
  <c r="Q4069" i="1"/>
  <c r="R4069" i="1"/>
  <c r="M4070" i="1"/>
  <c r="Q4070" i="1"/>
  <c r="R4070" i="1"/>
  <c r="M4071" i="1"/>
  <c r="Q4071" i="1"/>
  <c r="R4071" i="1"/>
  <c r="M4072" i="1"/>
  <c r="Q4072" i="1"/>
  <c r="R4072" i="1"/>
  <c r="M4073" i="1"/>
  <c r="Q4073" i="1"/>
  <c r="R4073" i="1"/>
  <c r="M4074" i="1"/>
  <c r="Q4074" i="1"/>
  <c r="R4074" i="1"/>
  <c r="M4075" i="1"/>
  <c r="Q4075" i="1"/>
  <c r="R4075" i="1"/>
  <c r="M4076" i="1"/>
  <c r="Q4076" i="1"/>
  <c r="R4076" i="1"/>
  <c r="M4077" i="1"/>
  <c r="Q4077" i="1"/>
  <c r="R4077" i="1"/>
  <c r="M4078" i="1"/>
  <c r="Q4078" i="1"/>
  <c r="R4078" i="1"/>
  <c r="M4079" i="1"/>
  <c r="Q4079" i="1"/>
  <c r="R4079" i="1"/>
  <c r="M4080" i="1"/>
  <c r="Q4080" i="1"/>
  <c r="R4080" i="1"/>
  <c r="M4081" i="1"/>
  <c r="Q4081" i="1"/>
  <c r="R4081" i="1"/>
  <c r="M4082" i="1"/>
  <c r="Q4082" i="1"/>
  <c r="R4082" i="1"/>
  <c r="M4083" i="1"/>
  <c r="Q4083" i="1"/>
  <c r="R4083" i="1"/>
  <c r="M4084" i="1"/>
  <c r="Q4084" i="1"/>
  <c r="R4084" i="1"/>
  <c r="M4085" i="1"/>
  <c r="Q4085" i="1"/>
  <c r="R4085" i="1"/>
  <c r="M4086" i="1"/>
  <c r="Q4086" i="1"/>
  <c r="R4086" i="1"/>
  <c r="M4087" i="1"/>
  <c r="Q4087" i="1"/>
  <c r="R4087" i="1"/>
  <c r="M4088" i="1"/>
  <c r="Q4088" i="1"/>
  <c r="R4088" i="1"/>
  <c r="M4089" i="1"/>
  <c r="Q4089" i="1"/>
  <c r="R4089" i="1"/>
  <c r="M4090" i="1"/>
  <c r="Q4090" i="1"/>
  <c r="R4090" i="1"/>
  <c r="M4091" i="1"/>
  <c r="Q4091" i="1"/>
  <c r="R4091" i="1"/>
  <c r="M4092" i="1"/>
  <c r="Q4092" i="1"/>
  <c r="R4092" i="1"/>
  <c r="M4093" i="1"/>
  <c r="Q4093" i="1"/>
  <c r="R4093" i="1"/>
  <c r="M4094" i="1"/>
  <c r="Q4094" i="1"/>
  <c r="R4094" i="1"/>
  <c r="M4095" i="1"/>
  <c r="Q4095" i="1"/>
  <c r="R4095" i="1"/>
  <c r="M4096" i="1"/>
  <c r="Q4096" i="1"/>
  <c r="R4096" i="1"/>
  <c r="M4097" i="1"/>
  <c r="Q4097" i="1"/>
  <c r="R4097" i="1"/>
  <c r="M4098" i="1"/>
  <c r="Q4098" i="1"/>
  <c r="R4098" i="1"/>
  <c r="M4099" i="1"/>
  <c r="Q4099" i="1"/>
  <c r="R4099" i="1"/>
  <c r="M4100" i="1"/>
  <c r="Q4100" i="1"/>
  <c r="R4100" i="1"/>
  <c r="M4101" i="1"/>
  <c r="Q4101" i="1"/>
  <c r="R4101" i="1"/>
  <c r="M4102" i="1"/>
  <c r="Q4102" i="1"/>
  <c r="R4102" i="1"/>
  <c r="M4103" i="1"/>
  <c r="Q4103" i="1"/>
  <c r="R4103" i="1"/>
  <c r="M4104" i="1"/>
  <c r="Q4104" i="1"/>
  <c r="R4104" i="1"/>
  <c r="M4105" i="1"/>
  <c r="Q4105" i="1"/>
  <c r="R4105" i="1"/>
  <c r="M4106" i="1"/>
  <c r="Q4106" i="1"/>
  <c r="R4106" i="1"/>
  <c r="M4107" i="1"/>
  <c r="Q4107" i="1"/>
  <c r="R4107" i="1"/>
  <c r="M4108" i="1"/>
  <c r="Q4108" i="1"/>
  <c r="R4108" i="1"/>
  <c r="M4109" i="1"/>
  <c r="Q4109" i="1"/>
  <c r="R4109" i="1"/>
  <c r="M4110" i="1"/>
  <c r="Q4110" i="1"/>
  <c r="R4110" i="1"/>
  <c r="M4111" i="1"/>
  <c r="Q4111" i="1"/>
  <c r="R4111" i="1"/>
  <c r="M4112" i="1"/>
  <c r="Q4112" i="1"/>
  <c r="R4112" i="1"/>
  <c r="M4113" i="1"/>
  <c r="Q4113" i="1"/>
  <c r="R4113" i="1"/>
  <c r="M4114" i="1"/>
  <c r="Q4114" i="1"/>
  <c r="R4114" i="1"/>
  <c r="M4115" i="1"/>
  <c r="Q4115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<sst xmlns="http://schemas.openxmlformats.org/spreadsheetml/2006/main" count="24822" uniqueCount="8404">
  <si>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</si>
  <si>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</si>
  <si>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</si>
  <si>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</si>
  <si>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</si>
  <si>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</si>
  <si>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</si>
  <si>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</si>
  <si>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</si>
  <si>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</si>
  <si>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</si>
  <si>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</si>
  <si>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</si>
  <si>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</si>
  <si>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</si>
  <si>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</si>
  <si>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</si>
  <si>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</si>
  <si>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</si>
  <si>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</si>
  <si>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</si>
  <si>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</si>
  <si>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</si>
  <si>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</si>
  <si>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</si>
  <si>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</si>
  <si>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</si>
  <si>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</si>
  <si>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</si>
  <si>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</si>
  <si>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</si>
  <si>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</si>
  <si>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</si>
  <si>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</si>
  <si>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</si>
  <si>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</si>
  <si>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</si>
  <si>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</si>
  <si>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</si>
  <si>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</si>
  <si>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</si>
  <si>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</si>
  <si>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</si>
  <si>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</si>
  <si>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</si>
  <si>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</si>
  <si>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</si>
  <si>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</si>
  <si>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</si>
  <si>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</si>
  <si>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</si>
  <si>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</si>
  <si>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</si>
  <si>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</si>
  <si>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</si>
  <si>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</si>
  <si>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</si>
  <si>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</si>
  <si>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</si>
  <si>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</si>
  <si>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</si>
  <si>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</si>
  <si>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</si>
  <si>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</si>
  <si>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</si>
  <si>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</si>
  <si>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</si>
  <si>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</si>
  <si>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</si>
  <si>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</si>
  <si>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</si>
  <si>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</si>
  <si>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</si>
  <si>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</si>
  <si>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</si>
  <si>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</si>
  <si>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</si>
  <si>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</si>
  <si>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</si>
  <si>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</si>
  <si>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</si>
  <si>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</si>
  <si>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</si>
  <si>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</si>
  <si>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</si>
  <si>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</si>
  <si>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</si>
  <si>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</si>
  <si>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</si>
  <si>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</si>
  <si>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</si>
  <si>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</si>
  <si>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</si>
  <si>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</si>
  <si>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</si>
  <si>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</si>
  <si>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</si>
  <si>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</si>
  <si>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</si>
  <si>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</si>
  <si>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</si>
  <si>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</si>
  <si>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</si>
  <si>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</si>
  <si>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</si>
  <si>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</si>
  <si>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</si>
  <si>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</si>
  <si>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</si>
  <si>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</si>
  <si>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</si>
  <si>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</si>
  <si>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</si>
  <si>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</si>
  <si>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</si>
  <si>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</si>
  <si>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</si>
  <si>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</si>
  <si>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</si>
  <si>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</si>
  <si>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</si>
  <si>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</si>
  <si>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</si>
  <si>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</si>
  <si>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</si>
  <si>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</si>
  <si>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</si>
  <si>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</si>
  <si>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</si>
  <si>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</si>
  <si>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</si>
  <si>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</si>
  <si>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</si>
  <si>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</si>
  <si>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</si>
  <si>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</si>
  <si>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</si>
  <si>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</si>
  <si>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</si>
  <si>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</si>
  <si>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</si>
  <si>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</si>
  <si>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</si>
  <si>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</si>
  <si>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</si>
  <si>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</si>
  <si>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</si>
  <si>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</si>
  <si>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</si>
  <si>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</si>
  <si>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</si>
  <si>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</si>
  <si>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</si>
  <si>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</si>
  <si>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</si>
  <si>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</si>
  <si>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</si>
  <si>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</si>
  <si>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</si>
  <si>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</si>
  <si>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</si>
  <si>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</si>
  <si>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</si>
  <si>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</si>
  <si>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</si>
  <si>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</si>
  <si>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</si>
  <si>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</si>
  <si>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</si>
  <si>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</si>
  <si>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</si>
  <si>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</si>
  <si>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</si>
  <si>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</si>
  <si>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</si>
  <si>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</si>
  <si>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</si>
  <si>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</si>
  <si>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</si>
  <si>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</si>
  <si>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</si>
  <si>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</si>
  <si>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</si>
  <si>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</si>
  <si>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</si>
  <si>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</si>
  <si>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</si>
  <si>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</si>
  <si>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</si>
  <si>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</si>
  <si>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</si>
  <si>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</si>
  <si>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</si>
  <si>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</si>
  <si>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</si>
  <si>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</si>
  <si>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</si>
  <si>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</si>
  <si>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</si>
  <si>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</si>
  <si>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</si>
  <si>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</si>
  <si>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</si>
  <si>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</si>
  <si>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</si>
  <si>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</si>
  <si>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</si>
  <si>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</si>
  <si>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</si>
  <si>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</si>
  <si>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</si>
  <si>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</si>
  <si>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</si>
  <si>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</si>
  <si>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</si>
  <si>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</si>
  <si>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</si>
  <si>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</si>
  <si>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</si>
  <si>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</si>
  <si>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</si>
  <si>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</si>
  <si>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</si>
  <si>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</si>
  <si>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</si>
  <si>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</si>
  <si>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</si>
  <si>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</si>
  <si>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</si>
  <si>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</si>
  <si>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</si>
  <si>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</si>
  <si>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</si>
  <si>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</si>
  <si>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</si>
  <si>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</si>
  <si>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</si>
  <si>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</si>
  <si>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</si>
  <si>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</si>
  <si>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</si>
  <si>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</si>
  <si>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</si>
  <si>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</si>
  <si>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</si>
  <si>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</si>
  <si>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</si>
  <si>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</si>
  <si>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</si>
  <si>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</si>
  <si>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</si>
  <si>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</si>
  <si>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</si>
  <si>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</si>
  <si>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</si>
  <si>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</si>
  <si>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</si>
  <si>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</si>
  <si>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</si>
  <si>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</si>
  <si>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</si>
  <si>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</si>
  <si>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</si>
  <si>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</si>
  <si>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</si>
  <si>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</si>
  <si>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</si>
  <si>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</si>
  <si>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</si>
  <si>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</si>
  <si>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</si>
  <si>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</si>
  <si>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</si>
  <si>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</si>
  <si>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</si>
  <si>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</si>
  <si>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</si>
  <si>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</si>
  <si>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</si>
  <si>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</si>
  <si>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</si>
  <si>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</si>
  <si>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</si>
  <si>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</si>
  <si>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</si>
  <si>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</si>
  <si>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</si>
  <si>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</si>
  <si>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</si>
  <si>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</si>
  <si>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</si>
  <si>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</si>
  <si>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</si>
  <si>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</si>
  <si>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</si>
  <si>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</si>
  <si>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</si>
  <si>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</si>
  <si>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</si>
  <si>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</si>
  <si>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</si>
  <si>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</si>
  <si>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</si>
  <si>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</si>
  <si>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</si>
  <si>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</si>
  <si>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</si>
  <si>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</si>
  <si>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</si>
  <si>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</si>
  <si>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</si>
  <si>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</si>
  <si>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</si>
  <si>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</si>
  <si>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</si>
  <si>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</si>
  <si>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</si>
  <si>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</si>
  <si>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</si>
  <si>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</si>
  <si>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</si>
  <si>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</si>
  <si>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</si>
  <si>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</si>
  <si>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</si>
  <si>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</si>
  <si>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</si>
  <si>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</si>
  <si>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</si>
  <si>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</si>
  <si>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</si>
  <si>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</si>
  <si>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</si>
  <si>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</si>
  <si>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</si>
  <si>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</si>
  <si>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</si>
  <si>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</si>
  <si>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</si>
  <si>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</si>
  <si>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</si>
  <si>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</si>
  <si>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</si>
  <si>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</si>
  <si>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</si>
  <si>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</si>
  <si>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</si>
  <si>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</si>
  <si>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</si>
  <si>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</si>
  <si>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</si>
  <si>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</si>
  <si>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</si>
  <si>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</si>
  <si>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</si>
  <si>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</si>
  <si>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</si>
  <si>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</si>
  <si>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</si>
  <si>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</si>
  <si>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</si>
  <si>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</si>
  <si>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</si>
  <si>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</si>
  <si>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</si>
  <si>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</si>
  <si>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</si>
  <si>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</si>
  <si>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</si>
  <si>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</si>
  <si>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</si>
  <si>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</si>
  <si>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</si>
  <si>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</si>
  <si>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</si>
  <si>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</si>
  <si>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</si>
  <si>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</si>
  <si>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</si>
  <si>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</si>
  <si>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</si>
  <si>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</si>
  <si>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</si>
  <si>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</si>
  <si>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</si>
  <si>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</si>
  <si>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</si>
  <si>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</si>
  <si>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</si>
  <si>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</si>
  <si>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</si>
  <si>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</si>
  <si>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</si>
  <si>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</si>
  <si>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</si>
  <si>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</si>
  <si>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</si>
  <si>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</si>
  <si>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</si>
  <si>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</si>
  <si>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</si>
  <si>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</si>
  <si>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</si>
  <si>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</si>
  <si>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</si>
  <si>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</si>
  <si>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</si>
  <si>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</si>
  <si>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</si>
  <si>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</si>
  <si>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</si>
  <si>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</si>
  <si>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</si>
  <si>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</si>
  <si>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</si>
  <si>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</si>
  <si>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</si>
  <si>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</si>
  <si>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</si>
  <si>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</si>
  <si>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</si>
  <si>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</si>
  <si>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</si>
  <si>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</si>
  <si>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</si>
  <si>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</si>
  <si>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</si>
  <si>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</si>
  <si>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</si>
  <si>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</si>
  <si>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</si>
  <si>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</si>
  <si>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</si>
  <si>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</si>
  <si>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</si>
  <si>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</si>
  <si>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</si>
  <si>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</si>
  <si>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</si>
  <si>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</si>
  <si>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</si>
  <si>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</si>
  <si>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</si>
  <si>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</si>
  <si>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</si>
  <si>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</si>
  <si>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</si>
  <si>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</si>
  <si>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</si>
  <si>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</si>
  <si>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</si>
  <si>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</si>
  <si>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</si>
  <si>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</si>
  <si>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</si>
  <si>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</si>
  <si>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</si>
  <si>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</si>
  <si>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</si>
  <si>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</si>
  <si>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</si>
  <si>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</si>
  <si>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</si>
  <si>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</si>
  <si>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</si>
  <si>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</si>
  <si>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</si>
  <si>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</si>
  <si>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</si>
  <si>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</si>
  <si>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</si>
  <si>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</si>
  <si>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</si>
  <si>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</si>
  <si>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</si>
  <si>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</si>
  <si>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</si>
  <si>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</si>
  <si>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</si>
  <si>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</si>
  <si>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</si>
  <si>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</si>
  <si>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</si>
  <si>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</si>
  <si>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</si>
  <si>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</si>
  <si>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</si>
  <si>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</si>
  <si>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</si>
  <si>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</si>
  <si>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</si>
  <si>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</si>
  <si>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</si>
  <si>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</si>
  <si>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</si>
  <si>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</si>
  <si>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</si>
  <si>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</si>
  <si>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</si>
  <si>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</si>
  <si>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</si>
  <si>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</si>
  <si>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</si>
  <si>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</si>
  <si>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</si>
  <si>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</si>
  <si>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</si>
  <si>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</si>
  <si>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</si>
  <si>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</si>
  <si>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</si>
  <si>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</si>
  <si>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</si>
  <si>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</si>
  <si>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</si>
  <si>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</si>
  <si>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</si>
  <si>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</si>
  <si>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</si>
  <si>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</si>
  <si>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</si>
  <si>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</si>
  <si>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</si>
  <si>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</si>
  <si>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</si>
  <si>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</si>
  <si>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</si>
  <si>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</si>
  <si>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</si>
  <si>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</si>
  <si>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</si>
  <si>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</si>
  <si>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</si>
  <si>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</si>
  <si>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</si>
  <si>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</si>
  <si>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</si>
  <si>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</si>
  <si>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</si>
  <si>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</si>
  <si>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</si>
  <si>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</si>
  <si>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</si>
  <si>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</si>
  <si>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</si>
  <si>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</si>
  <si>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</si>
  <si>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</si>
  <si>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</si>
  <si>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</si>
  <si>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</si>
  <si>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</si>
  <si>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</si>
  <si>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</si>
  <si>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</si>
  <si>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</si>
  <si>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</si>
  <si>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</si>
  <si>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</si>
  <si>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</si>
  <si>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</si>
  <si>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</si>
  <si>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</si>
  <si>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</si>
  <si>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</si>
  <si>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</si>
  <si>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</si>
  <si>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</si>
  <si>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</si>
  <si>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</si>
  <si>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</si>
  <si>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</si>
  <si>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</si>
  <si>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</si>
  <si>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</si>
  <si>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</si>
  <si>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</si>
  <si>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</si>
  <si>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</si>
  <si>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</si>
  <si>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</si>
  <si>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</si>
  <si>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</si>
  <si>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</si>
  <si>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</si>
  <si>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</si>
  <si>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</si>
  <si>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</si>
  <si>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</si>
  <si>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</si>
  <si>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</si>
  <si>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</si>
  <si>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</si>
  <si>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</si>
  <si>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</si>
  <si>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</si>
  <si>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</si>
  <si>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</si>
  <si>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</si>
  <si>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</si>
  <si>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</si>
  <si>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</si>
  <si>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</si>
  <si>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</si>
  <si>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</si>
  <si>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</si>
  <si>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</si>
  <si>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</si>
  <si>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</si>
  <si>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</si>
  <si>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</si>
  <si>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</si>
  <si>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</si>
  <si>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</si>
  <si>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</si>
  <si>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</si>
  <si>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</si>
  <si>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</si>
  <si>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</si>
  <si>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</si>
  <si>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</si>
  <si>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</si>
  <si>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</si>
  <si>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</si>
  <si>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</si>
  <si>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</si>
  <si>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</si>
  <si>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</si>
  <si>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</si>
  <si>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</si>
  <si>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</si>
  <si>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</si>
  <si>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</si>
  <si>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</si>
  <si>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</si>
  <si>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</si>
  <si>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</si>
  <si>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</si>
  <si>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</si>
  <si>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</si>
  <si>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</si>
  <si>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</si>
  <si>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</si>
  <si>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</si>
  <si>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</si>
  <si>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</si>
  <si>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</si>
  <si>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</si>
  <si>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</si>
  <si>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</si>
  <si>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</si>
  <si>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</si>
  <si>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</si>
  <si>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</si>
  <si>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</si>
  <si>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</si>
  <si>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</si>
  <si>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</si>
  <si>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</si>
  <si>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</si>
  <si>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</si>
  <si>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</si>
  <si>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</si>
  <si>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</si>
  <si>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</si>
  <si>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</si>
  <si>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</si>
  <si>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</si>
  <si>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</si>
  <si>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</si>
  <si>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</si>
  <si>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</si>
  <si>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</si>
  <si>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</si>
  <si>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</si>
  <si>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</si>
  <si>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</si>
  <si>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</si>
  <si>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</si>
  <si>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</si>
  <si>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</si>
  <si>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</si>
  <si>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</si>
  <si>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</si>
  <si>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</si>
  <si>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</si>
  <si>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</si>
  <si>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</si>
  <si>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</si>
  <si>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</si>
  <si>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</si>
  <si>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</si>
  <si>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</si>
  <si>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</si>
  <si>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</si>
  <si>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</si>
  <si>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</si>
  <si>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</si>
  <si>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</si>
  <si>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</si>
  <si>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</si>
  <si>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</si>
  <si>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</si>
  <si>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</si>
  <si>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</si>
  <si>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</si>
  <si>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</si>
  <si>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</si>
  <si>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</si>
  <si>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</si>
  <si>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</si>
  <si>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</si>
  <si>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</si>
  <si>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</si>
  <si>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</si>
  <si>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</si>
  <si>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</si>
  <si>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</si>
  <si>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</si>
  <si>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</si>
  <si>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</si>
  <si>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</si>
  <si>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</si>
  <si>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</si>
  <si>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</si>
  <si>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</si>
  <si>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</si>
  <si>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</si>
  <si>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</si>
  <si>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</si>
  <si>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</si>
  <si>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</si>
  <si>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</si>
  <si>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</si>
  <si>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</si>
  <si>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</si>
  <si>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</si>
  <si>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</si>
  <si>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</si>
  <si>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</si>
  <si>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</si>
  <si>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</si>
  <si>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</si>
  <si>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</si>
  <si>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</si>
  <si>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</si>
  <si>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</si>
  <si>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</si>
  <si>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</si>
  <si>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</si>
  <si>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</si>
  <si>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</si>
  <si>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</si>
  <si>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</si>
  <si>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</si>
  <si>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</si>
  <si>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</si>
  <si>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</si>
  <si>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</si>
  <si>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</si>
  <si>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</si>
  <si>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</si>
  <si>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</si>
  <si>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</si>
  <si>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</si>
  <si>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</si>
  <si>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</si>
  <si>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</si>
  <si>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</si>
  <si>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</si>
  <si>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</si>
  <si>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</si>
  <si>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</si>
  <si>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</si>
  <si>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</si>
  <si>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</si>
  <si>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</si>
  <si>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</si>
  <si>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</si>
  <si>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</si>
  <si>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</si>
  <si>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</si>
  <si>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</si>
  <si>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</si>
  <si>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</si>
  <si>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</si>
  <si>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</si>
  <si>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</si>
  <si>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</si>
  <si>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</si>
  <si>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</si>
  <si>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</si>
  <si>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</si>
  <si>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</si>
  <si>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</si>
  <si>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</si>
  <si>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</si>
  <si>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</si>
  <si>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</si>
  <si>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</si>
  <si>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</si>
  <si>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</si>
  <si>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</si>
  <si>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</si>
  <si>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</si>
  <si>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</si>
  <si>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</si>
  <si>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</si>
  <si>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</si>
  <si>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</si>
  <si>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</si>
  <si>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</si>
  <si>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</si>
  <si>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</si>
  <si>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</si>
  <si>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</si>
  <si>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</si>
  <si>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</si>
  <si>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</si>
  <si>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</si>
  <si>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</si>
  <si>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</si>
  <si>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</si>
  <si>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</si>
  <si>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</si>
  <si>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</si>
  <si>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</si>
  <si>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</si>
  <si>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</si>
  <si>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</si>
  <si>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</si>
  <si>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</si>
  <si>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</si>
  <si>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</si>
  <si>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</si>
  <si>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</si>
  <si>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</si>
  <si>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</si>
  <si>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</si>
  <si>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</si>
  <si>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</si>
  <si>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</si>
  <si>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</si>
  <si>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</si>
  <si>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</si>
  <si>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</si>
  <si>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</si>
  <si>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</si>
  <si>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</si>
  <si>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</si>
  <si>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</si>
  <si>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</si>
  <si>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</si>
  <si>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</si>
  <si>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</si>
  <si>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</si>
  <si>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</si>
  <si>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</si>
  <si>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</si>
  <si>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</si>
  <si>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</si>
  <si>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</si>
  <si>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</si>
  <si>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</si>
  <si>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</si>
  <si>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</si>
  <si>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</si>
  <si>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</si>
  <si>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</si>
  <si>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</si>
  <si>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</si>
  <si>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</si>
  <si>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</si>
  <si>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</si>
  <si>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</si>
  <si>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</si>
  <si>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</si>
  <si>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</si>
  <si>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</si>
  <si>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</si>
  <si>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</si>
  <si>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</si>
  <si>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</si>
  <si>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</si>
  <si>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</si>
  <si>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</si>
  <si>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</si>
  <si>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</si>
  <si>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</si>
  <si>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</si>
  <si>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</si>
  <si>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</si>
  <si>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</si>
  <si>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</si>
  <si>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</si>
  <si>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</si>
  <si>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</si>
  <si>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</si>
  <si>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</si>
  <si>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</si>
  <si>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</si>
  <si>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</si>
  <si>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</si>
  <si>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</si>
  <si>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</si>
  <si>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</si>
  <si>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</si>
  <si>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</si>
  <si>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</si>
  <si>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</si>
  <si>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</si>
  <si>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</si>
  <si>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</si>
  <si>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</si>
  <si>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</si>
  <si>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</si>
  <si>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</si>
  <si>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</si>
  <si>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</si>
  <si>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</si>
  <si>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</si>
  <si>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</si>
  <si>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</si>
  <si>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</si>
  <si>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</si>
  <si>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</si>
  <si>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</si>
  <si>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</si>
  <si>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</si>
  <si>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</si>
  <si>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</si>
  <si>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</si>
  <si>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</si>
  <si>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</si>
  <si>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</si>
  <si>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</si>
  <si>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</si>
  <si>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</si>
  <si>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</si>
  <si>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</si>
  <si>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</si>
  <si>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</si>
  <si>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</si>
  <si>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</si>
  <si>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</si>
  <si>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</si>
  <si>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</si>
  <si>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</si>
  <si>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</si>
  <si>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</si>
  <si>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</si>
  <si>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</si>
  <si>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</si>
  <si>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</si>
  <si>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</si>
  <si>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</si>
  <si>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</si>
  <si>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</si>
  <si>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</si>
  <si>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</si>
  <si>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</si>
  <si>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</si>
  <si>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</si>
  <si>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</si>
  <si>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</si>
  <si>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</si>
  <si>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</si>
  <si>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</si>
  <si>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</si>
  <si>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</si>
  <si>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</si>
  <si>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</si>
  <si>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</si>
  <si>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</si>
  <si>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</si>
  <si>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</si>
  <si>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</si>
  <si>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</si>
  <si>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</si>
  <si>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</si>
  <si>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</si>
  <si>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</si>
  <si>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</si>
  <si>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</si>
  <si>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</si>
  <si>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</si>
  <si>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</si>
  <si>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</si>
  <si>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</si>
  <si>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</si>
  <si>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</si>
  <si>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</si>
  <si>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</si>
  <si>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</si>
  <si>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</si>
  <si>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</si>
  <si>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</si>
  <si>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</si>
  <si>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</si>
  <si>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</si>
  <si>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</si>
  <si>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</si>
  <si>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</si>
  <si>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</si>
  <si>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</si>
  <si>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</si>
  <si>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</si>
  <si>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</si>
  <si>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</si>
  <si>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</si>
  <si>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</si>
  <si>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</si>
  <si>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</si>
  <si>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</si>
  <si>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</si>
  <si>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</si>
  <si>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</si>
  <si>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</si>
  <si>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</si>
  <si>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</si>
  <si>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</si>
  <si>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</si>
  <si>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</si>
  <si>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</si>
  <si>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</si>
  <si>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</si>
  <si>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</si>
  <si>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</si>
  <si>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</si>
  <si>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</si>
  <si>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</si>
  <si>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</si>
  <si>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</si>
  <si>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</si>
  <si>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</si>
  <si>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</si>
  <si>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</si>
  <si>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</si>
  <si>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</si>
  <si>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</si>
  <si>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</si>
  <si>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</si>
  <si>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</si>
  <si>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</si>
  <si>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</si>
  <si>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</si>
  <si>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</si>
  <si>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</si>
  <si>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</si>
  <si>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</si>
  <si>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</si>
  <si>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</si>
  <si>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</si>
  <si>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</si>
  <si>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</si>
  <si>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</si>
  <si>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</si>
  <si>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</si>
  <si>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</si>
  <si>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</si>
  <si>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</si>
  <si>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</si>
  <si>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</si>
  <si>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</si>
  <si>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</si>
  <si>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</si>
  <si>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</si>
  <si>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</si>
  <si>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</si>
  <si>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</si>
  <si>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</si>
  <si>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</si>
  <si>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</si>
  <si>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</si>
  <si>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</si>
  <si>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</si>
  <si>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</si>
  <si>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</si>
  <si>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</si>
  <si>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</si>
  <si>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</si>
  <si>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</si>
  <si>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</si>
  <si>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</si>
  <si>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</si>
  <si>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</si>
  <si>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</si>
  <si>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</si>
  <si>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</si>
  <si>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</si>
  <si>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</si>
  <si>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</si>
  <si>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</si>
  <si>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</si>
  <si>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</si>
  <si>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</si>
  <si>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</si>
  <si>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</si>
  <si>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</si>
  <si>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</si>
  <si>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</si>
  <si>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</si>
  <si>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</si>
  <si>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</si>
  <si>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</si>
  <si>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</si>
  <si>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</si>
  <si>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</si>
  <si>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</si>
  <si>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</si>
  <si>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</si>
  <si>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</si>
  <si>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</si>
  <si>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</si>
  <si>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</si>
  <si>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</si>
  <si>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</si>
  <si>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</si>
  <si>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</si>
  <si>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</si>
  <si>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</si>
  <si>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</si>
  <si>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</si>
  <si>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</si>
  <si>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</si>
  <si>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</si>
  <si>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</si>
  <si>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</si>
  <si>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</si>
  <si>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</si>
  <si>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</si>
  <si>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</si>
  <si>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</si>
  <si>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</si>
  <si>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</si>
  <si>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</si>
  <si>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</si>
  <si>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</si>
  <si>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</si>
  <si>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</si>
  <si>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</si>
  <si>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</si>
  <si>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</si>
  <si>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</si>
  <si>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</si>
  <si>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</si>
  <si>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</si>
  <si>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</si>
  <si>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</si>
  <si>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</si>
  <si>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</si>
  <si>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</si>
  <si>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</si>
  <si>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</si>
  <si>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</si>
  <si>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</si>
  <si>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</si>
  <si>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</si>
  <si>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</si>
  <si>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</si>
  <si>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</si>
  <si>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</si>
  <si>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</si>
  <si>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</si>
  <si>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</si>
  <si>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</si>
  <si>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</si>
  <si>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</si>
  <si>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</si>
  <si>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</si>
  <si>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</si>
  <si>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</si>
  <si>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</si>
  <si>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</si>
  <si>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</si>
  <si>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</si>
  <si>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</si>
  <si>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</si>
  <si>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</si>
  <si>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</si>
  <si>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</si>
  <si>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</si>
  <si>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</si>
  <si>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</si>
  <si>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</si>
  <si>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</si>
  <si>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</si>
  <si>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</si>
  <si>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</si>
  <si>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</si>
  <si>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</si>
  <si>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</si>
  <si>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</si>
  <si>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</si>
  <si>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</si>
  <si>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</si>
  <si>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</si>
  <si>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</si>
  <si>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</si>
  <si>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</si>
  <si>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</si>
  <si>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</si>
  <si>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</si>
  <si>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</si>
  <si>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</si>
  <si>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</si>
  <si>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</si>
  <si>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</si>
  <si>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</si>
  <si>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</si>
  <si>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</si>
  <si>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</si>
  <si>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</si>
  <si>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</si>
  <si>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</si>
  <si>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</si>
  <si>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</si>
  <si>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</si>
  <si>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</si>
  <si>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</si>
  <si>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</si>
  <si>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</si>
  <si>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</si>
  <si>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</si>
  <si>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</si>
  <si>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</si>
  <si>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</si>
  <si>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</si>
  <si>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</si>
  <si>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</si>
  <si>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</si>
  <si>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</si>
  <si>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</si>
  <si>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</si>
  <si>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</si>
  <si>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</si>
  <si>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</si>
  <si>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</si>
  <si>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</si>
  <si>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</si>
  <si>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</si>
  <si>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</si>
  <si>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</si>
  <si>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</si>
  <si>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</si>
  <si>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</si>
  <si>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</si>
  <si>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</si>
  <si>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</si>
  <si>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</si>
  <si>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</si>
  <si>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</si>
  <si>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</si>
  <si>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</si>
  <si>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</si>
  <si>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</si>
  <si>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</si>
  <si>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</si>
  <si>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</si>
  <si>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</si>
  <si>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</si>
  <si>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</si>
  <si>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</si>
  <si>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</si>
  <si>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</si>
  <si>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</si>
  <si>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</si>
  <si>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</si>
  <si>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</si>
  <si>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</si>
  <si>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</si>
  <si>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</si>
  <si>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</si>
  <si>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</si>
  <si>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</si>
  <si>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</si>
  <si>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</si>
  <si>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</si>
  <si>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</si>
  <si>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</si>
  <si>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</si>
  <si>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</si>
  <si>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</si>
  <si>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</si>
  <si>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</si>
  <si>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</si>
  <si>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</si>
  <si>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</si>
  <si>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</si>
  <si>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</si>
  <si>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</si>
  <si>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</si>
  <si>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</si>
  <si>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</si>
  <si>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</si>
  <si>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</si>
  <si>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</si>
  <si>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</si>
  <si>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</si>
  <si>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</si>
  <si>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</si>
  <si>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</si>
  <si>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</si>
  <si>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</si>
  <si>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</si>
  <si>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</si>
  <si>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</si>
  <si>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</si>
  <si>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</si>
  <si>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</si>
  <si>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</si>
  <si>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</si>
  <si>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</si>
  <si>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</si>
  <si>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</si>
  <si>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</si>
  <si>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</si>
  <si>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</si>
  <si>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</si>
  <si>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</si>
  <si>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</si>
  <si>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</si>
  <si>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</si>
  <si>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</si>
  <si>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</si>
  <si>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</si>
  <si>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</si>
  <si>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</si>
  <si>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</si>
  <si>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</si>
  <si>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</si>
  <si>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</si>
  <si>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</si>
  <si>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</si>
  <si>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</si>
  <si>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</si>
  <si>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</si>
  <si>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</si>
  <si>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</si>
  <si>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</si>
  <si>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</si>
  <si>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</si>
  <si>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</si>
  <si>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</si>
  <si>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</si>
  <si>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</si>
  <si>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</si>
  <si>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</si>
  <si>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</si>
  <si>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</si>
  <si>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</si>
  <si>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</si>
  <si>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</si>
  <si>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</si>
  <si>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</si>
  <si>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</si>
  <si>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</si>
  <si>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</si>
  <si>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</si>
  <si>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</si>
  <si>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</si>
  <si>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</si>
  <si>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</si>
  <si>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</si>
  <si>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</si>
  <si>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</si>
  <si>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</si>
  <si>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</si>
  <si>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</si>
  <si>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</si>
  <si>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</si>
  <si>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</si>
  <si>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</si>
  <si>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</si>
  <si>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</si>
  <si>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</si>
  <si>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</si>
  <si>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</si>
  <si>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</si>
  <si>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</si>
  <si>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</si>
  <si>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</si>
  <si>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</si>
  <si>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</si>
  <si>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</si>
  <si>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</si>
  <si>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</si>
  <si>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</si>
  <si>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</si>
  <si>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</si>
  <si>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</si>
  <si>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</si>
  <si>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</si>
  <si>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</si>
  <si>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</si>
  <si>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</si>
  <si>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</si>
  <si>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</si>
  <si>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</si>
  <si>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</si>
  <si>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</si>
  <si>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</si>
  <si>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</si>
  <si>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</si>
  <si>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</si>
  <si>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</si>
  <si>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</si>
  <si>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</si>
  <si>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</si>
  <si>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</si>
  <si>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</si>
  <si>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</si>
  <si>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</si>
  <si>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</si>
  <si>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</si>
  <si>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</si>
  <si>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</si>
  <si>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</si>
  <si>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</si>
  <si>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</si>
  <si>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</si>
  <si>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</si>
  <si>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</si>
  <si>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</si>
  <si>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</si>
  <si>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</si>
  <si>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</si>
  <si>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</si>
  <si>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</si>
  <si>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</si>
  <si>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</si>
  <si>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</si>
  <si>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</si>
  <si>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</si>
  <si>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</si>
  <si>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</si>
  <si>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</si>
  <si>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</si>
  <si>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</si>
  <si>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</si>
  <si>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</si>
  <si>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</si>
  <si>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</si>
  <si>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</si>
  <si>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</si>
  <si>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</si>
  <si>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</si>
  <si>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</si>
  <si>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</si>
  <si>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</si>
  <si>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</si>
  <si>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</si>
  <si>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</si>
  <si>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</si>
  <si>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</si>
  <si>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</si>
  <si>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</si>
  <si>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</si>
  <si>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</si>
  <si>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</si>
  <si>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</si>
  <si>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</si>
  <si>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</si>
  <si>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</si>
  <si>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</si>
  <si>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</si>
  <si>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</si>
  <si>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</si>
  <si>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</si>
  <si>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</si>
  <si>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</si>
  <si>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</si>
  <si>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</si>
  <si>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</si>
  <si>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</si>
  <si>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</si>
  <si>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</si>
  <si>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</si>
  <si>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</si>
  <si>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</si>
  <si>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</si>
  <si>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</si>
  <si>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</si>
  <si>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</si>
  <si>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</si>
  <si>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</si>
  <si>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</si>
  <si>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</si>
  <si>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</si>
  <si>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</si>
  <si>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</si>
  <si>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</si>
  <si>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</si>
  <si>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</si>
  <si>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</si>
  <si>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</si>
  <si>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</si>
  <si>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</si>
  <si>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</si>
  <si>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</si>
  <si>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</si>
  <si>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</si>
  <si>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</si>
  <si>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</si>
  <si>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</si>
  <si>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</si>
  <si>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</si>
  <si>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</si>
  <si>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</si>
  <si>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</si>
  <si>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</si>
  <si>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</si>
  <si>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</si>
  <si>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</si>
  <si>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</si>
  <si>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</si>
  <si>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</si>
  <si>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</si>
  <si>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</si>
  <si>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</si>
  <si>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</si>
  <si>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</si>
  <si>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</si>
  <si>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</si>
  <si>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</si>
  <si>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</si>
  <si>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</si>
  <si>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</si>
  <si>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</si>
  <si>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</si>
  <si>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</si>
  <si>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</si>
  <si>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</si>
  <si>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</si>
  <si>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</si>
  <si>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</si>
  <si>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</si>
  <si>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</si>
  <si>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</si>
  <si>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</si>
  <si>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</si>
  <si>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</si>
  <si>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</si>
  <si>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</si>
  <si>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</si>
  <si>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</si>
  <si>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</si>
  <si>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</si>
  <si>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</si>
  <si>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</si>
  <si>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</si>
  <si>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</si>
  <si>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</si>
  <si>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</si>
  <si>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</si>
  <si>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</si>
  <si>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</si>
  <si>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</si>
  <si>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</si>
  <si>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</si>
  <si>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</si>
  <si>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</si>
  <si>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</si>
  <si>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</si>
  <si>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</si>
  <si>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</si>
  <si>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</si>
  <si>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</si>
  <si>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</si>
  <si>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</si>
  <si>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</si>
  <si>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</si>
  <si>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</si>
  <si>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</si>
  <si>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</si>
  <si>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</si>
  <si>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</si>
  <si>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</si>
  <si>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</si>
  <si>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</si>
  <si>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</si>
  <si>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</si>
  <si>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</si>
  <si>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</si>
  <si>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</si>
  <si>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</si>
  <si>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</si>
  <si>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</si>
  <si>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</si>
  <si>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</si>
  <si>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</si>
  <si>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</si>
  <si>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</si>
  <si>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</si>
  <si>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</si>
  <si>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</si>
  <si>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</si>
  <si>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</si>
  <si>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</si>
  <si>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</si>
  <si>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</si>
  <si>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</si>
  <si>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</si>
  <si>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</si>
  <si>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</si>
  <si>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</si>
  <si>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</si>
  <si>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</si>
  <si>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</si>
  <si>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</si>
  <si>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</si>
  <si>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</si>
  <si>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</si>
  <si>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</si>
  <si>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</si>
  <si>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</si>
  <si>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</si>
  <si>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</si>
  <si>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</si>
  <si>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</si>
  <si>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</si>
  <si>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</si>
  <si>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</si>
  <si>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</si>
  <si>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</si>
  <si>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</si>
  <si>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</si>
  <si>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</si>
  <si>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</si>
  <si>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</si>
  <si>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</si>
  <si>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</si>
  <si>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</si>
  <si>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</si>
  <si>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</si>
  <si>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</si>
  <si>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</si>
  <si>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</si>
  <si>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</si>
  <si>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</si>
  <si>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</si>
  <si>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</si>
  <si>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</si>
  <si>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</si>
  <si>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</si>
  <si>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</si>
  <si>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</si>
  <si>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</si>
  <si>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</si>
  <si>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</si>
  <si>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</si>
  <si>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</si>
  <si>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</si>
  <si>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</si>
  <si>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</si>
  <si>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</si>
  <si>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</si>
  <si>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</si>
  <si>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</si>
  <si>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</si>
  <si>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</si>
  <si>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</si>
  <si>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</si>
  <si>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</si>
  <si>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</si>
  <si>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</si>
  <si>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</si>
  <si>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</si>
  <si>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</si>
  <si>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</si>
  <si>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</si>
  <si>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</si>
  <si>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</si>
  <si>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</si>
  <si>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</si>
  <si>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</si>
  <si>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</si>
  <si>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</si>
  <si>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</si>
  <si>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</si>
  <si>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</si>
  <si>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</si>
  <si>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</si>
  <si>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</si>
  <si>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</si>
  <si>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</si>
  <si>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</si>
  <si>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</si>
  <si>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</si>
  <si>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</si>
  <si>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</si>
  <si>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</si>
  <si>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</si>
  <si>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</si>
  <si>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</si>
  <si>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</si>
  <si>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</si>
  <si>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</si>
  <si>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</si>
  <si>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</si>
  <si>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</si>
  <si>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</si>
  <si>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</si>
  <si>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</si>
  <si>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</si>
  <si>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</si>
  <si>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</si>
  <si>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</si>
  <si>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</si>
  <si>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</si>
  <si>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</si>
  <si>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</si>
  <si>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</si>
  <si>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</si>
  <si>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</si>
  <si>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</si>
  <si>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</si>
  <si>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</si>
  <si>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</si>
  <si>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</si>
  <si>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</si>
  <si>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</si>
  <si>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</si>
  <si>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</si>
  <si>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</si>
  <si>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</si>
  <si>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</si>
  <si>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</si>
  <si>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</si>
  <si>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</si>
  <si>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</si>
  <si>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</si>
  <si>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</si>
  <si>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</si>
  <si>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</si>
  <si>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</si>
  <si>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</si>
  <si>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</si>
  <si>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</si>
  <si>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</si>
  <si>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</si>
  <si>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</si>
  <si>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</si>
  <si>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</si>
  <si>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</si>
  <si>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</si>
  <si>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</si>
  <si>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</si>
  <si>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</si>
  <si>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</si>
  <si>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</si>
  <si>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</si>
  <si>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</si>
  <si>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</si>
  <si>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</si>
  <si>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</si>
  <si>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</si>
  <si>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</si>
  <si>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</si>
  <si>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</si>
  <si>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</si>
  <si>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</si>
  <si>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</si>
  <si>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</si>
  <si>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</si>
  <si>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</si>
  <si>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</si>
  <si>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</si>
  <si>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</si>
  <si>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</si>
  <si>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</si>
  <si>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</si>
  <si>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</si>
  <si>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</si>
  <si>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</si>
  <si>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</si>
  <si>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</si>
  <si>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</si>
  <si>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</si>
  <si>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</si>
  <si>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</si>
  <si>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</si>
  <si>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</si>
  <si>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</si>
  <si>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</si>
  <si>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</si>
  <si>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</si>
  <si>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</si>
  <si>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</si>
  <si>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</si>
  <si>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</si>
  <si>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</si>
  <si>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</si>
  <si>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</si>
  <si>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</si>
  <si>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</si>
  <si>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</si>
  <si>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</si>
  <si>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</si>
  <si>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</si>
  <si>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</si>
  <si>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</si>
  <si>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</si>
  <si>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</si>
  <si>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</si>
  <si>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</si>
  <si>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</si>
  <si>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</si>
  <si>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</si>
  <si>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</si>
  <si>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</si>
  <si>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</si>
  <si>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</si>
  <si>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</si>
  <si>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</si>
  <si>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</si>
  <si>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</si>
  <si>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</si>
  <si>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</si>
  <si>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</si>
  <si>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</si>
  <si>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</si>
  <si>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</si>
  <si>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</si>
  <si>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</si>
  <si>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</si>
  <si>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</si>
  <si>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</si>
  <si>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</si>
  <si>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</si>
  <si>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</si>
  <si>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</si>
  <si>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</si>
  <si>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</si>
  <si>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</si>
  <si>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</si>
  <si>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</si>
  <si>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</si>
  <si>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</si>
  <si>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</si>
  <si>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</si>
  <si>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</si>
  <si>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</si>
  <si>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</si>
  <si>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</si>
  <si>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</si>
  <si>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</si>
  <si>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</si>
  <si>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</si>
  <si>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</si>
  <si>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</si>
  <si>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</si>
  <si>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</si>
  <si>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</si>
  <si>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</si>
  <si>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</si>
  <si>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</si>
  <si>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</si>
  <si>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</si>
  <si>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</si>
  <si>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</si>
  <si>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</si>
  <si>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</si>
  <si>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</si>
  <si>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</si>
  <si>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</si>
  <si>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</si>
  <si>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</si>
  <si>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</si>
  <si>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</si>
  <si>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</si>
  <si>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</si>
  <si>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</si>
  <si>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</si>
  <si>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</si>
  <si>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</si>
  <si>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</si>
  <si>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</si>
  <si>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</si>
  <si>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</si>
  <si>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</si>
  <si>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</si>
  <si>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</si>
  <si>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</si>
  <si>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</si>
  <si>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</si>
  <si>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</si>
  <si>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</si>
  <si>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</si>
  <si>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</si>
  <si>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</si>
  <si>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</si>
  <si>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</si>
  <si>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</si>
  <si>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</si>
  <si>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</si>
  <si>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</si>
  <si>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</si>
  <si>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</si>
  <si>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</si>
  <si>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</si>
  <si>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</si>
  <si>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</si>
  <si>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</si>
  <si>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</si>
  <si>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</si>
  <si>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</si>
  <si>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</si>
  <si>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</si>
  <si>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</si>
  <si>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</si>
  <si>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</si>
  <si>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</si>
  <si>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</si>
  <si>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</si>
  <si>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</si>
  <si>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</si>
  <si>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</si>
  <si>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</si>
  <si>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</si>
  <si>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</si>
  <si>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</si>
  <si>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</si>
  <si>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</si>
  <si>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</si>
  <si>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</si>
  <si>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</si>
  <si>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</si>
  <si>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</si>
  <si>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</si>
  <si>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</si>
  <si>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</si>
  <si>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</si>
  <si>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</si>
  <si>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</si>
  <si>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</si>
  <si>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</si>
  <si>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</si>
  <si>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</si>
  <si>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</si>
  <si>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</si>
  <si>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</si>
  <si>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</si>
  <si>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</si>
  <si>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</si>
  <si>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</si>
  <si>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</si>
  <si>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</si>
  <si>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</si>
  <si>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</si>
  <si>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</si>
  <si>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</si>
  <si>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</si>
  <si>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</si>
  <si>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</si>
  <si>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</si>
  <si>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</si>
  <si>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</si>
  <si>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</si>
  <si>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</si>
  <si>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</si>
  <si>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</si>
  <si>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</si>
  <si>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</si>
  <si>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</si>
  <si>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</si>
  <si>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</si>
  <si>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</si>
  <si>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</si>
  <si>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</si>
  <si>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</si>
  <si>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</si>
  <si>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</si>
  <si>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</si>
  <si>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</si>
  <si>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</si>
  <si>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</si>
  <si>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</si>
  <si>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</si>
  <si>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</si>
  <si>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</si>
  <si>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</si>
  <si>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</si>
  <si>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</si>
  <si>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</si>
  <si>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</si>
  <si>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</si>
  <si>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</si>
  <si>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</si>
  <si>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</si>
  <si>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</si>
  <si>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</si>
  <si>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</si>
  <si>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</si>
  <si>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</si>
  <si>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</si>
  <si>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</si>
  <si>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</si>
  <si>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</si>
  <si>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</si>
  <si>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</si>
  <si>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</si>
  <si>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</si>
  <si>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</si>
  <si>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</si>
  <si>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</si>
  <si>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</si>
  <si>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</si>
  <si>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</si>
  <si>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</si>
  <si>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</si>
  <si>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</si>
  <si>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</si>
  <si>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</si>
  <si>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</si>
  <si>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</si>
  <si>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</si>
  <si>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</si>
  <si>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</si>
  <si>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</si>
  <si>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</si>
  <si>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</si>
  <si>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</si>
  <si>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</si>
  <si>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</si>
  <si>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</si>
  <si>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</si>
  <si>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</si>
  <si>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</si>
  <si>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</si>
  <si>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</si>
  <si>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</si>
  <si>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</si>
  <si>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</si>
  <si>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</si>
  <si>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</si>
  <si>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</si>
  <si>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</si>
  <si>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</si>
  <si>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</si>
  <si>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</si>
  <si>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</si>
  <si>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</si>
  <si>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</si>
  <si>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</si>
  <si>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</si>
  <si>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</si>
  <si>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</si>
  <si>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</si>
  <si>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</si>
  <si>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</si>
  <si>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</si>
  <si>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</si>
  <si>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</si>
  <si>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</si>
  <si>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</si>
  <si>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</si>
  <si>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</si>
  <si>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</si>
  <si>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</si>
  <si>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</si>
  <si>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</si>
  <si>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</si>
  <si>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</si>
  <si>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</si>
  <si>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</si>
  <si>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</si>
  <si>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</si>
  <si>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</si>
  <si>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</si>
  <si>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</si>
  <si>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</si>
  <si>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</si>
  <si>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</si>
  <si>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</si>
  <si>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</si>
  <si>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</si>
  <si>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</si>
  <si>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</si>
  <si>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</si>
  <si>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</si>
  <si>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</si>
  <si>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</si>
  <si>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</si>
  <si>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</si>
  <si>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</si>
  <si>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</si>
  <si>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</si>
  <si>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</si>
  <si>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</si>
  <si>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</si>
  <si>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</si>
  <si>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</si>
  <si>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</si>
  <si>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</si>
  <si>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</si>
  <si>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</si>
  <si>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</si>
  <si>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</si>
  <si>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</si>
  <si>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</si>
  <si>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</si>
  <si>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</si>
  <si>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</si>
  <si>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</si>
  <si>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</si>
  <si>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</si>
  <si>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</si>
  <si>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</si>
  <si>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</si>
  <si>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</si>
  <si>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</si>
  <si>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</si>
  <si>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</si>
  <si>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</si>
  <si>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</si>
  <si>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</si>
  <si>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</si>
  <si>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</si>
  <si>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</si>
  <si>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</si>
  <si>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</si>
  <si>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</si>
  <si>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</si>
  <si>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</si>
  <si>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</si>
  <si>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</si>
  <si>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</si>
  <si>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</si>
  <si>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</si>
  <si>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</si>
  <si>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</si>
  <si>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</si>
  <si>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</si>
  <si>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</si>
  <si>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</si>
  <si>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</si>
  <si>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</si>
  <si>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</si>
  <si>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</si>
  <si>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</si>
  <si>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</si>
  <si>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</si>
  <si>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</si>
  <si>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</si>
  <si>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</si>
  <si>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</si>
  <si>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</si>
  <si>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</si>
  <si>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</si>
  <si>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</si>
  <si>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</si>
  <si>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</si>
  <si>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</si>
  <si>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</si>
  <si>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</si>
  <si>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</si>
  <si>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</si>
  <si>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</si>
  <si>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</si>
  <si>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</si>
  <si>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</si>
  <si>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</si>
  <si>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</si>
  <si>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</si>
  <si>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</si>
  <si>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</si>
  <si>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</si>
  <si>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</si>
  <si>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</si>
  <si>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</si>
  <si>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</si>
  <si>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</si>
  <si>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</si>
  <si>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</si>
  <si>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</si>
  <si>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</si>
  <si>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</si>
  <si>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</si>
  <si>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</si>
  <si>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</si>
  <si>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</si>
  <si>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</si>
  <si>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</si>
  <si>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</si>
  <si>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</si>
  <si>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</si>
  <si>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</si>
  <si>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</si>
  <si>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</si>
  <si>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</si>
  <si>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</si>
  <si>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</si>
  <si>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</si>
  <si>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</si>
  <si>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</si>
  <si>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</si>
  <si>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</si>
  <si>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</si>
  <si>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</si>
  <si>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</si>
  <si>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</si>
  <si>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</si>
  <si>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</si>
  <si>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</si>
  <si>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</si>
  <si>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</si>
  <si>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</si>
  <si>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</si>
  <si>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</si>
  <si>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</si>
  <si>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</si>
  <si>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</si>
  <si>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</si>
  <si>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</si>
  <si>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</si>
  <si>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</si>
  <si>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</si>
  <si>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</si>
  <si>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</si>
  <si>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</si>
  <si>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</si>
  <si>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</si>
  <si>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</si>
  <si>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</si>
  <si>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</si>
  <si>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</si>
  <si>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</si>
  <si>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</si>
  <si>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</si>
  <si>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</si>
  <si>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</si>
  <si>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</si>
  <si>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</si>
  <si>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</si>
  <si>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</si>
  <si>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</si>
  <si>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</si>
  <si>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</si>
  <si>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</si>
  <si>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</si>
  <si>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</si>
  <si>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</si>
  <si>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</si>
  <si>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</si>
  <si>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</si>
  <si>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</si>
  <si>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</si>
  <si>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</si>
  <si>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</si>
  <si>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</si>
  <si>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</si>
  <si>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</si>
  <si>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</si>
  <si>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</si>
  <si>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</si>
  <si>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</si>
  <si>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</si>
  <si>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</si>
  <si>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</si>
  <si>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</si>
  <si>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</si>
  <si>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</si>
  <si>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</si>
  <si>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</si>
  <si>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</si>
  <si>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</si>
  <si>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</si>
  <si>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</si>
  <si>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</si>
  <si>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</si>
  <si>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</si>
  <si>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</si>
  <si>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</si>
  <si>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</si>
  <si>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</si>
  <si>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</si>
  <si>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</si>
  <si>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</si>
  <si>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</si>
  <si>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</si>
  <si>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</si>
  <si>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</si>
  <si>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</si>
  <si>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</si>
  <si>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</si>
  <si>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</si>
  <si>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</si>
  <si>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</si>
  <si>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</si>
  <si>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</si>
  <si>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</si>
  <si>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</si>
  <si>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</si>
  <si>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</si>
  <si>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</si>
  <si>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</si>
  <si>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</si>
  <si>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</si>
  <si>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</si>
  <si>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</si>
  <si>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</si>
  <si>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</si>
  <si>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</si>
  <si>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</si>
  <si>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</si>
  <si>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</si>
  <si>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</si>
  <si>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</si>
  <si>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</si>
  <si>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</si>
  <si>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</si>
  <si>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</si>
  <si>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</si>
  <si>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</si>
  <si>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</si>
  <si>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</si>
  <si>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</si>
  <si>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</si>
  <si>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</si>
  <si>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</si>
  <si>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</si>
  <si>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</si>
  <si>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</si>
  <si>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</si>
  <si>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</si>
  <si>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</si>
  <si>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</si>
  <si>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</si>
  <si>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</si>
  <si>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</si>
  <si>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</si>
  <si>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</si>
  <si>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</si>
  <si>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</si>
  <si>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</si>
  <si>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</si>
  <si>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</si>
  <si>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</si>
  <si>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</si>
  <si>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</si>
  <si>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</si>
  <si>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</si>
  <si>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</si>
  <si>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</si>
  <si>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</si>
  <si>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</si>
  <si>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</si>
  <si>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</si>
  <si>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</si>
  <si>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</si>
  <si>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</si>
  <si>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</si>
  <si>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</si>
  <si>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</si>
  <si>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</si>
  <si>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</si>
  <si>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</si>
  <si>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</si>
  <si>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</si>
  <si>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</si>
  <si>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</si>
  <si>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</si>
  <si>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</si>
  <si>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</si>
  <si>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</si>
  <si>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</si>
  <si>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</si>
  <si>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</si>
  <si>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</si>
  <si>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</si>
  <si>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</si>
  <si>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</si>
  <si>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</si>
  <si>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</si>
  <si>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</si>
  <si>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</si>
  <si>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</si>
  <si>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</si>
  <si>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</si>
  <si>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</si>
  <si>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</si>
  <si>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</si>
  <si>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</si>
  <si>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</si>
  <si>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</si>
  <si>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</si>
  <si>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</si>
  <si>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</si>
  <si>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</si>
  <si>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</si>
  <si>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</si>
  <si>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</si>
  <si>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</si>
  <si>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</si>
  <si>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</si>
  <si>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</si>
  <si>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</si>
  <si>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</si>
  <si>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</si>
  <si>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</si>
  <si>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</si>
  <si>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</si>
  <si>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</si>
  <si>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</si>
  <si>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</si>
  <si>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</si>
  <si>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</si>
  <si>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</si>
  <si>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</si>
  <si>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</si>
  <si>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</si>
  <si>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</si>
  <si>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</si>
  <si>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</si>
  <si>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</si>
  <si>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</si>
  <si>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</si>
  <si>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</si>
  <si>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</si>
  <si>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</si>
  <si>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</si>
  <si>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</si>
  <si>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</si>
  <si>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</si>
  <si>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</si>
  <si>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</si>
  <si>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</si>
  <si>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</si>
  <si>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</si>
  <si>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</si>
  <si>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</si>
  <si>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</si>
  <si>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</si>
  <si>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</si>
  <si>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</si>
  <si>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</si>
  <si>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</si>
  <si>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</si>
  <si>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</si>
  <si>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</si>
  <si>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</si>
  <si>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</si>
  <si>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</si>
  <si>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</si>
  <si>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</si>
  <si>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</si>
  <si>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</si>
  <si>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</si>
  <si>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</si>
  <si>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</si>
  <si>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</si>
  <si>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</si>
  <si>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</si>
  <si>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</si>
  <si>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</si>
  <si>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</si>
  <si>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</si>
  <si>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</si>
  <si>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</si>
  <si>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</si>
  <si>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</si>
  <si>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</si>
  <si>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</si>
  <si>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</si>
  <si>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</si>
  <si>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</si>
  <si>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</si>
  <si>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</si>
  <si>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</si>
  <si>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</si>
  <si>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</si>
  <si>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</si>
  <si>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</si>
  <si>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</si>
  <si>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</si>
  <si>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</si>
  <si>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</si>
  <si>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</si>
  <si>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</si>
  <si>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</si>
  <si>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</si>
  <si>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</si>
  <si>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</si>
  <si>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</si>
  <si>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</si>
  <si>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</si>
  <si>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</si>
  <si>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</si>
  <si>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</si>
  <si>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</si>
  <si>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</si>
  <si>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</si>
  <si>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</si>
  <si>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</si>
  <si>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</si>
  <si>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</si>
  <si>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</si>
  <si>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</si>
  <si>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</si>
  <si>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</si>
  <si>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</si>
  <si>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</si>
  <si>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</si>
  <si>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</si>
  <si>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</si>
  <si>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</si>
  <si>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</si>
  <si>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</si>
  <si>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</si>
  <si>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</si>
  <si>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</si>
  <si>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</si>
  <si>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</si>
  <si>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</si>
  <si>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</si>
  <si>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</si>
  <si>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</si>
  <si>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</si>
  <si>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</si>
  <si>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</si>
  <si>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</si>
  <si>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</si>
  <si>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</si>
  <si>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</si>
  <si>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</si>
  <si>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</si>
  <si>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</si>
  <si>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</si>
  <si>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</si>
  <si>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</si>
  <si>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</si>
  <si>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</si>
  <si>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</si>
  <si>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</si>
  <si>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</si>
  <si>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</si>
  <si>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</si>
  <si>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</si>
  <si>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</si>
  <si>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</si>
  <si>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</si>
  <si>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</si>
  <si>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</si>
  <si>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</si>
  <si>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</si>
  <si>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</si>
  <si>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</si>
  <si>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</si>
  <si>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</si>
  <si>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</si>
  <si>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</si>
  <si>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</si>
  <si>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</si>
  <si>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</si>
  <si>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</si>
  <si>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</si>
  <si>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</si>
  <si>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</si>
  <si>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</si>
  <si>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</si>
  <si>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</si>
  <si>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</si>
  <si>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</si>
  <si>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</si>
  <si>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</si>
  <si>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</si>
  <si>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</si>
  <si>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</si>
  <si>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</si>
  <si>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</si>
  <si>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</si>
  <si>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</si>
  <si>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</si>
  <si>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</si>
  <si>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</si>
  <si>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</si>
  <si>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</si>
  <si>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</si>
  <si>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</si>
  <si>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</si>
  <si>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</si>
  <si>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</si>
  <si>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</si>
  <si>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</si>
  <si>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</si>
  <si>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</si>
  <si>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</si>
  <si>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</si>
  <si>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</si>
  <si>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</si>
  <si>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</si>
  <si>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</si>
  <si>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</si>
  <si>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</si>
  <si>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</si>
  <si>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</si>
  <si>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</si>
  <si>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</si>
  <si>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</si>
  <si>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</si>
  <si>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</si>
  <si>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</si>
  <si>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</si>
  <si>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</si>
  <si>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</si>
  <si>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</si>
  <si>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</si>
  <si>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</si>
  <si>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</si>
  <si>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</si>
  <si>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</si>
  <si>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</si>
  <si>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</si>
  <si>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</si>
  <si>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</si>
  <si>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</si>
  <si>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</si>
  <si>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</si>
  <si>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</si>
  <si>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</si>
  <si>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</si>
  <si>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</si>
  <si>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</si>
  <si>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</si>
  <si>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</si>
  <si>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</si>
  <si>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</si>
  <si>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</si>
  <si>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</si>
  <si>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</si>
  <si>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</si>
  <si>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</si>
  <si>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</si>
  <si>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</si>
  <si>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</si>
  <si>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</si>
  <si>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</si>
  <si>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</si>
  <si>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</si>
  <si>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</si>
  <si>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</si>
  <si>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</si>
  <si>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</si>
  <si>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</si>
  <si>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</si>
  <si>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</si>
  <si>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</si>
  <si>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</si>
  <si>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</si>
  <si>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</si>
  <si>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</si>
  <si>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</si>
  <si>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</si>
  <si>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</si>
  <si>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</si>
  <si>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</si>
  <si>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</si>
  <si>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</si>
  <si>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</si>
  <si>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</si>
  <si>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</si>
  <si>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</si>
  <si>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</si>
  <si>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</si>
  <si>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</si>
  <si>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</si>
  <si>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</si>
  <si>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</si>
  <si>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</si>
  <si>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</si>
  <si>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</si>
  <si>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</si>
  <si>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</si>
  <si>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</si>
  <si>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</si>
  <si>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</si>
  <si>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</si>
  <si>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</si>
  <si>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</si>
  <si>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</si>
  <si>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</si>
  <si>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</si>
  <si>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</si>
  <si>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</si>
  <si>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</si>
  <si>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</si>
  <si>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</si>
  <si>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</si>
  <si>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</si>
  <si>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</si>
  <si>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</si>
  <si>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</si>
  <si>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</si>
  <si>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</si>
  <si>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</si>
  <si>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</si>
  <si>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</si>
  <si>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</si>
  <si>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</si>
  <si>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</si>
  <si>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</si>
  <si>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</si>
  <si>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</si>
  <si>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</si>
  <si>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</si>
  <si>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</si>
  <si>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</si>
  <si>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</si>
  <si>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</si>
  <si>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</si>
  <si>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</si>
  <si>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</si>
  <si>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</si>
  <si>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</si>
  <si>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</si>
  <si>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</si>
  <si>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</si>
  <si>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</si>
  <si>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</si>
  <si>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</si>
  <si>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</si>
  <si>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</si>
  <si>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</si>
  <si>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</si>
  <si>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</si>
  <si>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</si>
  <si>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</si>
  <si>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</si>
  <si>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</si>
  <si>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</si>
  <si>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</si>
  <si>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</si>
  <si>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</si>
  <si>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</si>
  <si>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</si>
  <si>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</si>
  <si>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</si>
  <si>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</si>
  <si>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</si>
  <si>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</si>
  <si>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</si>
  <si>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</si>
  <si>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</si>
  <si>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</si>
  <si>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</si>
  <si>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</si>
  <si>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</si>
  <si>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</si>
  <si>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</si>
  <si>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</si>
  <si>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</si>
  <si>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</si>
  <si>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</si>
  <si>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</si>
  <si>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</si>
  <si>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</si>
  <si>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</si>
  <si>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</si>
  <si>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</si>
  <si>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</si>
  <si>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</si>
  <si>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</si>
  <si>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</si>
  <si>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</si>
  <si>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</si>
  <si>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</si>
  <si>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</si>
  <si>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</si>
  <si>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</si>
  <si>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</si>
  <si>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</si>
  <si>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</si>
  <si>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</si>
  <si>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</si>
  <si>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</si>
  <si>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</si>
  <si>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</si>
  <si>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</si>
  <si>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</si>
  <si>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</si>
  <si>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</si>
  <si>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</si>
  <si>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</si>
  <si>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</si>
  <si>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</si>
  <si>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</si>
  <si>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</si>
  <si>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</si>
  <si>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</si>
  <si>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</si>
  <si>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</si>
  <si>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</si>
  <si>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</si>
  <si>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</si>
  <si>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</si>
  <si>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</si>
  <si>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</si>
  <si>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</si>
  <si>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</si>
  <si>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</si>
  <si>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</si>
  <si>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</si>
  <si>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</si>
  <si>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</si>
  <si>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</si>
  <si>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</si>
  <si>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</si>
  <si>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</si>
  <si>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</si>
  <si>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</si>
  <si>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</si>
  <si>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</si>
  <si>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</si>
  <si>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</si>
  <si>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</si>
  <si>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</si>
  <si>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</si>
  <si>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</si>
  <si>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</si>
  <si>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</si>
  <si>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</si>
  <si>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</si>
  <si>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</si>
  <si>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</si>
  <si>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</si>
  <si>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</si>
  <si>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</si>
  <si>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</si>
  <si>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</si>
  <si>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</si>
  <si>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</si>
  <si>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</si>
  <si>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</si>
  <si>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</si>
  <si>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</si>
  <si>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</si>
  <si>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</si>
  <si>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</si>
  <si>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</si>
  <si>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</si>
  <si>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</si>
  <si>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</si>
  <si>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</si>
  <si>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</si>
  <si>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</si>
  <si>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</si>
  <si>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</si>
  <si>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</si>
  <si>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</si>
  <si>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</si>
  <si>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</si>
  <si>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</si>
  <si>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</si>
  <si>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</si>
  <si>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</si>
  <si>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</si>
  <si>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</si>
  <si>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</si>
  <si>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</si>
  <si>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</si>
  <si>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</si>
  <si>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</si>
  <si>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</si>
  <si>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</si>
  <si>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</si>
  <si>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</si>
  <si>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</si>
  <si>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</si>
  <si>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</si>
  <si>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</si>
  <si>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</si>
  <si>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</si>
  <si>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</si>
  <si>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</si>
  <si>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</si>
  <si>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</si>
  <si>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</si>
  <si>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</si>
  <si>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</si>
  <si>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</si>
  <si>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</si>
  <si>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</si>
  <si>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</si>
  <si>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</si>
  <si>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</si>
  <si>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</si>
  <si>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</si>
  <si>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</si>
  <si>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</si>
  <si>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</si>
  <si>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</si>
  <si>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</si>
  <si>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</si>
  <si>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</si>
  <si>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</si>
  <si>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</si>
  <si>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</si>
  <si>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</si>
  <si>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</si>
  <si>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</si>
  <si>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</si>
  <si>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</si>
  <si>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</si>
  <si>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</si>
  <si>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</si>
  <si>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</si>
  <si>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</si>
  <si>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</si>
  <si>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</si>
  <si>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</si>
  <si>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</si>
  <si>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</si>
  <si>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</si>
  <si>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</si>
  <si>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</si>
  <si>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</si>
  <si>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</si>
  <si>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</si>
  <si>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</si>
  <si>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</si>
  <si>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</si>
  <si>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</si>
  <si>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</si>
  <si>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</si>
  <si>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</si>
  <si>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</si>
  <si>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</si>
  <si>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</si>
  <si>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</si>
  <si>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</si>
  <si>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</si>
  <si>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</si>
  <si>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</si>
  <si>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</si>
  <si>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</si>
  <si>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</si>
  <si>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</si>
  <si>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</si>
  <si>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</si>
  <si>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</si>
  <si>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</si>
  <si>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</si>
  <si>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</si>
  <si>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</si>
  <si>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</si>
  <si>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</si>
  <si>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</si>
  <si>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</si>
  <si>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</si>
  <si>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</si>
  <si>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</si>
  <si>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</si>
  <si>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</si>
  <si>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</si>
  <si>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</si>
  <si>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</si>
  <si>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</si>
  <si>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</si>
  <si>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</si>
  <si>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</si>
  <si>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</si>
  <si>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</si>
  <si>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</si>
  <si>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</si>
  <si>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</si>
  <si>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</si>
  <si>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</si>
  <si>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</si>
  <si>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</si>
  <si>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</si>
  <si>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</si>
  <si>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</si>
  <si>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</si>
  <si>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</si>
  <si>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</si>
  <si>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</si>
  <si>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</si>
  <si>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</si>
  <si>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</si>
  <si>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</si>
  <si>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</si>
  <si>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</si>
  <si>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</si>
  <si>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</si>
  <si>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</si>
  <si>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</si>
  <si>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</si>
  <si>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</si>
  <si>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</si>
  <si>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</si>
  <si>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</si>
  <si>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</si>
  <si>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</si>
  <si>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</si>
  <si>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</si>
  <si>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</si>
  <si>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</si>
  <si>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</si>
  <si>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</si>
  <si>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</si>
  <si>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</si>
  <si>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</si>
  <si>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</si>
  <si>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</si>
  <si>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</si>
  <si>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</si>
  <si>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</si>
  <si>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</si>
  <si>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</si>
  <si>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</si>
  <si>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</si>
  <si>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</si>
  <si>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</si>
  <si>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</si>
  <si>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</si>
  <si>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</si>
  <si>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</si>
  <si>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</si>
  <si>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</si>
  <si>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</si>
  <si>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</si>
  <si>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</si>
  <si>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</si>
  <si>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</si>
  <si>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</si>
  <si>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</si>
  <si>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</si>
  <si>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</si>
  <si>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</si>
  <si>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</si>
  <si>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</si>
  <si>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</si>
  <si>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</si>
  <si>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</si>
  <si>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</si>
  <si>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</si>
  <si>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</si>
  <si>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</si>
  <si>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</si>
  <si>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</si>
  <si>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</si>
  <si>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</si>
  <si>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</si>
  <si>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</si>
  <si>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</si>
  <si>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</si>
  <si>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</si>
  <si>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</si>
  <si>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</si>
  <si>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</si>
  <si>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</si>
  <si>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</si>
  <si>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</si>
  <si>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</si>
  <si>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</si>
  <si>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</si>
  <si>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</si>
  <si>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</si>
  <si>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</si>
  <si>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</si>
  <si>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</si>
  <si>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</si>
  <si>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</si>
  <si>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</si>
  <si>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</si>
  <si>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</si>
  <si>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</si>
  <si>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</si>
  <si>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</si>
  <si>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</si>
  <si>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</si>
  <si>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</si>
  <si>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</si>
  <si>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</si>
  <si>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</si>
  <si>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</si>
  <si>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</si>
  <si>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</si>
  <si>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</si>
  <si>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</si>
  <si>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</si>
  <si>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</si>
  <si>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</si>
  <si>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</si>
  <si>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</si>
  <si>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</si>
  <si>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</si>
  <si>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</si>
  <si>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</si>
  <si>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</si>
  <si>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</si>
  <si>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</si>
  <si>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</si>
  <si>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</si>
  <si>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</si>
  <si>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</si>
  <si>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</si>
  <si>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</si>
  <si>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</si>
  <si>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</si>
  <si>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</si>
  <si>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</si>
  <si>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</si>
  <si>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</si>
  <si>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</si>
  <si>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</si>
  <si>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</si>
  <si>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</si>
  <si>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</si>
  <si>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</si>
  <si>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</si>
  <si>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</si>
  <si>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</si>
  <si>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</si>
  <si>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</si>
  <si>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</si>
  <si>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</si>
  <si>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</si>
  <si>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</si>
  <si>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</si>
  <si>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</si>
  <si>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</si>
  <si>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</si>
  <si>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</si>
  <si>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</si>
  <si>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</si>
  <si>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</si>
  <si>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</si>
  <si>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</si>
  <si>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</si>
  <si>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</si>
  <si>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</si>
  <si>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</si>
  <si>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</si>
  <si>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</si>
  <si>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</si>
  <si>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</si>
  <si>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</si>
  <si>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</si>
  <si>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</si>
  <si>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</si>
  <si>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</si>
  <si>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</si>
  <si>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</si>
  <si>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</si>
  <si>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</si>
  <si>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</si>
  <si>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</si>
  <si>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</si>
  <si>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</si>
  <si>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</si>
  <si>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</si>
  <si>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</si>
  <si>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</si>
  <si>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</si>
  <si>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</si>
  <si>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</si>
  <si>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</si>
  <si>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</si>
  <si>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</si>
  <si>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</si>
  <si>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</si>
  <si>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</si>
  <si>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</si>
  <si>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</si>
  <si>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</si>
  <si>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</si>
  <si>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</si>
  <si>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</si>
  <si>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</si>
  <si>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</si>
  <si>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</si>
  <si>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</si>
  <si>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</si>
  <si>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</si>
  <si>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</si>
  <si>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</si>
  <si>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</si>
  <si>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</si>
  <si>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</si>
  <si>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</si>
  <si>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</si>
  <si>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</si>
  <si>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</si>
  <si>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</si>
  <si>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</si>
  <si>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</si>
  <si>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</si>
  <si>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</si>
  <si>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</si>
  <si>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</si>
  <si>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</si>
  <si>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</si>
  <si>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</si>
  <si>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</si>
  <si>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</si>
  <si>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</si>
  <si>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</si>
  <si>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</si>
  <si>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</si>
  <si>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</si>
  <si>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</si>
  <si>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</si>
  <si>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</si>
  <si>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</si>
  <si>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</si>
  <si>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</si>
  <si>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</si>
  <si>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</si>
  <si>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</si>
  <si>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</si>
  <si>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</si>
  <si>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</si>
  <si>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</si>
  <si>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</si>
  <si>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</si>
  <si>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</si>
  <si>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</si>
  <si>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</si>
  <si>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</si>
  <si>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</si>
  <si>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</si>
  <si>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</si>
  <si>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</si>
  <si>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</si>
  <si>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</si>
  <si>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</si>
  <si>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</si>
  <si>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</si>
  <si>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</si>
  <si>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</si>
  <si>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</si>
  <si>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</si>
  <si>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</si>
  <si>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</si>
  <si>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</si>
  <si>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</si>
  <si>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</si>
  <si>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</si>
  <si>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</si>
  <si>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</si>
  <si>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</si>
  <si>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</si>
  <si>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</si>
  <si>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</si>
  <si>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</si>
  <si>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</si>
  <si>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</si>
  <si>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</si>
  <si>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</si>
  <si>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</si>
  <si>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</si>
  <si>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</si>
  <si>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</si>
  <si>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</si>
  <si>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</si>
  <si>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</si>
  <si>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</si>
  <si>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</si>
  <si>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</si>
  <si>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</si>
  <si>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</si>
  <si>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</si>
  <si>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</si>
  <si>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</si>
  <si>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</si>
  <si>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</si>
  <si>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</si>
  <si>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</si>
  <si>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</si>
  <si>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</si>
  <si>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</si>
  <si>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</si>
  <si>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</si>
  <si>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</si>
  <si>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</si>
  <si>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</si>
  <si>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</si>
  <si>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</si>
  <si>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</si>
  <si>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</si>
  <si>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</si>
  <si>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</si>
  <si>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</si>
  <si>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</si>
  <si>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</si>
  <si>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</si>
  <si>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</si>
  <si>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</si>
  <si>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</si>
  <si>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</si>
  <si>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</si>
  <si>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</si>
  <si>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</si>
  <si>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</si>
  <si>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</si>
  <si>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</si>
  <si>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</si>
  <si>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</si>
  <si>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</si>
  <si>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</si>
  <si>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</si>
  <si>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</si>
  <si>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</si>
  <si>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</si>
  <si>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</si>
  <si>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</si>
  <si>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</si>
  <si>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</si>
  <si>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</si>
  <si>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</si>
  <si>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</si>
  <si>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</si>
  <si>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</si>
  <si>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</si>
  <si>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</si>
  <si>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</si>
  <si>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</si>
  <si>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</si>
  <si>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</si>
  <si>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</si>
  <si>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</si>
  <si>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</si>
  <si>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</si>
  <si>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</si>
  <si>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</si>
  <si>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</si>
  <si>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</si>
  <si>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</si>
  <si>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</si>
  <si>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</si>
  <si>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</si>
  <si>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</si>
  <si>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</si>
  <si>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</si>
  <si>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</si>
  <si>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</si>
  <si>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</si>
  <si>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</si>
  <si>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</si>
  <si>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</si>
  <si>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</si>
  <si>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</si>
  <si>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</si>
  <si>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</si>
  <si>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</si>
  <si>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</si>
  <si>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</si>
  <si>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</si>
  <si>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</si>
  <si>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</si>
  <si>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</si>
  <si>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</si>
  <si>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</si>
  <si>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</si>
  <si>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</si>
  <si>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</si>
  <si>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</si>
  <si>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</si>
  <si>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</si>
  <si>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</si>
  <si>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</si>
  <si>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</si>
  <si>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</si>
  <si>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</si>
  <si>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</si>
  <si>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</si>
  <si>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</si>
  <si>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</si>
  <si>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</si>
  <si>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</si>
  <si>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</si>
  <si>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</si>
  <si>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</si>
  <si>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</si>
  <si>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</si>
  <si>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</si>
  <si>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</si>
  <si>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</si>
  <si>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</si>
  <si>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</si>
  <si>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</si>
  <si>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</si>
  <si>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</si>
  <si>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</si>
  <si>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</si>
  <si>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</si>
  <si>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</si>
  <si>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</si>
  <si>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</si>
  <si>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</si>
  <si>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</si>
  <si>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</si>
  <si>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</si>
  <si>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</si>
  <si>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</si>
  <si>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</si>
  <si>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</si>
  <si>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</si>
  <si>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</si>
  <si>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</si>
  <si>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</si>
  <si>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</si>
  <si>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</si>
  <si>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</si>
  <si>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</si>
  <si>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</si>
  <si>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</si>
  <si>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</si>
  <si>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</si>
  <si>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</si>
  <si>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</si>
  <si>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</si>
  <si>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</si>
  <si>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</si>
  <si>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</si>
  <si>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</si>
  <si>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</si>
  <si>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</si>
  <si>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</si>
  <si>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</si>
  <si>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</si>
  <si>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</si>
  <si>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</si>
  <si>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</si>
  <si>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</si>
  <si>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</si>
  <si>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</si>
  <si>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</si>
  <si>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</si>
  <si>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</si>
  <si>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</si>
  <si>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</si>
  <si>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</si>
  <si>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</si>
  <si>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</si>
  <si>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</si>
  <si>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</si>
  <si>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</si>
  <si>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</si>
  <si>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</si>
  <si>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</si>
  <si>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</si>
  <si>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</si>
  <si>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</si>
  <si>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</si>
  <si>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</si>
  <si>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</si>
  <si>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</si>
  <si>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</si>
  <si>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</si>
  <si>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</si>
  <si>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</si>
  <si>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</si>
  <si>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</si>
  <si>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</si>
  <si>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</si>
  <si>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</si>
  <si>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</si>
  <si>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</si>
  <si>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</si>
  <si>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</si>
  <si>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</si>
  <si>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</si>
  <si>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</si>
  <si>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</si>
  <si>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</si>
  <si>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</si>
  <si>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</si>
  <si>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</si>
  <si>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</si>
  <si>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</si>
  <si>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</si>
  <si>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</si>
  <si>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</si>
  <si>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</si>
  <si>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</si>
  <si>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</si>
  <si>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</si>
  <si>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</si>
  <si>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</si>
  <si>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</si>
  <si>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</si>
  <si>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</si>
  <si>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</si>
  <si>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</si>
  <si>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</si>
  <si>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</si>
  <si>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</si>
  <si>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</si>
  <si>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</si>
  <si>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</si>
  <si>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</si>
  <si>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</si>
  <si>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</si>
  <si>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</si>
  <si>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</si>
  <si>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</si>
  <si>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</si>
  <si>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</si>
  <si>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</si>
  <si>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</si>
  <si>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</si>
  <si>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</si>
  <si>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</si>
  <si>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</si>
  <si>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</si>
  <si>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</si>
  <si>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</si>
  <si>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</si>
  <si>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</si>
  <si>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</si>
  <si>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</si>
  <si>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</si>
  <si>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</si>
  <si>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</si>
  <si>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</si>
  <si>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</si>
  <si>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</si>
  <si>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</si>
  <si>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</si>
  <si>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</si>
  <si>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</si>
  <si>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</si>
  <si>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</si>
  <si>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</si>
  <si>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</si>
  <si>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</si>
  <si>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</si>
  <si>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</si>
  <si>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</si>
  <si>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</si>
  <si>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</si>
  <si>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</si>
  <si>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</si>
  <si>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</si>
  <si>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</si>
  <si>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</si>
  <si>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</si>
  <si>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</si>
  <si>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</si>
  <si>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</si>
  <si>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</si>
  <si>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</si>
  <si>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</si>
  <si>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</si>
  <si>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</si>
  <si>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</si>
  <si>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</si>
  <si>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</si>
  <si>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</si>
  <si>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</si>
  <si>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</si>
  <si>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</si>
  <si>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</si>
  <si>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</si>
  <si>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</si>
  <si>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</si>
  <si>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</si>
  <si>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</si>
  <si>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</si>
  <si>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</si>
  <si>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</si>
  <si>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</si>
  <si>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</si>
  <si>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</si>
  <si>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</si>
  <si>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</si>
  <si>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</si>
  <si>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</si>
  <si>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</si>
  <si>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</si>
  <si>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</si>
  <si>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</si>
  <si>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</si>
  <si>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</si>
  <si>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</si>
  <si>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</si>
  <si>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</si>
  <si>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</si>
  <si>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</si>
  <si>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</si>
  <si>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</si>
  <si>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</si>
  <si>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</si>
  <si>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</si>
  <si>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</si>
  <si>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</si>
  <si>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</si>
  <si>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</si>
  <si>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</si>
  <si>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</si>
  <si>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</si>
  <si>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</si>
  <si>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</si>
  <si>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</si>
  <si>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</si>
  <si>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</si>
  <si>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</si>
  <si>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</si>
  <si>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</si>
  <si>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</si>
  <si>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</si>
  <si>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</si>
  <si>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</si>
  <si>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</si>
  <si>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</si>
  <si>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</si>
  <si>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</si>
  <si>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</si>
  <si>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</si>
  <si>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</si>
  <si>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</si>
  <si>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</si>
  <si>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</si>
  <si>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</si>
  <si>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</si>
  <si>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</si>
  <si>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</si>
  <si>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</si>
  <si>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</si>
  <si>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</si>
  <si>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</si>
  <si>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</si>
  <si>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</si>
  <si>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</si>
  <si>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</si>
  <si>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</si>
  <si>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</si>
  <si>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</si>
  <si>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</si>
  <si>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</si>
  <si>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</si>
  <si>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</si>
  <si>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</si>
  <si>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</si>
  <si>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</si>
  <si>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</si>
  <si>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</si>
  <si>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</si>
  <si>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</si>
  <si>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</si>
  <si>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</si>
  <si>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</si>
  <si>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</si>
  <si>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</si>
  <si>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</si>
  <si>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</si>
  <si>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</si>
  <si>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</si>
  <si>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</si>
  <si>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</si>
  <si>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</si>
  <si>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</si>
  <si>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</si>
  <si>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</si>
  <si>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</si>
  <si>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</si>
  <si>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</si>
  <si>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</si>
  <si>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</si>
  <si>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</si>
  <si>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</si>
  <si>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</si>
  <si>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</si>
  <si>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</si>
  <si>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</si>
  <si>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</si>
  <si>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</si>
  <si>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</si>
  <si>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</si>
  <si>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</si>
  <si>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</si>
  <si>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</si>
  <si>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</si>
  <si>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</si>
  <si>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</si>
  <si>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</si>
  <si>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</si>
  <si>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</si>
  <si>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</si>
  <si>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</si>
  <si>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</si>
  <si>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</si>
  <si>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</si>
  <si>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</si>
  <si>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</si>
  <si>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</si>
  <si>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</si>
  <si>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</si>
  <si>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</si>
  <si>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</si>
  <si>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</si>
  <si>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</si>
  <si>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</si>
  <si>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</si>
  <si>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</si>
  <si>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</si>
  <si>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</si>
  <si>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</si>
  <si>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</si>
  <si>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</si>
  <si>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</si>
  <si>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</si>
  <si>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</si>
  <si>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</si>
  <si>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</si>
  <si>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</si>
  <si>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</si>
  <si>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</si>
  <si>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</si>
  <si>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</si>
  <si>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</si>
  <si>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</si>
  <si>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</si>
  <si>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</si>
  <si>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</si>
  <si>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</si>
  <si>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</si>
  <si>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</si>
  <si>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</si>
  <si>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</si>
  <si>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</si>
  <si>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</si>
  <si>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</si>
  <si>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</si>
  <si>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</si>
  <si>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</si>
  <si>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</si>
  <si>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</si>
  <si>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</si>
  <si>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</si>
  <si>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</si>
  <si>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</si>
  <si>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</si>
  <si>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</si>
  <si>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</si>
  <si>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</si>
  <si>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</si>
  <si>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</si>
  <si>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</si>
  <si>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</si>
  <si>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</si>
  <si>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</si>
  <si>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</si>
  <si>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</si>
  <si>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</si>
  <si>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</si>
  <si>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</si>
  <si>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</si>
  <si>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</si>
  <si>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</si>
  <si>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</si>
  <si>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</si>
  <si>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</si>
  <si>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</si>
  <si>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</si>
  <si>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</si>
  <si>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</si>
  <si>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</si>
  <si>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</si>
  <si>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</si>
  <si>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</si>
  <si>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</si>
  <si>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</si>
  <si>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</si>
  <si>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</si>
  <si>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</si>
  <si>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</si>
  <si>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</si>
  <si>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</si>
  <si>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</si>
  <si>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</si>
  <si>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</si>
  <si>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</si>
  <si>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</si>
  <si>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</si>
  <si>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</si>
  <si>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</si>
  <si>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</si>
  <si>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</si>
  <si>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</si>
  <si>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</si>
  <si>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</si>
  <si>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</si>
  <si>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</si>
  <si>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</si>
  <si>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</si>
  <si>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</si>
  <si>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</si>
  <si>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</si>
  <si>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</si>
  <si>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</si>
  <si>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</si>
  <si>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</si>
  <si>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</si>
  <si>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</si>
  <si>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</si>
  <si>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</si>
  <si>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</si>
  <si>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</si>
  <si>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</si>
  <si>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</si>
  <si>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</si>
  <si>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</si>
  <si>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</si>
  <si>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</si>
  <si>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</si>
  <si>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</si>
  <si>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</si>
  <si>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</si>
  <si>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</si>
  <si>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</si>
  <si>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</si>
  <si>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</si>
  <si>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</si>
  <si>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</si>
  <si>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</si>
  <si>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</si>
  <si>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</si>
  <si>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</si>
  <si>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</si>
  <si>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</si>
  <si>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</si>
  <si>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</si>
  <si>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</si>
  <si>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</si>
  <si>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</si>
  <si>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</si>
  <si>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</si>
  <si>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</si>
  <si>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</si>
  <si>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</si>
  <si>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</si>
  <si>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</si>
  <si>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</si>
  <si>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</si>
  <si>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</si>
  <si>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</si>
  <si>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</si>
  <si>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</si>
  <si>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</si>
  <si>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</si>
  <si>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</si>
  <si>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</si>
  <si>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</si>
  <si>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</si>
  <si>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</si>
  <si>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</si>
  <si>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</si>
  <si>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</si>
  <si>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</si>
  <si>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</si>
  <si>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</si>
  <si>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</si>
  <si>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</si>
  <si>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</si>
  <si>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</si>
  <si>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</si>
  <si>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</si>
  <si>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</si>
  <si>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</si>
  <si>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</si>
  <si>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</si>
  <si>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</si>
  <si>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</si>
  <si>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</si>
  <si>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</si>
  <si>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</si>
  <si>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</si>
  <si>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</si>
  <si>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</si>
  <si>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</si>
  <si>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</si>
  <si>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</si>
  <si>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</si>
  <si>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</si>
  <si>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</si>
  <si>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</si>
  <si>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</si>
  <si>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</si>
  <si>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</si>
  <si>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</si>
  <si>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</si>
  <si>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</si>
  <si>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</si>
  <si>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</si>
  <si>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</si>
  <si>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</si>
  <si>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</si>
  <si>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</si>
  <si>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</si>
  <si>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</si>
  <si>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</si>
  <si>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</si>
  <si>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</si>
  <si>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</si>
  <si>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</si>
  <si>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</si>
  <si>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</si>
  <si>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</si>
  <si>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</si>
  <si>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</si>
  <si>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</si>
  <si>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</si>
  <si>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</si>
  <si>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</si>
  <si>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</si>
  <si>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</si>
  <si>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</si>
  <si>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</si>
  <si>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</si>
  <si>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</si>
  <si>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</si>
  <si>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</si>
  <si>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</si>
  <si>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</si>
  <si>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</si>
  <si>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</si>
  <si>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</si>
  <si>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</si>
  <si>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</si>
  <si>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</si>
  <si>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</si>
  <si>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</si>
  <si>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</si>
  <si>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</si>
  <si>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</si>
  <si>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</si>
  <si>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</si>
  <si>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</si>
  <si>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</si>
  <si>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</si>
  <si>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</si>
  <si>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</si>
  <si>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</si>
  <si>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</si>
  <si>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</si>
  <si>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</si>
  <si>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</si>
  <si>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</si>
  <si>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</si>
  <si>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</si>
  <si>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</si>
  <si>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</si>
  <si>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</si>
  <si>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</si>
  <si>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</si>
  <si>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</si>
  <si>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</si>
  <si>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</si>
  <si>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</si>
  <si>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</si>
  <si>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</si>
  <si>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</si>
  <si>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</si>
  <si>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</si>
  <si>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</si>
  <si>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</si>
  <si>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</si>
  <si>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</si>
  <si>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</si>
  <si>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</si>
  <si>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</si>
  <si>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</si>
  <si>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</si>
  <si>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</si>
  <si>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</si>
  <si>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</si>
  <si>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</si>
  <si>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</si>
  <si>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</si>
  <si>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</si>
  <si>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</si>
  <si>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</si>
  <si>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</si>
  <si>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</si>
  <si>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</si>
  <si>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</si>
  <si>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</si>
  <si>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</si>
  <si>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</si>
  <si>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</si>
  <si>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</si>
  <si>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</si>
  <si>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</si>
  <si>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</si>
  <si>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</si>
  <si>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</si>
  <si>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</si>
  <si>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</si>
  <si>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</si>
  <si>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</si>
  <si>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</si>
  <si>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</si>
  <si>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</si>
  <si>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</si>
  <si>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</si>
  <si>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</si>
  <si>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</si>
  <si>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</si>
  <si>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</si>
  <si>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</si>
  <si>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</si>
  <si>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</si>
  <si>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</si>
  <si>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</si>
  <si>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</si>
  <si>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</si>
  <si>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</si>
  <si>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</si>
  <si>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</si>
  <si>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</si>
  <si>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</si>
  <si>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</si>
  <si>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</si>
  <si>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</si>
  <si>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</si>
  <si>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</si>
  <si>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</si>
  <si>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</si>
  <si>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</si>
  <si>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</si>
  <si>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</si>
  <si>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</si>
  <si>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</si>
  <si>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</si>
  <si>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</si>
  <si>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</si>
  <si>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</si>
  <si>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</si>
  <si>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</si>
  <si>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</si>
  <si>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</si>
  <si>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</si>
  <si>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</si>
  <si>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</si>
  <si>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</si>
  <si>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</si>
  <si>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</si>
  <si>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</si>
  <si>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</si>
  <si>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</si>
  <si>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</si>
  <si>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</si>
  <si>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</si>
  <si>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</si>
  <si>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</si>
  <si>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</si>
  <si>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</si>
  <si>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</si>
  <si>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</si>
  <si>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</si>
  <si>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</si>
  <si>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</si>
  <si>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</si>
  <si>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</si>
  <si>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</si>
  <si>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</si>
  <si>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</si>
  <si>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</si>
  <si>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</si>
  <si>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</si>
  <si>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</si>
  <si>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</si>
  <si>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</si>
  <si>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</si>
  <si>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</si>
  <si>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</si>
  <si>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</si>
  <si>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</si>
  <si>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</si>
  <si>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</si>
  <si>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</si>
  <si>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</si>
  <si>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</si>
  <si>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</si>
  <si>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</si>
  <si>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</si>
  <si>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</si>
  <si>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</si>
  <si>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</si>
  <si>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</si>
  <si>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</si>
  <si>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</si>
  <si>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</si>
  <si>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</si>
  <si>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</si>
  <si>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</si>
  <si>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</si>
  <si>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</si>
  <si>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</si>
  <si>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</si>
  <si>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</si>
  <si>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</si>
  <si>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</si>
  <si>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</si>
  <si>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</si>
  <si>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</si>
  <si>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</si>
  <si>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</si>
  <si>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</si>
  <si>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</si>
  <si>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</si>
  <si>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</si>
  <si>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</si>
  <si>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</si>
  <si>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</si>
  <si>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</si>
  <si>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</si>
  <si>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</si>
  <si>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</si>
  <si>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</si>
  <si>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</si>
  <si>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</si>
  <si>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</si>
  <si>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</si>
  <si>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</si>
  <si>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</si>
  <si>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</si>
  <si>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</si>
  <si>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</si>
  <si>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</si>
  <si>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</si>
  <si>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</si>
  <si>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</si>
  <si>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</si>
  <si>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</si>
  <si>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</si>
  <si>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</si>
  <si>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</si>
  <si>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</si>
  <si>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</si>
  <si>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</si>
  <si>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</si>
  <si>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</si>
  <si>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</si>
  <si>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</si>
  <si>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</si>
  <si>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</si>
  <si>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</si>
  <si>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</si>
  <si>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</si>
  <si>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</si>
  <si>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</si>
  <si>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</si>
  <si>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</si>
  <si>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</si>
  <si>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</si>
  <si>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</si>
  <si>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</si>
  <si>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</si>
  <si>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</si>
  <si>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</si>
  <si>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</si>
  <si>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</si>
  <si>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</si>
  <si>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</si>
  <si>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</si>
  <si>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</si>
  <si>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</si>
  <si>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</si>
  <si>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</si>
  <si>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</si>
  <si>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</si>
  <si>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</si>
  <si>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</si>
  <si>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</si>
  <si>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</si>
  <si>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</si>
  <si>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</si>
  <si>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</si>
  <si>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</si>
  <si>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</si>
  <si>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</si>
  <si>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</si>
  <si>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</si>
  <si>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</si>
  <si>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</si>
  <si>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</si>
  <si>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</si>
  <si>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</si>
  <si>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</si>
  <si>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</si>
  <si>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</si>
  <si>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</si>
  <si>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</si>
  <si>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</si>
  <si>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</si>
  <si>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</si>
  <si>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</si>
  <si>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</si>
  <si>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</si>
  <si>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</si>
  <si>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</si>
  <si>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</si>
  <si>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</si>
  <si>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</si>
  <si>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</si>
  <si>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</si>
  <si>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</si>
  <si>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</si>
  <si>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</si>
  <si>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</si>
  <si>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</si>
  <si>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</si>
  <si>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</si>
  <si>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</si>
  <si>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</si>
  <si>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</si>
  <si>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</si>
  <si>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</si>
  <si>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</si>
  <si>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</si>
  <si>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</si>
  <si>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</si>
  <si>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</si>
  <si>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</si>
  <si>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</si>
  <si>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</si>
  <si>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</si>
  <si>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</si>
  <si>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</si>
  <si>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</si>
  <si>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</si>
  <si>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</si>
  <si>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</si>
  <si>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</si>
  <si>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</si>
  <si>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</si>
  <si>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</si>
  <si>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</si>
  <si>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</si>
  <si>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</si>
  <si>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</si>
  <si>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</si>
  <si>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</si>
  <si>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</si>
  <si>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</si>
  <si>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</si>
  <si>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</si>
  <si>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</si>
  <si>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</si>
  <si>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</si>
  <si>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</si>
  <si>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</si>
  <si>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</si>
  <si>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</si>
  <si>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</si>
  <si>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</si>
  <si>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</si>
  <si>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</si>
  <si>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</si>
  <si>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</si>
  <si>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</si>
  <si>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</si>
  <si>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</si>
  <si>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</si>
  <si>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</si>
  <si>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</si>
  <si>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</si>
  <si>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</si>
  <si>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</si>
  <si>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</si>
  <si>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</si>
  <si>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</si>
  <si>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</si>
  <si>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</si>
  <si>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</si>
  <si>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</si>
  <si>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</si>
  <si>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</si>
  <si>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</si>
  <si>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</si>
  <si>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</si>
  <si>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</si>
  <si>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</si>
  <si>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</si>
  <si>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</si>
  <si>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</si>
  <si>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</si>
  <si>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</si>
  <si>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</si>
  <si>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</si>
  <si>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</si>
  <si>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</si>
  <si>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</si>
  <si>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</si>
  <si>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</si>
  <si>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</si>
  <si>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</si>
  <si>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</si>
  <si>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</si>
  <si>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</si>
  <si>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</si>
  <si>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</si>
  <si>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</si>
  <si>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</si>
  <si>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</si>
  <si>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</si>
  <si>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</si>
  <si>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</si>
  <si>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</si>
  <si>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</si>
  <si>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</si>
  <si>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</si>
  <si>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</si>
  <si>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</si>
  <si>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</si>
  <si>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</si>
  <si>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</si>
  <si>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</si>
  <si>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</si>
  <si>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</si>
  <si>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</si>
  <si>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</si>
  <si>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</si>
  <si>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</si>
  <si>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</si>
  <si>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</si>
  <si>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</si>
  <si>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</si>
  <si>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</si>
  <si>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</si>
  <si>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</si>
  <si>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</si>
  <si>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</si>
  <si>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</si>
  <si>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</si>
  <si>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</si>
  <si>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</si>
  <si>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</si>
  <si>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</si>
  <si>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</si>
  <si>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</si>
  <si>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</si>
  <si>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</si>
  <si>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</si>
  <si>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</si>
  <si>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</si>
  <si>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</si>
  <si>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</si>
  <si>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</si>
  <si>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</si>
  <si>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</si>
  <si>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</si>
  <si>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</si>
  <si>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</si>
  <si>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</si>
  <si>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</si>
  <si>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</si>
  <si>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</si>
  <si>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</si>
  <si>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</si>
  <si>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</si>
  <si>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</si>
  <si>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</si>
  <si>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</si>
  <si>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</si>
  <si>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</si>
  <si>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</si>
  <si>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</si>
  <si>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</si>
  <si>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</si>
  <si>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</si>
  <si>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</si>
  <si>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</si>
  <si>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</si>
  <si>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</si>
  <si>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</si>
  <si>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</si>
  <si>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</si>
  <si>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</si>
  <si>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</si>
  <si>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</si>
  <si>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</si>
  <si>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</si>
  <si>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</si>
  <si>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</si>
  <si>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</si>
  <si>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</si>
  <si>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</si>
  <si>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</si>
  <si>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</si>
  <si>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</si>
  <si>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</si>
  <si>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</si>
  <si>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</si>
  <si>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</si>
  <si>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</si>
  <si>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</si>
  <si>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</si>
  <si>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</si>
  <si>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</si>
  <si>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</si>
  <si>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</si>
  <si>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</si>
  <si>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</si>
  <si>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</si>
  <si>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</si>
  <si>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</si>
  <si>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</si>
  <si>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</si>
  <si>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</si>
  <si>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</si>
  <si>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</si>
  <si>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</si>
  <si>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</si>
  <si>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</si>
  <si>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</si>
  <si>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</si>
  <si>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</si>
  <si>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</si>
  <si>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</si>
  <si>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</si>
  <si>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</si>
  <si>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</si>
  <si>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</si>
  <si>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</si>
  <si>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</si>
  <si>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</si>
  <si>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</si>
  <si>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</si>
  <si>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</si>
  <si>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</si>
  <si>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</si>
  <si>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</si>
  <si>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</si>
  <si>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</si>
  <si>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</si>
  <si>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</si>
  <si>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</si>
  <si>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</si>
  <si>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</si>
  <si>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</si>
  <si>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</si>
  <si>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</si>
  <si>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</si>
  <si>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</si>
  <si>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</si>
  <si>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</si>
  <si>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</si>
  <si>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</si>
  <si>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</si>
  <si>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</si>
  <si>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</si>
  <si>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</si>
  <si>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</si>
  <si>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</si>
  <si>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</si>
  <si>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</si>
  <si>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</si>
  <si>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</si>
  <si>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</si>
  <si>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</si>
  <si>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</si>
  <si>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</si>
  <si>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</si>
  <si>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</si>
  <si>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</si>
  <si>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</si>
  <si>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</si>
  <si>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</si>
  <si>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</si>
  <si>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</si>
  <si>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</si>
  <si>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</si>
  <si>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</si>
  <si>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</si>
  <si>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</si>
  <si>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</si>
  <si>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</si>
  <si>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</si>
  <si>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</si>
  <si>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</si>
  <si>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</si>
  <si>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</si>
  <si>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</si>
  <si>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</si>
  <si>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</si>
  <si>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</si>
  <si>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</si>
  <si>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</si>
  <si>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</si>
  <si>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</si>
  <si>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</si>
  <si>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</si>
  <si>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</si>
  <si>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</si>
  <si>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</si>
  <si>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</si>
  <si>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</si>
  <si>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</si>
  <si>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</si>
  <si>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</si>
  <si>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</si>
  <si>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</si>
  <si>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</si>
  <si>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</si>
  <si>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</si>
  <si>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</si>
  <si>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</si>
  <si>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</si>
  <si>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</si>
  <si>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</si>
  <si>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</si>
  <si>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</si>
  <si>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</si>
  <si>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</si>
  <si>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</si>
  <si>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</si>
  <si>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</si>
  <si>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</si>
  <si>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</si>
  <si>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</si>
  <si>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</si>
  <si>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</si>
  <si>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</si>
  <si>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</si>
  <si>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</si>
  <si>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</si>
  <si>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</si>
  <si>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</si>
  <si>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</si>
  <si>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</si>
  <si>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</si>
  <si>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</si>
  <si>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</si>
  <si>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</si>
  <si>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</si>
  <si>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</si>
  <si>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</si>
  <si>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</si>
  <si>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</si>
  <si>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</si>
  <si>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</si>
  <si>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</si>
  <si>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</si>
  <si>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</si>
  <si>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</si>
  <si>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</si>
  <si>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</si>
  <si>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</si>
  <si>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</si>
  <si>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</si>
  <si>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</si>
  <si>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</si>
  <si>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</si>
  <si>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</si>
  <si>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</si>
  <si>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</si>
  <si>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</si>
  <si>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</si>
  <si>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</si>
  <si>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</si>
  <si>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</si>
  <si>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</si>
  <si>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</si>
  <si>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</si>
  <si>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</si>
  <si>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</si>
  <si>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</si>
  <si>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</si>
  <si>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</si>
  <si>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</si>
  <si>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</si>
  <si>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</si>
  <si>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</si>
  <si>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</si>
  <si>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</si>
  <si>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</si>
  <si>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</si>
  <si>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</si>
  <si>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</si>
  <si>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</si>
  <si>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</si>
  <si>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</si>
  <si>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</si>
  <si>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</si>
  <si>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</si>
  <si>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</si>
  <si>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</si>
  <si>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</si>
  <si>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</si>
  <si>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</si>
  <si>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</si>
  <si>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</si>
  <si>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</si>
  <si>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</si>
  <si>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</si>
  <si>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</si>
  <si>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</si>
  <si>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</si>
  <si>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</si>
  <si>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</si>
  <si>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</si>
  <si>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</si>
  <si>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</si>
  <si>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</si>
  <si>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</si>
  <si>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</si>
  <si>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</si>
  <si>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</si>
  <si>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</si>
  <si>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</si>
  <si>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</si>
  <si>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</si>
  <si>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</si>
  <si>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</si>
  <si>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</si>
  <si>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</si>
  <si>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</si>
  <si>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</si>
  <si>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</si>
  <si>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</si>
  <si>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</si>
  <si>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</si>
  <si>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</si>
  <si>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</si>
  <si>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</si>
  <si>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</si>
  <si>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</si>
  <si>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</si>
  <si>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</si>
  <si>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</si>
  <si>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</si>
  <si>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</si>
  <si>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</si>
  <si>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</si>
  <si>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</si>
  <si>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</si>
  <si>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</si>
  <si>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</si>
  <si>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</si>
  <si>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</si>
  <si>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</si>
  <si>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</si>
  <si>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</si>
  <si>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</si>
  <si>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</si>
  <si>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</si>
  <si>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</si>
  <si>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</si>
  <si>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</si>
  <si>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</si>
  <si>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</si>
  <si>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</si>
  <si>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</si>
  <si>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</si>
  <si>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</si>
  <si>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</si>
  <si>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</si>
  <si>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</si>
  <si>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</si>
  <si>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</si>
  <si>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</si>
  <si>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</si>
  <si>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</si>
  <si>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</si>
  <si>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</si>
  <si>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</si>
  <si>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</si>
  <si>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</si>
  <si>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</si>
  <si>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</si>
  <si>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</si>
  <si>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</si>
  <si>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</si>
  <si>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</si>
  <si>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</si>
  <si>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</si>
  <si>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</si>
  <si>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</si>
  <si>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</si>
  <si>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</si>
  <si>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</si>
  <si>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</si>
  <si>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</si>
  <si>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</si>
  <si>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</si>
  <si>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</si>
  <si>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</si>
  <si>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</si>
  <si>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</si>
  <si>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</si>
  <si>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</si>
  <si>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</si>
  <si>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</si>
  <si>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</si>
  <si>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</si>
  <si>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</si>
  <si>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</si>
  <si>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</si>
  <si>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</si>
  <si>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</si>
  <si>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</si>
  <si>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</si>
  <si>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</si>
  <si>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</si>
  <si>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</si>
  <si>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</si>
  <si>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</si>
  <si>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</si>
  <si>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</si>
  <si>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</si>
  <si>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</si>
  <si>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</si>
  <si>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</si>
  <si>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</si>
  <si>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</si>
  <si>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</si>
  <si>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</si>
  <si>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</si>
  <si>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</si>
  <si>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</si>
  <si>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</si>
  <si>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</si>
  <si>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</si>
  <si>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</si>
  <si>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</si>
  <si>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</si>
  <si>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</si>
  <si>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</si>
  <si>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</si>
  <si>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</si>
  <si>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</si>
  <si>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</si>
  <si>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</si>
  <si>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</si>
  <si>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</si>
  <si>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</si>
  <si>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</si>
  <si>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</si>
  <si>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</si>
  <si>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</si>
  <si>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</si>
  <si>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</si>
  <si>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</si>
  <si>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</si>
  <si>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</si>
  <si>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</si>
  <si>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</si>
  <si>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</si>
  <si>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</si>
  <si>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</si>
  <si>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</si>
  <si>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</si>
  <si>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</si>
  <si>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</si>
  <si>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</si>
  <si>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</si>
  <si>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</si>
  <si>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</si>
  <si>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</si>
  <si>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</si>
  <si>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</si>
  <si>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</si>
  <si>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</si>
  <si>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</si>
  <si>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</si>
  <si>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</si>
  <si>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</si>
  <si>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</si>
  <si>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</si>
  <si>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</si>
  <si>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</si>
  <si>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</si>
  <si>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</si>
  <si>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</si>
  <si>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</si>
  <si>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</si>
  <si>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</si>
  <si>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</si>
  <si>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</si>
  <si>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</si>
  <si>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</si>
  <si>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</si>
  <si>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</si>
  <si>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</si>
  <si>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</si>
  <si>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</si>
  <si>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</si>
  <si>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</si>
  <si>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</si>
  <si>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</si>
  <si>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</si>
  <si>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</si>
  <si>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</si>
  <si>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</si>
  <si>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</si>
  <si>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</si>
  <si>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</si>
  <si>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</si>
  <si>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</si>
  <si>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</si>
  <si>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</si>
  <si>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</si>
  <si>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</si>
  <si>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</si>
  <si>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</si>
  <si>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</si>
  <si>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</si>
  <si>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</si>
  <si>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</si>
  <si>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</si>
  <si>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</si>
  <si>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</si>
  <si>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</si>
  <si>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</si>
  <si>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</si>
  <si>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</si>
  <si>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</si>
  <si>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</si>
  <si>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</si>
  <si>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</si>
  <si>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</si>
  <si>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</si>
  <si>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</si>
  <si>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</si>
  <si>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</si>
  <si>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</si>
  <si>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</si>
  <si>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</si>
  <si>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</si>
  <si>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</si>
  <si>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</si>
  <si>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</si>
  <si>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</si>
  <si>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</si>
  <si>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</si>
  <si>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</si>
  <si>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</si>
  <si>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</si>
  <si>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</si>
  <si>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</si>
  <si>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</si>
  <si>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</si>
  <si>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</si>
  <si>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</si>
  <si>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</si>
  <si>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</si>
  <si>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</si>
  <si>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</si>
  <si>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</si>
  <si>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</si>
  <si>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</si>
  <si>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</si>
  <si>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</si>
  <si>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</si>
  <si>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</si>
  <si>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</si>
  <si>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</si>
  <si>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</si>
  <si>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</si>
  <si>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</si>
  <si>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</si>
  <si>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</si>
  <si>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</si>
  <si>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</si>
  <si>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</si>
  <si>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</si>
  <si>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</si>
  <si>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</si>
  <si>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</si>
  <si>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</si>
  <si>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</si>
  <si>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</si>
  <si>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</si>
  <si>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</si>
  <si>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</si>
  <si>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</si>
  <si>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</si>
  <si>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</si>
  <si>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</si>
  <si>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</si>
  <si>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</si>
  <si>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</si>
  <si>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</si>
  <si>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</si>
  <si>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</si>
  <si>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</si>
  <si>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</si>
  <si>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</si>
  <si>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</si>
  <si>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</si>
  <si>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</si>
  <si>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</si>
  <si>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</si>
  <si>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</si>
  <si>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</si>
  <si>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</si>
  <si>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</si>
  <si>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</si>
  <si>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</si>
  <si>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</si>
  <si>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</si>
  <si>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</si>
  <si>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</si>
  <si>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</si>
  <si>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</si>
  <si>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</si>
  <si>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</si>
  <si>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</si>
  <si>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</si>
  <si>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</si>
  <si>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</si>
  <si>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</si>
  <si>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</si>
  <si>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</si>
  <si>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</si>
  <si>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</si>
  <si>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</si>
  <si>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</si>
  <si>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</si>
  <si>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</si>
  <si>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</si>
  <si>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</si>
  <si>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</si>
  <si>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</si>
  <si>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</si>
  <si>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</si>
  <si>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</si>
  <si>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</si>
  <si>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</si>
  <si>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</si>
  <si>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</si>
  <si>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</si>
  <si>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</si>
  <si>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</si>
  <si>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</si>
  <si>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</si>
  <si>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</si>
  <si>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</si>
  <si>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</si>
  <si>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</si>
  <si>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</si>
  <si>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</si>
  <si>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</si>
  <si>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</si>
  <si>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</si>
  <si>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</si>
  <si>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</si>
  <si>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</si>
  <si>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</si>
  <si>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</si>
  <si>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</si>
  <si>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</si>
  <si>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</si>
  <si>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</si>
  <si>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</si>
  <si>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</si>
  <si>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</si>
  <si>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</si>
  <si>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</si>
  <si>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</si>
  <si>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</si>
  <si>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</si>
  <si>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</si>
  <si>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</si>
  <si>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</si>
  <si>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</si>
  <si>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</si>
  <si>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</si>
  <si>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</si>
  <si>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</si>
  <si>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</si>
  <si>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</si>
  <si>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</si>
  <si>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</si>
  <si>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</si>
  <si>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</si>
  <si>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</si>
  <si>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</si>
  <si>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</si>
  <si>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</si>
  <si>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</si>
  <si>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</si>
  <si>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</si>
  <si>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</si>
  <si>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</si>
  <si>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</si>
  <si>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</si>
  <si>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</si>
  <si>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</si>
  <si>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</si>
  <si>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</si>
  <si>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</si>
  <si>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</si>
  <si>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</si>
  <si>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</si>
  <si>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</si>
  <si>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</si>
  <si>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</si>
  <si>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</si>
  <si>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</si>
  <si>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</si>
  <si>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</si>
  <si>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</si>
  <si>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</si>
  <si>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</si>
  <si>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</si>
  <si>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</si>
  <si>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</si>
  <si>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</si>
  <si>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</si>
  <si>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</si>
  <si>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</si>
  <si>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</si>
  <si>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</si>
  <si>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</si>
  <si>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</si>
  <si>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</si>
  <si>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</si>
  <si>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</si>
  <si>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</si>
  <si>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</si>
  <si>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</si>
  <si>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</si>
  <si>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</si>
  <si>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</si>
  <si>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</si>
  <si>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</si>
  <si>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</si>
  <si>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</si>
  <si>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</si>
  <si>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</si>
  <si>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</si>
  <si>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</si>
  <si>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</si>
  <si>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</si>
  <si>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</si>
  <si>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</si>
  <si>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</si>
  <si>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</si>
  <si>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</si>
  <si>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</si>
  <si>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</si>
  <si>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</si>
  <si>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</si>
  <si>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</si>
  <si>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</si>
  <si>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</si>
  <si>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</si>
  <si>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</si>
  <si>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</si>
  <si>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</si>
  <si>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</si>
  <si>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</si>
  <si>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</si>
  <si>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</si>
  <si>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</si>
  <si>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</si>
  <si>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</si>
  <si>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</si>
  <si>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</si>
  <si>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</si>
  <si>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</si>
  <si>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</si>
  <si>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</si>
  <si>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</si>
  <si>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</si>
  <si>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</si>
  <si>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</si>
  <si>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</si>
  <si>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</si>
  <si>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</si>
  <si>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</si>
  <si>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</si>
  <si>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</si>
  <si>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</si>
  <si>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</si>
  <si>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</si>
  <si>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</si>
  <si>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</si>
  <si>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</si>
  <si>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</si>
  <si>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</si>
  <si>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</si>
  <si>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</si>
  <si>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</si>
  <si>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</si>
  <si>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</si>
  <si>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</si>
  <si>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</si>
  <si>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</si>
  <si>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</si>
  <si>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</si>
  <si>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</si>
  <si>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</si>
  <si>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</si>
  <si>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</si>
  <si>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</si>
  <si>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</si>
  <si>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</si>
  <si>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</si>
  <si>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</si>
  <si>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</si>
  <si>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</si>
  <si>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</si>
  <si>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</si>
  <si>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</si>
  <si>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</si>
  <si>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</si>
  <si>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</si>
  <si>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</si>
  <si>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</si>
  <si>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</si>
  <si>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</si>
  <si>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</si>
  <si>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</si>
  <si>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</si>
  <si>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</si>
  <si>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</si>
  <si>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</si>
  <si>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</si>
  <si>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</si>
  <si>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</si>
  <si>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</si>
  <si>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</si>
  <si>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</si>
  <si>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</si>
  <si>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</si>
  <si>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</si>
  <si>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</si>
  <si>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</si>
  <si>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</si>
  <si>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</si>
  <si>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</si>
  <si>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</si>
  <si>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</si>
  <si>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</si>
  <si>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</si>
  <si>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</si>
  <si>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</si>
  <si>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</si>
  <si>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</si>
  <si>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</si>
  <si>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</si>
  <si>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</si>
  <si>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</si>
  <si>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</si>
  <si>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</si>
  <si>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</si>
  <si>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</si>
  <si>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</si>
  <si>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</si>
  <si>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</si>
  <si>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</si>
  <si>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</si>
  <si>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</si>
  <si>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</si>
  <si>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</si>
  <si>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</si>
  <si>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</si>
  <si>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</si>
  <si>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</si>
  <si>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</si>
  <si>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</si>
  <si>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</si>
  <si>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</si>
  <si>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</si>
  <si>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</si>
  <si>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</si>
  <si>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</si>
  <si>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</si>
  <si>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</si>
  <si>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</si>
  <si>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</si>
  <si>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</si>
  <si>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</si>
  <si>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</si>
  <si>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</si>
  <si>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</si>
  <si>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</si>
  <si>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</si>
  <si>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</si>
  <si>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</si>
  <si>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</si>
  <si>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</si>
  <si>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</si>
  <si>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</si>
  <si>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</si>
  <si>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</si>
  <si>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</si>
  <si>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</si>
  <si>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</si>
  <si>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</si>
  <si>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</si>
  <si>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</si>
  <si>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</si>
  <si>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</si>
  <si>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</si>
  <si>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</si>
  <si>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</si>
  <si>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</si>
  <si>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</si>
  <si>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</si>
  <si>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</si>
  <si>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</si>
  <si>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</si>
  <si>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</si>
  <si>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</si>
  <si>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</si>
  <si>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</si>
  <si>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</si>
  <si>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</si>
  <si>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</si>
  <si>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</si>
  <si>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</si>
  <si>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</si>
  <si>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</si>
  <si>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</si>
  <si>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</si>
  <si>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</si>
  <si>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</si>
  <si>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</si>
  <si>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</si>
  <si>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</si>
  <si>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</si>
  <si>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</si>
  <si>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</si>
  <si>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</si>
  <si>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</si>
  <si>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</si>
  <si>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</si>
  <si>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</si>
  <si>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</si>
  <si>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</si>
  <si>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</si>
  <si>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</si>
  <si>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</si>
  <si>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</si>
  <si>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</si>
  <si>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</si>
  <si>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</si>
  <si>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</si>
  <si>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</si>
  <si>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</si>
  <si>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</si>
  <si>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</si>
  <si>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</si>
  <si>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</si>
  <si>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</si>
  <si>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</si>
  <si>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</si>
  <si>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</si>
  <si>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</si>
  <si>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</si>
  <si>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</si>
  <si>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</si>
  <si>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</si>
  <si>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</si>
  <si>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</si>
  <si>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</si>
  <si>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</si>
  <si>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</si>
  <si>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</si>
  <si>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</si>
  <si>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</si>
  <si>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</si>
  <si>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</si>
  <si>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</si>
  <si>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</si>
  <si>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</si>
  <si>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</si>
  <si>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</si>
  <si>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</si>
  <si>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</si>
  <si>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</si>
  <si>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</si>
  <si>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</si>
  <si>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</si>
  <si>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</si>
  <si>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</si>
  <si>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</si>
  <si>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</si>
  <si>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</si>
  <si>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</si>
  <si>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</si>
  <si>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</si>
  <si>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</si>
  <si>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</si>
  <si>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</si>
  <si>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</si>
  <si>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</si>
  <si>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</si>
  <si>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</si>
  <si>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</si>
  <si>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</si>
  <si>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</si>
  <si>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</si>
  <si>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</si>
  <si>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</si>
  <si>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</si>
  <si>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</si>
  <si>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</si>
  <si>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</si>
  <si>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</si>
  <si>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</si>
  <si>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</si>
  <si>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</si>
  <si>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</si>
  <si>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</si>
  <si>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</si>
  <si>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</si>
  <si>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</si>
  <si>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</si>
  <si>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</si>
  <si>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</si>
  <si>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</si>
  <si>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</si>
  <si>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</si>
  <si>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</si>
  <si>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</si>
  <si>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</si>
  <si>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</si>
  <si>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</si>
  <si>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</si>
  <si>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</si>
  <si>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</si>
  <si>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</si>
  <si>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</si>
  <si>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</si>
  <si>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</si>
  <si>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</si>
  <si>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</si>
  <si>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</si>
  <si>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</si>
  <si>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</si>
  <si>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</si>
  <si>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</si>
  <si>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</si>
  <si>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</si>
  <si>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</si>
  <si>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</si>
  <si>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</si>
  <si>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</si>
  <si>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</si>
  <si>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</si>
  <si>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</si>
  <si>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</si>
  <si>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</si>
  <si>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</si>
  <si>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</si>
  <si>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</si>
  <si>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</si>
  <si>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</si>
  <si>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</si>
  <si>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</si>
  <si>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</si>
  <si>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</si>
  <si>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</si>
  <si>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</si>
  <si>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</si>
  <si>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</si>
  <si>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</si>
  <si>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</si>
  <si>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</si>
  <si>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</si>
  <si>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</si>
  <si>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</si>
  <si>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</si>
  <si>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</si>
  <si>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</si>
  <si>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</si>
  <si>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</si>
  <si>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</si>
  <si>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</si>
  <si>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</si>
  <si>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</si>
  <si>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</si>
  <si>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</si>
  <si>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</si>
  <si>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</si>
  <si>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</si>
  <si>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</si>
  <si>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</si>
  <si>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</si>
  <si>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</si>
  <si>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</si>
  <si>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</si>
  <si>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</si>
  <si>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</si>
  <si>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</si>
  <si>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</si>
  <si>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</si>
  <si>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</si>
  <si>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</si>
  <si>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</si>
  <si>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</si>
  <si>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</si>
  <si>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</si>
  <si>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</si>
  <si>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</si>
  <si>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</si>
  <si>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</si>
  <si>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</si>
  <si>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</si>
  <si>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</si>
  <si>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</si>
  <si>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</si>
  <si>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</si>
  <si>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</si>
  <si>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</si>
  <si>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</si>
  <si>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</si>
  <si>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</si>
  <si>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</si>
  <si>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</si>
  <si>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</si>
  <si>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</si>
  <si>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</si>
  <si>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</si>
  <si>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</si>
  <si>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</si>
  <si>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</si>
  <si>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</si>
  <si>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</si>
  <si>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</si>
  <si>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</si>
  <si>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</si>
  <si>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</si>
  <si>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</si>
  <si>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</si>
  <si>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</si>
  <si>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</si>
  <si>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</si>
  <si>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</si>
  <si>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</si>
  <si>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</si>
  <si>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</si>
  <si>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</si>
  <si>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</si>
  <si>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</si>
  <si>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</si>
  <si>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</si>
  <si>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</si>
  <si>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</si>
  <si>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</si>
  <si>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</si>
  <si>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</si>
  <si>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</si>
  <si>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</si>
  <si>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</si>
  <si>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</si>
  <si>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</si>
  <si>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</si>
  <si>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</si>
  <si>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</si>
  <si>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</si>
  <si>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</si>
  <si>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</si>
  <si>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</si>
  <si>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</si>
  <si>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</si>
  <si>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</si>
  <si>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</si>
  <si>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</si>
  <si>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</si>
  <si>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</si>
  <si>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</si>
  <si>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</si>
  <si>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</si>
  <si>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</si>
  <si>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</si>
  <si>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</si>
  <si>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</si>
  <si>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</si>
  <si>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</si>
  <si>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</si>
  <si>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</si>
  <si>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</si>
  <si>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</si>
  <si>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</si>
  <si>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</si>
  <si>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</si>
  <si>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</si>
  <si>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</si>
  <si>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</si>
  <si>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</si>
  <si>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</si>
  <si>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</si>
  <si>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</si>
  <si>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</si>
  <si>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</si>
  <si>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</si>
  <si>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</si>
  <si>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</si>
  <si>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</si>
  <si>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</si>
  <si>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</si>
  <si>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</si>
  <si>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</si>
  <si>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</si>
  <si>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</si>
  <si>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</si>
  <si>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</si>
  <si>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</si>
  <si>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</si>
  <si>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</si>
  <si>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</si>
  <si>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</si>
  <si>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</si>
  <si>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</si>
  <si>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</si>
  <si>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</si>
  <si>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</si>
  <si>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</si>
  <si>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</si>
  <si>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</si>
  <si>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</si>
  <si>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</si>
  <si>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</si>
  <si>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</si>
  <si>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</si>
  <si>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</si>
  <si>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</si>
  <si>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</si>
  <si>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</si>
  <si>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</si>
  <si>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</si>
  <si>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</si>
  <si>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</si>
  <si>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</si>
  <si>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</si>
  <si>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</si>
  <si>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</si>
  <si>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</si>
  <si>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</si>
  <si>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</si>
  <si>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</si>
  <si>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</si>
  <si>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</si>
  <si>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</si>
  <si>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</si>
  <si>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</si>
  <si>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</si>
  <si>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</si>
  <si>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</si>
  <si>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</si>
  <si>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</si>
  <si>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</si>
  <si>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</si>
  <si>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</si>
  <si>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</si>
  <si>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</si>
  <si>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</si>
  <si>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</si>
  <si>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</si>
  <si>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</si>
  <si>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</si>
  <si>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</si>
  <si>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</si>
  <si>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</si>
  <si>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</si>
  <si>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</si>
  <si>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</si>
  <si>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</si>
  <si>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</si>
  <si>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</si>
  <si>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</si>
  <si>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</si>
  <si>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</si>
  <si>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</si>
  <si>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</si>
  <si>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</si>
  <si>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</si>
  <si>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</si>
  <si>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</si>
  <si>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</si>
  <si>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</si>
  <si>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</si>
  <si>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</si>
  <si>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</si>
  <si>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</si>
  <si>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</si>
  <si>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</si>
  <si>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</si>
  <si>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</si>
  <si>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</si>
  <si>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</si>
  <si>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</si>
  <si>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</si>
  <si>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</si>
  <si>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</si>
  <si>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</si>
  <si>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</si>
  <si>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</si>
  <si>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</si>
  <si>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</si>
  <si>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</si>
  <si>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</si>
  <si>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</si>
  <si>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</si>
  <si>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</si>
  <si>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</si>
  <si>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</si>
  <si>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</si>
  <si>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</si>
  <si>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</si>
  <si>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</si>
  <si>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</si>
  <si>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</si>
  <si>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</si>
  <si>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</si>
  <si>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</si>
  <si>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</si>
  <si>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</si>
  <si>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</si>
  <si>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</si>
  <si>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</si>
  <si>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</si>
  <si>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</si>
  <si>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</si>
  <si>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</si>
  <si>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</si>
  <si>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</si>
  <si>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</si>
  <si>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</si>
  <si>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</si>
  <si>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</si>
  <si>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</si>
  <si>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</si>
  <si>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</si>
  <si>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</si>
  <si>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</si>
  <si>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</si>
  <si>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</si>
  <si>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</si>
  <si>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</si>
  <si>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</si>
  <si>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</si>
  <si>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</si>
  <si>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</si>
  <si>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</si>
  <si>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</si>
  <si>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</si>
  <si>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</si>
  <si>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</si>
  <si>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</si>
  <si>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</si>
  <si>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</si>
  <si>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</si>
  <si>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</si>
  <si>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</si>
  <si>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</si>
  <si>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</si>
  <si>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</si>
  <si>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</si>
  <si>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</si>
  <si>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</si>
  <si>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</si>
  <si>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</si>
  <si>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</si>
  <si>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</si>
  <si>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</si>
  <si>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</si>
  <si>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</si>
  <si>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</si>
  <si>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</si>
  <si>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</si>
  <si>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</si>
  <si>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</si>
  <si>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</si>
  <si>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</si>
  <si>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</si>
  <si>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</si>
  <si>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</si>
  <si>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</si>
  <si>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</si>
  <si>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</si>
  <si>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</si>
  <si>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</si>
  <si>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</si>
  <si>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</si>
  <si>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</si>
  <si>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</si>
  <si>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</si>
  <si>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</si>
  <si>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</si>
  <si>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</si>
  <si>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</si>
  <si>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</si>
  <si>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</si>
  <si>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</si>
  <si>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</si>
  <si>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</si>
  <si>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</si>
  <si>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</si>
  <si>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</si>
  <si>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</si>
  <si>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</si>
  <si>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</si>
  <si>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</si>
  <si>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</si>
  <si>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</si>
  <si>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</si>
  <si>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</si>
  <si>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</si>
  <si>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</si>
  <si>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</si>
  <si>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</si>
  <si>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</si>
  <si>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</si>
  <si>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</si>
  <si>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</si>
  <si>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</si>
  <si>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</si>
  <si>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</si>
  <si>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</si>
  <si>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</si>
  <si>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</si>
  <si>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</si>
  <si>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</si>
  <si>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</si>
  <si>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</si>
  <si>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</si>
  <si>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</si>
  <si>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</si>
  <si>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</si>
  <si>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</si>
  <si>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</si>
  <si>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</si>
  <si>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</si>
  <si>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</si>
  <si>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</si>
  <si>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</si>
  <si>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</si>
  <si>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</si>
  <si>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</si>
  <si>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</si>
  <si>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</si>
  <si>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</si>
  <si>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</si>
  <si>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</si>
  <si>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</si>
  <si>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</si>
  <si>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</si>
  <si>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</si>
  <si>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</si>
  <si>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</si>
  <si>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</si>
  <si>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</si>
  <si>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</si>
  <si>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</si>
  <si>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</si>
  <si>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</si>
  <si>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</si>
  <si>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</si>
  <si>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</si>
  <si>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</si>
  <si>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</si>
  <si>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</si>
  <si>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</si>
  <si>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</si>
  <si>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</si>
  <si>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</si>
  <si>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</si>
  <si>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</si>
  <si>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</si>
  <si>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</si>
  <si>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</si>
  <si>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</si>
  <si>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</si>
  <si>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</si>
  <si>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</si>
  <si>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</si>
  <si>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</si>
  <si>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</si>
  <si>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</si>
  <si>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</si>
  <si>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</si>
  <si>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</si>
  <si>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</si>
  <si>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</si>
  <si>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</si>
  <si>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</si>
  <si>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</si>
  <si>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</si>
  <si>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</si>
  <si>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</si>
  <si>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</si>
  <si>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</si>
  <si>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</si>
  <si>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</si>
  <si>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</si>
  <si>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</si>
  <si>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</si>
  <si>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</si>
  <si>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</si>
  <si>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</si>
  <si>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</si>
  <si>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</si>
  <si>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</si>
  <si>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</si>
  <si>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</si>
  <si>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</si>
  <si>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</si>
  <si>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</si>
  <si>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</si>
  <si>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</si>
  <si>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</si>
  <si>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</si>
  <si>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</si>
  <si>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</si>
  <si>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</si>
  <si>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</si>
  <si>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</si>
  <si>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</si>
  <si>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</si>
  <si>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</si>
  <si>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</si>
  <si>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</si>
  <si>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</si>
  <si>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</si>
  <si>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</si>
  <si>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</si>
  <si>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</si>
  <si>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</si>
  <si>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</si>
  <si>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</si>
  <si>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</si>
  <si>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</si>
  <si>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</si>
  <si>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</si>
  <si>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</si>
  <si>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</si>
  <si>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</si>
  <si>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</si>
  <si>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</si>
  <si>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</si>
  <si>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</si>
  <si>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</si>
  <si>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</si>
  <si>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</si>
  <si>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</si>
  <si>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</si>
  <si>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</si>
  <si>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</si>
  <si>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</si>
  <si>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</si>
  <si>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</si>
  <si>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</si>
  <si>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</si>
  <si>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</si>
  <si>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</si>
  <si>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</si>
  <si>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</si>
  <si>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</si>
  <si>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</si>
  <si>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</si>
  <si>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</si>
  <si>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</si>
  <si>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</si>
  <si>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</si>
  <si>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</si>
  <si>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</si>
  <si>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</si>
  <si>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</si>
  <si>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</si>
  <si>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</si>
  <si>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</si>
  <si>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</si>
  <si>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</si>
  <si>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</si>
  <si>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</si>
  <si>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</si>
  <si>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</si>
  <si>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</si>
  <si>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</si>
  <si>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</si>
  <si>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</si>
  <si>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</si>
  <si>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</si>
  <si>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</si>
  <si>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</si>
  <si>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</si>
  <si>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</si>
  <si>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</si>
  <si>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</si>
  <si>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</si>
  <si>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</si>
  <si>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</si>
  <si>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</si>
  <si>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</si>
  <si>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</si>
  <si>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</si>
  <si>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</si>
  <si>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</si>
  <si>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</si>
  <si>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</si>
  <si>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</si>
  <si>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</si>
  <si>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</si>
  <si>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</si>
  <si>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</si>
  <si>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</si>
  <si>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</si>
  <si>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</si>
  <si>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</si>
  <si>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</si>
  <si>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</si>
  <si>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</si>
  <si>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</si>
  <si>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</si>
  <si>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</si>
  <si>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</si>
  <si>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</si>
  <si>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</si>
  <si>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</si>
  <si>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</si>
  <si>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</si>
  <si>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</si>
  <si>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</si>
  <si>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</si>
  <si>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</si>
  <si>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</si>
  <si>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</si>
  <si>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</si>
  <si>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</si>
  <si>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</si>
  <si>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</si>
  <si>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</si>
  <si>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</si>
  <si>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</si>
  <si>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</si>
  <si>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</si>
  <si>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</si>
  <si>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</si>
  <si>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</si>
  <si>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</si>
  <si>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</si>
  <si>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</si>
  <si>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</si>
  <si>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</si>
  <si>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</si>
  <si>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</si>
  <si>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</si>
  <si>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</si>
  <si>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</si>
  <si>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</si>
  <si>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</si>
  <si>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</si>
  <si>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</si>
  <si>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</si>
  <si>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</si>
  <si>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</si>
  <si>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</si>
  <si>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</si>
  <si>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</si>
  <si>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</si>
  <si>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</si>
  <si>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</si>
  <si>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</si>
  <si>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</si>
  <si>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</si>
  <si>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</si>
  <si>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</si>
  <si>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</si>
  <si>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</si>
  <si>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</si>
  <si>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</si>
  <si>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</si>
  <si>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</si>
  <si>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</si>
  <si>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</si>
  <si>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</si>
  <si>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</si>
  <si>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</si>
  <si>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</si>
  <si>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</si>
  <si>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</si>
  <si>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</si>
  <si>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</si>
  <si>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</si>
  <si>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</si>
  <si>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</si>
  <si>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</si>
  <si>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</si>
  <si>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</si>
  <si>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</si>
  <si>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</si>
  <si>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</si>
  <si>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</si>
  <si>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</si>
  <si>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</si>
  <si>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</si>
  <si>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</si>
  <si>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</si>
  <si>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</si>
  <si>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</si>
  <si>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</si>
  <si>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</si>
  <si>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</si>
  <si>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</si>
  <si>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</si>
  <si>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</si>
  <si>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</si>
  <si>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</si>
  <si>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</si>
  <si>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</si>
  <si>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</si>
  <si>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</si>
  <si>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</si>
  <si>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</si>
  <si>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</si>
  <si>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</si>
  <si>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</si>
  <si>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</si>
  <si>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</si>
  <si>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</si>
  <si>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</si>
  <si>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</si>
  <si>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</si>
  <si>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</si>
  <si>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</si>
  <si>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</si>
  <si>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</si>
  <si>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</si>
  <si>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</si>
  <si>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</si>
  <si>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</si>
  <si>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</si>
  <si>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</si>
  <si>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</si>
  <si>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</si>
  <si>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</si>
  <si>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</si>
  <si>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</si>
  <si>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</si>
  <si>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</si>
  <si>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</si>
  <si>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</si>
  <si>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</si>
  <si>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</si>
  <si>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</si>
  <si>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</si>
  <si>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</si>
  <si>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</si>
  <si>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</si>
  <si>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</si>
  <si>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</si>
  <si>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</si>
  <si>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</si>
  <si>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</si>
  <si>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</si>
  <si>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</si>
  <si>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</si>
  <si>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</si>
  <si>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</si>
  <si>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</si>
  <si>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</si>
  <si>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</si>
  <si>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</si>
  <si>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</si>
  <si>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</si>
  <si>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</si>
  <si>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</si>
  <si>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</si>
  <si>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</si>
  <si>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</si>
  <si>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</si>
  <si>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</si>
  <si>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</si>
  <si>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</si>
  <si>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</si>
  <si>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</si>
  <si>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</si>
  <si>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</si>
  <si>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</si>
  <si>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</si>
  <si>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</si>
  <si>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</si>
  <si>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</si>
  <si>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</si>
  <si>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</si>
  <si>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</si>
  <si>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</si>
  <si>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</si>
  <si>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</si>
  <si>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</si>
  <si>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</si>
  <si>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</si>
  <si>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</si>
  <si>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</si>
  <si>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</si>
  <si>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</si>
  <si>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</si>
  <si>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</si>
  <si>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</si>
  <si>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</si>
  <si>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</si>
  <si>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</si>
  <si>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</si>
  <si>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</si>
  <si>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</si>
  <si>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</si>
  <si>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</si>
  <si>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</si>
  <si>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</si>
  <si>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</si>
  <si>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</si>
  <si>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</si>
  <si>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</si>
  <si>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</si>
  <si>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</si>
  <si>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</si>
  <si>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</si>
  <si>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</si>
  <si>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</si>
  <si>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</si>
  <si>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</si>
  <si>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</si>
  <si>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</si>
  <si>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</si>
  <si>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</si>
  <si>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</si>
  <si>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</si>
  <si>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</si>
  <si>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</si>
  <si>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</si>
  <si>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</si>
  <si>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</si>
  <si>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</si>
  <si>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</si>
  <si>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</si>
  <si>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</si>
  <si>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</si>
  <si>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</si>
  <si>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</si>
  <si>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</si>
  <si>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</si>
  <si>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</si>
  <si>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</si>
  <si>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</si>
  <si>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</si>
  <si>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</si>
  <si>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</si>
  <si>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</si>
  <si>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</si>
  <si>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</si>
  <si>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</si>
  <si>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</si>
  <si>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</si>
  <si>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</si>
  <si>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</si>
  <si>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</si>
  <si>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</si>
  <si>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</si>
  <si>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</si>
  <si>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</si>
  <si>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</si>
  <si>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</si>
  <si>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</si>
  <si>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</si>
  <si>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</si>
  <si>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</si>
  <si>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</si>
  <si>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</si>
  <si>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</si>
  <si>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</si>
  <si>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</si>
  <si>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</si>
  <si>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</si>
  <si>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</si>
  <si>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</si>
  <si>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</si>
  <si>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</si>
  <si>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</si>
  <si>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</si>
  <si>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</si>
  <si>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</si>
  <si>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</si>
  <si>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</si>
  <si>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</si>
  <si>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</si>
  <si>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</si>
  <si>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</si>
  <si>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</si>
  <si>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</si>
  <si>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</si>
  <si>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</si>
  <si>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</si>
  <si>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</si>
  <si>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</si>
  <si>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</si>
  <si>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</si>
  <si>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</si>
  <si>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</si>
  <si>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</si>
  <si>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</si>
  <si>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</si>
  <si>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</si>
  <si>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</si>
  <si>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</si>
  <si>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</si>
  <si>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</si>
  <si>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</si>
  <si>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</si>
  <si>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</si>
  <si>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</si>
  <si>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</si>
  <si>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</si>
  <si>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</si>
  <si>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</si>
  <si>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</si>
  <si>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</si>
  <si>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</si>
  <si>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</si>
  <si>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</si>
  <si>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</si>
  <si>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</si>
  <si>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</si>
  <si>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</si>
  <si>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</si>
  <si>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</si>
  <si>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</si>
  <si>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</si>
  <si>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</si>
  <si>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</si>
  <si>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</si>
  <si>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</si>
  <si>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</si>
  <si>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</si>
  <si>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</si>
  <si>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</si>
  <si>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</si>
  <si>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</si>
  <si>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</si>
  <si>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</si>
  <si>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</si>
  <si>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</si>
  <si>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</si>
  <si>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</si>
  <si>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</si>
  <si>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</si>
  <si>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</si>
  <si>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</si>
  <si>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</si>
  <si>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</si>
  <si>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</si>
  <si>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</si>
  <si>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</si>
  <si>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</si>
  <si>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</si>
  <si>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</si>
  <si>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</si>
  <si>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</si>
  <si>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</si>
  <si>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</si>
  <si>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</si>
  <si>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</si>
  <si>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</si>
  <si>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</si>
  <si>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</si>
  <si>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</si>
  <si>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</si>
  <si>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</si>
  <si>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</si>
  <si>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</si>
  <si>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</si>
  <si>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</si>
  <si>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</si>
  <si>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</si>
  <si>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</si>
  <si>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</si>
  <si>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</si>
  <si>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</si>
  <si>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</si>
  <si>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</si>
  <si>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</si>
  <si>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</si>
  <si>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</si>
  <si>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</si>
  <si>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</si>
  <si>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</si>
  <si>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</si>
  <si>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</si>
  <si>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</si>
  <si>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</si>
  <si>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</si>
  <si>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</si>
  <si>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</si>
  <si>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</si>
  <si>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</si>
  <si>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</si>
  <si>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</si>
  <si>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</si>
  <si>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</si>
  <si>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</si>
  <si>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</si>
  <si>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</si>
  <si>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</si>
  <si>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</si>
  <si>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</si>
  <si>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</si>
  <si>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</si>
  <si>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</si>
  <si>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</si>
  <si>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</si>
  <si>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</si>
  <si>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</si>
  <si>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</si>
  <si>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</si>
  <si>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</si>
  <si>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</si>
  <si>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</si>
  <si>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</si>
  <si>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</si>
  <si>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</si>
  <si>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</si>
  <si>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</si>
  <si>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</si>
  <si>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</si>
  <si>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</si>
  <si>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</si>
  <si>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</si>
  <si>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</si>
  <si>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</si>
  <si>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</si>
  <si>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</si>
  <si>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</si>
  <si>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</si>
  <si>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</si>
  <si>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</si>
  <si>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</si>
  <si>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</si>
  <si>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</si>
  <si>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</si>
  <si>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</si>
  <si>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</si>
  <si>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</si>
  <si>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</si>
  <si>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</si>
  <si>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</si>
  <si>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</si>
  <si>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</si>
  <si>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</si>
  <si>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</si>
  <si>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</si>
  <si>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</si>
  <si>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</si>
  <si>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</si>
  <si>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</si>
  <si>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</si>
  <si>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</si>
  <si>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</si>
  <si>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</si>
  <si>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</si>
  <si>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</si>
  <si>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</si>
  <si>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</si>
  <si>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</si>
  <si>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</si>
  <si>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</si>
  <si>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</si>
  <si>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</si>
  <si>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</si>
  <si>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</si>
  <si>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</si>
  <si>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</si>
  <si>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</si>
  <si>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</si>
  <si>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</si>
  <si>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</si>
  <si>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</si>
  <si>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</si>
  <si>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</si>
  <si>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</si>
  <si>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</si>
  <si>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</si>
  <si>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</si>
  <si>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</si>
  <si>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</si>
  <si>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</si>
  <si>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</si>
  <si>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</si>
  <si>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</si>
  <si>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</si>
  <si>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</si>
  <si>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</si>
  <si>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</si>
  <si>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</si>
  <si>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</si>
  <si>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</si>
  <si>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</si>
  <si>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</si>
  <si>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</si>
  <si>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</si>
  <si>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</si>
  <si>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</si>
  <si>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</si>
  <si>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</si>
  <si>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</si>
  <si>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</si>
  <si>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</si>
  <si>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</si>
  <si>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</si>
  <si>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</si>
  <si>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</si>
  <si>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</si>
  <si>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</si>
  <si>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</si>
  <si>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</si>
  <si>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</si>
  <si>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</si>
  <si>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</si>
  <si>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</si>
  <si>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</si>
  <si>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</si>
  <si>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</si>
  <si>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</si>
  <si>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</si>
  <si>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</si>
  <si>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</si>
  <si>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</si>
  <si>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</si>
  <si>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</si>
  <si>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</si>
  <si>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</si>
  <si>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</si>
  <si>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</si>
  <si>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</si>
  <si>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</si>
  <si>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</si>
  <si>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</si>
  <si>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</si>
  <si>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</si>
  <si>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</si>
  <si>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</si>
  <si>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</si>
  <si>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</si>
  <si>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</si>
  <si>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</si>
  <si>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</si>
  <si>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</si>
  <si>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</si>
  <si>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</si>
  <si>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</si>
  <si>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</si>
  <si>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</si>
  <si>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</si>
  <si>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</si>
  <si>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</si>
  <si>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</si>
  <si>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</si>
  <si>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</si>
  <si>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</si>
  <si>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</si>
  <si>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</si>
  <si>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</si>
  <si>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</si>
  <si>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</si>
  <si>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</si>
  <si>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</si>
  <si>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</si>
  <si>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</si>
  <si>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</si>
  <si>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</si>
  <si>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</si>
  <si>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</si>
  <si>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</si>
  <si>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</si>
  <si>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</si>
  <si>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</si>
  <si>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</si>
  <si>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</si>
  <si>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</si>
  <si>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</si>
  <si>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</si>
  <si>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</si>
  <si>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</si>
  <si>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</si>
  <si>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</si>
  <si>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</si>
  <si>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</si>
  <si>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</si>
  <si>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</si>
  <si>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</si>
  <si>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</si>
  <si>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</si>
  <si>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</si>
  <si>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</si>
  <si>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</si>
  <si>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</si>
  <si>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</si>
  <si>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</si>
  <si>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</si>
  <si>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</si>
  <si>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</si>
  <si>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</si>
  <si>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</si>
  <si>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</si>
  <si>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</si>
  <si>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</si>
  <si>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</si>
  <si>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</si>
  <si>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</si>
  <si>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</si>
  <si>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</si>
  <si>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</si>
  <si>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</si>
  <si>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</si>
  <si>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</si>
  <si>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</si>
  <si>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</si>
  <si>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</si>
  <si>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</si>
  <si>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</si>
  <si>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</si>
  <si>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</si>
  <si>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</si>
  <si>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</si>
  <si>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</si>
  <si>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</si>
  <si>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</si>
  <si>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</si>
  <si>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</si>
  <si>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</si>
  <si>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</si>
  <si>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</si>
  <si>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</si>
  <si>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</si>
  <si>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</si>
  <si>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</si>
  <si>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</si>
  <si>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</si>
  <si>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</si>
  <si>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</si>
  <si>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</si>
  <si>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</si>
  <si>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</si>
  <si>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</si>
  <si>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</si>
  <si>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</si>
  <si>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</si>
  <si>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</si>
  <si>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</si>
  <si>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</si>
  <si>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</si>
  <si>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</si>
  <si>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</si>
  <si>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</si>
  <si>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</si>
  <si>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</si>
  <si>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</si>
  <si>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</si>
  <si>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</si>
  <si>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</si>
  <si>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</si>
  <si>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</si>
  <si>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</si>
  <si>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</si>
  <si>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</si>
  <si>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</si>
  <si>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</si>
  <si>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</si>
  <si>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</si>
  <si>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</si>
  <si>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</si>
  <si>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</si>
  <si>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</si>
  <si>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</si>
  <si>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</si>
  <si>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</si>
  <si>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</si>
  <si>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</si>
  <si>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</si>
  <si>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</si>
  <si>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</si>
  <si>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</si>
  <si>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</si>
  <si>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</si>
  <si>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</si>
  <si>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</si>
  <si>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</si>
  <si>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</si>
  <si>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</si>
  <si>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</si>
  <si>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</si>
  <si>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</si>
  <si>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</si>
  <si>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</si>
  <si>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</si>
  <si>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</si>
  <si>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</si>
  <si>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</si>
  <si>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</si>
  <si>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</si>
  <si>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</si>
  <si>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</si>
  <si>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</si>
  <si>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</si>
  <si>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</si>
  <si>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</si>
  <si>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</si>
  <si>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</si>
  <si>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</si>
  <si>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</si>
  <si>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</si>
  <si>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</si>
  <si>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</si>
  <si>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</si>
  <si>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</si>
  <si>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</si>
  <si>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</si>
  <si>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</si>
  <si>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</si>
  <si>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</si>
  <si>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</si>
  <si>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</si>
  <si>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</si>
  <si>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</si>
  <si>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</si>
  <si>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</si>
  <si>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</si>
  <si>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</si>
  <si>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</si>
  <si>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</si>
  <si>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</si>
  <si>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</si>
  <si>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</si>
  <si>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</si>
  <si>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</si>
  <si>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</si>
  <si>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</si>
  <si>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</si>
  <si>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</si>
  <si>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</si>
  <si>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</si>
  <si>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</si>
  <si>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</si>
  <si>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</si>
  <si>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</si>
  <si>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</si>
  <si>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</si>
  <si>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</si>
  <si>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</si>
  <si>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</si>
  <si>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</si>
  <si>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</si>
  <si>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</si>
  <si>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</si>
  <si>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</si>
  <si>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</si>
  <si>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</si>
  <si>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</si>
  <si>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</si>
  <si>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</si>
  <si>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</si>
  <si>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</si>
  <si>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</si>
  <si>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</si>
  <si>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</si>
  <si>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</si>
  <si>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</si>
  <si>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</si>
  <si>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</si>
  <si>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</si>
  <si>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</si>
  <si>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</si>
  <si>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</si>
  <si>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</si>
  <si>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</si>
  <si>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</si>
  <si>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</si>
  <si>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</si>
  <si>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</si>
  <si>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</si>
  <si>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</si>
  <si>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</si>
  <si>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</si>
  <si>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</si>
  <si>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</si>
  <si>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</si>
  <si>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</si>
  <si>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</si>
  <si>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</si>
  <si>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</si>
  <si>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</si>
  <si>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</si>
  <si>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</si>
  <si>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</si>
  <si>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</si>
  <si>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</si>
  <si>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</si>
  <si>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</si>
  <si>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</si>
  <si>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</si>
  <si>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</si>
  <si>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</si>
  <si>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</si>
  <si>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</si>
  <si>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</si>
  <si>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</si>
  <si>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</si>
  <si>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</si>
  <si>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</si>
  <si>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</si>
  <si>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</si>
  <si>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</si>
  <si>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</si>
  <si>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</si>
  <si>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</si>
  <si>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</si>
  <si>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</si>
  <si>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</si>
  <si>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</si>
  <si>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</si>
  <si>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</si>
  <si>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</si>
  <si>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</si>
  <si>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</si>
  <si>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</si>
  <si>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</si>
  <si>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</si>
  <si>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</si>
  <si>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</si>
  <si>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</si>
  <si>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</si>
  <si>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</si>
  <si>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</si>
  <si>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</si>
  <si>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</si>
  <si>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</si>
  <si>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</si>
  <si>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</si>
  <si>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</si>
  <si>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</si>
  <si>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</si>
  <si>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</si>
  <si>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</si>
  <si>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</si>
  <si>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</si>
  <si>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</si>
  <si>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</si>
  <si>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</si>
  <si>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</si>
  <si>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</si>
  <si>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</si>
  <si>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</si>
  <si>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</si>
  <si>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</si>
  <si>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</si>
  <si>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</si>
  <si>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</si>
  <si>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</si>
  <si>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</si>
  <si>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</si>
  <si>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</si>
  <si>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</si>
  <si>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</si>
  <si>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</si>
  <si>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</si>
  <si>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</si>
  <si>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</si>
  <si>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</si>
  <si>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</si>
  <si>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</si>
  <si>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</si>
  <si>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</si>
  <si>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</si>
  <si>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</si>
  <si>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</si>
  <si>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</si>
  <si>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</si>
  <si>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</si>
  <si>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</si>
  <si>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</si>
  <si>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</si>
  <si>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</si>
  <si>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</si>
  <si>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</si>
  <si>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</si>
  <si>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</si>
  <si>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</si>
  <si>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</si>
  <si>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</si>
  <si>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</si>
  <si>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</si>
  <si>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</si>
  <si>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</si>
  <si>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</si>
  <si>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</si>
  <si>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</si>
  <si>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</si>
  <si>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</si>
  <si>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</si>
  <si>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</si>
  <si>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</si>
  <si>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</si>
  <si>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</si>
  <si>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</si>
  <si>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</si>
  <si>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</si>
  <si>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</si>
  <si>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</si>
  <si>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</si>
  <si>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</si>
  <si>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</si>
  <si>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</si>
  <si>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</si>
  <si>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</si>
  <si>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</si>
  <si>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</si>
  <si>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</si>
  <si>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</si>
  <si>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</si>
  <si>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</si>
  <si>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</si>
  <si>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</si>
  <si>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</si>
  <si>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</si>
  <si>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</si>
  <si>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</si>
  <si>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</si>
  <si>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</si>
  <si>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</si>
  <si>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</si>
  <si>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</si>
  <si>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</si>
  <si>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</si>
  <si>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</si>
  <si>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</si>
  <si>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</si>
  <si>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</si>
  <si>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</si>
  <si>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</si>
  <si>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</si>
  <si>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</si>
  <si>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</si>
  <si>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</si>
  <si>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</si>
  <si>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</si>
  <si>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</si>
  <si>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</si>
  <si>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</si>
  <si>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</si>
  <si>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</si>
  <si>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</si>
  <si>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</si>
  <si>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</si>
  <si>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</si>
  <si>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</si>
  <si>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</si>
  <si>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</si>
  <si>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</si>
  <si>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</si>
  <si>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</si>
  <si>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</si>
  <si>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</si>
  <si>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</si>
  <si>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</si>
  <si>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</si>
  <si>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</si>
  <si>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</si>
  <si>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</si>
  <si>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</si>
  <si>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</si>
  <si>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</si>
  <si>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</si>
  <si>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</si>
  <si>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</si>
  <si>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</si>
  <si>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</si>
  <si>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</si>
  <si>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</si>
  <si>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</si>
  <si>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</si>
  <si>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</si>
  <si>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</si>
  <si>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</si>
  <si>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</si>
  <si>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</si>
  <si>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</si>
  <si>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</si>
  <si>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</si>
  <si>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</si>
  <si>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</si>
  <si>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</si>
  <si>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</si>
  <si>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</si>
  <si>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</si>
  <si>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</si>
  <si>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</si>
  <si>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</si>
  <si>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</si>
  <si>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</si>
  <si>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</si>
  <si>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</si>
  <si>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</si>
  <si>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</si>
  <si>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</si>
  <si>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</si>
  <si>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</si>
  <si>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</si>
  <si>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</si>
  <si>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</si>
  <si>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</si>
  <si>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</si>
  <si>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</si>
  <si>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</si>
  <si>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</si>
  <si>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</si>
  <si>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</si>
  <si>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</si>
  <si>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</si>
  <si>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</si>
  <si>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</si>
  <si>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</si>
  <si>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</si>
  <si>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</si>
  <si>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</si>
  <si>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</si>
  <si>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</si>
  <si>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</si>
  <si>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</si>
  <si>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</si>
  <si>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</si>
  <si>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</si>
  <si>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</si>
  <si>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</si>
  <si>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</si>
  <si>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</si>
  <si>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</si>
  <si>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</si>
  <si>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</si>
  <si>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</si>
  <si>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</si>
  <si>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</si>
  <si>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</si>
  <si>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</si>
  <si>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</si>
  <si>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</si>
  <si>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</si>
  <si>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</si>
  <si>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</si>
  <si>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</si>
  <si>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</si>
  <si>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</si>
  <si>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</si>
  <si>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</si>
  <si>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</si>
  <si>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</si>
  <si>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</si>
  <si>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</si>
  <si>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</si>
  <si>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</si>
  <si>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</si>
  <si>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</si>
  <si>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</si>
  <si>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</si>
  <si>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</si>
  <si>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</si>
  <si>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</si>
  <si>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</si>
  <si>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</si>
  <si>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</si>
  <si>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</si>
  <si>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</si>
  <si>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</si>
  <si>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</si>
  <si>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</si>
  <si>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</si>
  <si>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</si>
  <si>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</si>
  <si>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</si>
  <si>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</si>
  <si>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</si>
  <si>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</si>
  <si>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</si>
  <si>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</si>
  <si>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</si>
  <si>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</si>
  <si>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</si>
  <si>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</si>
  <si>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</si>
  <si>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</si>
  <si>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</si>
  <si>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</si>
  <si>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</si>
  <si>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</si>
  <si>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</si>
  <si>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</si>
  <si>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</si>
  <si>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</si>
  <si>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</si>
  <si>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</si>
  <si>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</si>
  <si>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</si>
  <si>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</si>
  <si>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</si>
  <si>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</si>
  <si>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</si>
  <si>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</si>
  <si>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</si>
  <si>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</si>
  <si>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</si>
  <si>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</si>
  <si>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</si>
  <si>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</si>
  <si>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</si>
  <si>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</si>
  <si>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</si>
  <si>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</si>
  <si>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</si>
  <si>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</si>
  <si>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</si>
  <si>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</si>
  <si>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</si>
  <si>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</si>
  <si>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</si>
  <si>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</si>
  <si>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</si>
  <si>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</si>
  <si>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</si>
  <si>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</si>
  <si>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</si>
  <si>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</si>
  <si>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</si>
  <si>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</si>
  <si>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</si>
  <si>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</si>
  <si>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</si>
  <si>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</si>
  <si>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</si>
  <si>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</si>
  <si>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</si>
  <si>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</si>
  <si>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</si>
  <si>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</si>
  <si>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</si>
  <si>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</si>
  <si>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</si>
  <si>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</si>
  <si>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</si>
  <si>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</si>
  <si>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</si>
  <si>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</si>
  <si>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</si>
  <si>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</si>
  <si>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</si>
  <si>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</si>
  <si>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</si>
  <si>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</si>
  <si>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</si>
  <si>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</si>
  <si>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</si>
  <si>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</si>
  <si>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</si>
  <si>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</si>
  <si>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</si>
  <si>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</si>
  <si>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</si>
  <si>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</si>
  <si>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</si>
  <si>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</si>
  <si>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</si>
  <si>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</si>
  <si>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</si>
  <si>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</si>
  <si>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</si>
  <si>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</si>
  <si>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</si>
  <si>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</si>
  <si>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</si>
  <si>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</si>
  <si>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</si>
  <si>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</si>
  <si>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</si>
  <si>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</si>
  <si>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</si>
  <si>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</si>
  <si>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</si>
  <si>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</si>
  <si>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</si>
  <si>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</si>
  <si>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</si>
  <si>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</si>
  <si>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</si>
  <si>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</si>
  <si>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</si>
  <si>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</si>
  <si>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</si>
  <si>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</si>
  <si>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</si>
  <si>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</si>
  <si>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</si>
  <si>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</si>
  <si>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</si>
  <si>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</si>
  <si>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</si>
  <si>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</si>
  <si>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</si>
  <si>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</si>
  <si>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</si>
  <si>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</si>
  <si>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</si>
  <si>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</si>
  <si>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</si>
  <si>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</si>
  <si>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</si>
  <si>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</si>
  <si>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</si>
  <si>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</si>
  <si>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</si>
  <si>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</si>
  <si>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</si>
  <si>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</si>
  <si>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</si>
  <si>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</si>
  <si>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</si>
  <si>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</si>
  <si>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</si>
  <si>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</si>
  <si>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</si>
  <si>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</si>
  <si>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</si>
  <si>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</si>
  <si>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</si>
  <si>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</si>
  <si>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</si>
  <si>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</si>
  <si>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</si>
  <si>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</si>
  <si>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</si>
  <si>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</si>
  <si>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</si>
  <si>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</si>
  <si>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</si>
  <si>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</si>
  <si>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</si>
  <si>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</si>
  <si>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</si>
  <si>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</si>
  <si>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</si>
  <si>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</si>
  <si>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</si>
  <si>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</si>
  <si>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</si>
  <si>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</si>
  <si>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</si>
  <si>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</si>
  <si>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</si>
  <si>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</si>
  <si>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</si>
  <si>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</si>
  <si>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</si>
  <si>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</si>
  <si>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</si>
  <si>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</si>
  <si>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</si>
  <si>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</si>
  <si>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</si>
  <si>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</si>
  <si>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</si>
  <si>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</si>
  <si>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</si>
  <si>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</si>
  <si>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</si>
  <si>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</si>
  <si>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</si>
  <si>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</si>
  <si>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</si>
  <si>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</si>
  <si>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</si>
  <si>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</si>
  <si>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</si>
  <si>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</si>
  <si>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</si>
  <si>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</si>
  <si>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</si>
  <si>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</si>
  <si>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</si>
  <si>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</si>
  <si>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</si>
  <si>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</si>
  <si>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</si>
  <si>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</si>
  <si>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</si>
  <si>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</si>
  <si>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</si>
  <si>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</si>
  <si>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</si>
  <si>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</si>
  <si>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</si>
  <si>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</si>
  <si>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</si>
  <si>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</si>
  <si>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</si>
  <si>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</si>
  <si>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</si>
  <si>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</si>
  <si>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</si>
  <si>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</si>
  <si>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</si>
  <si>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</si>
  <si>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</si>
  <si>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</si>
  <si>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</si>
  <si>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</si>
  <si>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</si>
  <si>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</si>
  <si>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</si>
  <si>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</si>
  <si>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</si>
  <si>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</si>
  <si>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</si>
  <si>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</si>
  <si>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</si>
  <si>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</si>
  <si>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</si>
  <si>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</si>
  <si>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</si>
  <si>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</si>
  <si>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</si>
  <si>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</si>
  <si>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</si>
  <si>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</si>
  <si>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</si>
  <si>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</si>
  <si>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</si>
  <si>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</si>
  <si>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</si>
  <si>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</si>
  <si>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</si>
  <si>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</si>
  <si>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</si>
  <si>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</si>
  <si>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</si>
  <si>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</si>
  <si>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</si>
  <si>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</si>
  <si>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</si>
  <si>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</si>
  <si>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</si>
  <si>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</si>
  <si>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</si>
  <si>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</si>
  <si>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</si>
  <si>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</si>
  <si>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</si>
  <si>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</si>
  <si>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</si>
  <si>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</si>
  <si>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</si>
  <si>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</si>
  <si>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</si>
  <si>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</si>
  <si>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</si>
  <si>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</si>
  <si>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</si>
  <si>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</si>
  <si>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</si>
  <si>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</si>
  <si>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</si>
  <si>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</si>
  <si>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</si>
  <si>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</si>
  <si>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</si>
  <si>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</si>
  <si>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</si>
  <si>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</si>
  <si>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</si>
  <si>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</si>
  <si>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</si>
  <si>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</si>
  <si>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</si>
  <si>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</si>
  <si>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</si>
  <si>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</si>
  <si>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</si>
  <si>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</si>
  <si>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</si>
  <si>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</si>
  <si>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</si>
  <si>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</si>
  <si>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</si>
  <si>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</si>
  <si>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</si>
  <si>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</si>
  <si>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</si>
  <si>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</si>
  <si>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</si>
  <si>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</si>
  <si>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</si>
  <si>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</si>
  <si>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</si>
  <si>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</si>
  <si>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</si>
  <si>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</si>
  <si>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</si>
  <si>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</si>
  <si>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</si>
  <si>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</si>
  <si>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</si>
  <si>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</si>
  <si>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</si>
  <si>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</si>
  <si>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</si>
  <si>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</si>
  <si>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</si>
  <si>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</si>
  <si>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</si>
  <si>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</si>
  <si>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</si>
  <si>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</si>
  <si>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</si>
  <si>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</si>
  <si>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</si>
  <si>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</si>
  <si>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</si>
  <si>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</si>
  <si>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</si>
  <si>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</si>
  <si>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</si>
  <si>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</si>
  <si>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</si>
  <si>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</si>
  <si>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</si>
  <si>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</si>
  <si>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</si>
  <si>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</si>
  <si>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</si>
  <si>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</si>
  <si>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</si>
  <si>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</si>
  <si>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</si>
  <si>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</si>
  <si>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</si>
  <si>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</si>
  <si>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</si>
  <si>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</si>
  <si>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</si>
  <si>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</si>
  <si>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</si>
  <si>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</si>
  <si>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</si>
  <si>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</si>
  <si>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</si>
  <si>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</si>
  <si>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</si>
  <si>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</si>
  <si>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</si>
  <si>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</si>
  <si>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</si>
  <si>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</si>
  <si>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</si>
  <si>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</si>
  <si>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</si>
  <si>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</si>
  <si>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</si>
  <si>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</si>
  <si>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</si>
  <si>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</si>
  <si>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</si>
  <si>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</si>
  <si>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</si>
  <si>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</si>
  <si>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</si>
  <si>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</si>
  <si>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</si>
  <si>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</si>
  <si>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</si>
  <si>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</si>
  <si>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</si>
  <si>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</si>
  <si>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</si>
  <si>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</si>
  <si>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</si>
  <si>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</si>
  <si>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</si>
  <si>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</si>
  <si>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</si>
  <si>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</si>
  <si>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</si>
  <si>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</si>
  <si>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</si>
  <si>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</si>
  <si>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</si>
  <si>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</si>
  <si>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</si>
  <si>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</si>
  <si>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</si>
  <si>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</si>
  <si>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</si>
  <si>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</si>
  <si>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</si>
  <si>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</si>
  <si>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</si>
  <si>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</si>
  <si>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</si>
  <si>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</si>
  <si>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</si>
  <si>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</si>
  <si>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</si>
  <si>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</si>
  <si>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</si>
  <si>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</si>
  <si>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</si>
  <si>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</si>
  <si>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</si>
  <si>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</si>
  <si>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</si>
  <si>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</si>
  <si>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</si>
  <si>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</si>
  <si>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</si>
  <si>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</si>
  <si>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</si>
  <si>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</si>
  <si>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</si>
  <si>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</si>
  <si>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</si>
  <si>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</si>
  <si>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</si>
  <si>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</si>
  <si>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</si>
  <si>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</si>
  <si>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</si>
  <si>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</si>
  <si>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</si>
  <si>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</si>
  <si>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</si>
  <si>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</si>
  <si>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</si>
  <si>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</si>
  <si>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</si>
  <si>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</si>
  <si>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</si>
  <si>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</si>
  <si>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</si>
  <si>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</si>
  <si>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</si>
  <si>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</si>
  <si>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</si>
  <si>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</si>
  <si>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</si>
  <si>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</si>
  <si>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</si>
  <si>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</si>
  <si>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</si>
  <si>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</si>
  <si>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</si>
  <si>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</si>
  <si>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</si>
  <si>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</si>
  <si>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</si>
  <si>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</si>
  <si>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</si>
  <si>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</si>
  <si>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</si>
  <si>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</si>
  <si>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</si>
  <si>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</si>
  <si>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</si>
  <si>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</si>
  <si>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</si>
  <si>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</si>
  <si>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</si>
  <si>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</si>
  <si>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</si>
  <si>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</si>
  <si>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</si>
  <si>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</si>
  <si>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</si>
  <si>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</si>
  <si>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</si>
  <si>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</si>
  <si>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</si>
  <si>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</si>
  <si>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</si>
  <si>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</si>
  <si>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</si>
  <si>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</si>
  <si>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</si>
  <si>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</si>
  <si>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</si>
  <si>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</si>
  <si>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</si>
  <si>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</si>
  <si>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</si>
  <si>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</si>
  <si>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</si>
  <si>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</si>
  <si>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</si>
  <si>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</si>
  <si>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</si>
  <si>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</si>
  <si>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</si>
  <si>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</si>
  <si>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</si>
  <si>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</si>
  <si>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</si>
  <si>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</si>
  <si>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</si>
  <si>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</si>
  <si>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</si>
  <si>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</si>
  <si>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</si>
  <si>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</si>
  <si>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</si>
  <si>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</si>
  <si>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</si>
  <si>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</si>
  <si>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</si>
  <si>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</si>
  <si>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</si>
  <si>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</si>
  <si>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</si>
  <si>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</si>
  <si>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</si>
  <si>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</si>
  <si>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</si>
  <si>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</si>
  <si>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</si>
  <si>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</si>
  <si>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</si>
  <si>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</si>
  <si>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</si>
  <si>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</si>
  <si>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</si>
  <si>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</si>
  <si>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</si>
  <si>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</si>
  <si>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</si>
  <si>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</si>
  <si>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</si>
  <si>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</si>
  <si>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</si>
  <si>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</si>
  <si>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</si>
  <si>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</si>
  <si>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</si>
  <si>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</si>
  <si>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</si>
  <si>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</si>
  <si>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</si>
  <si>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</si>
  <si>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</si>
  <si>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</si>
  <si>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</si>
  <si>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</si>
  <si>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</si>
  <si>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</si>
  <si>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</si>
  <si>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</si>
  <si>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</si>
  <si>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</si>
  <si>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</si>
  <si>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</si>
  <si>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</si>
  <si>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</si>
  <si>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</si>
  <si>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</si>
  <si>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</si>
  <si>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</si>
  <si>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</si>
  <si>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</si>
  <si>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</si>
  <si>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</si>
  <si>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</si>
  <si>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</si>
  <si>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</si>
  <si>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</si>
  <si>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</si>
  <si>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</si>
  <si>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</si>
  <si>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</si>
  <si>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</si>
  <si>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</si>
  <si>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</si>
  <si>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</si>
  <si>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</si>
  <si>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</si>
  <si>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</si>
  <si>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</si>
  <si>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</si>
  <si>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</si>
  <si>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</si>
  <si>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</si>
  <si>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</si>
  <si>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</si>
  <si>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</si>
  <si>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</si>
  <si>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</si>
  <si>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</si>
  <si>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</si>
  <si>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</si>
  <si>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</si>
  <si>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</si>
  <si>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</si>
  <si>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</si>
  <si>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</si>
  <si>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</si>
  <si>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</si>
  <si>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</si>
  <si>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</si>
  <si>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</si>
  <si>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</si>
  <si>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</si>
  <si>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</si>
  <si>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</si>
  <si>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</si>
  <si>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</si>
  <si>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</si>
  <si>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</si>
  <si>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</si>
  <si>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</si>
  <si>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</si>
  <si>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</si>
  <si>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</si>
  <si>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</si>
  <si>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</si>
  <si>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</si>
  <si>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</si>
  <si>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</si>
  <si>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</si>
  <si>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</si>
  <si>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</si>
  <si>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</si>
  <si>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</si>
  <si>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</si>
  <si>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</si>
  <si>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</si>
  <si>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</si>
  <si>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</si>
  <si>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</si>
  <si>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</si>
  <si>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</si>
  <si>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</si>
  <si>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</si>
  <si>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</si>
  <si>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</si>
  <si>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</si>
  <si>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</si>
  <si>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</si>
  <si>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</si>
  <si>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</si>
  <si>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</si>
  <si>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</si>
  <si>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</si>
  <si>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</si>
  <si>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</si>
  <si>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</si>
  <si>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</si>
  <si>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</si>
  <si>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</si>
  <si>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</si>
  <si>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</si>
  <si>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</si>
  <si>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</si>
  <si>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</si>
  <si>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</si>
  <si>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</si>
  <si>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</si>
  <si>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</si>
  <si>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</si>
  <si>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</si>
  <si>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</si>
  <si>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</si>
  <si>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</si>
  <si>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</si>
  <si>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</si>
  <si>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</si>
  <si>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</si>
  <si>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</si>
  <si>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</si>
  <si>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</si>
  <si>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</si>
  <si>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</si>
  <si>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</si>
  <si>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</si>
  <si>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</si>
  <si>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</si>
  <si>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</si>
  <si>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</si>
  <si>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</si>
  <si>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</si>
  <si>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</si>
  <si>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</si>
  <si>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</si>
  <si>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</si>
  <si>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</si>
  <si>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</si>
  <si>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</si>
  <si>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</si>
  <si>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</si>
  <si>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</si>
  <si>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</si>
  <si>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</si>
  <si>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</si>
  <si>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</si>
  <si>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</si>
  <si>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</si>
  <si>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</si>
  <si>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</si>
  <si>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</si>
  <si>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</si>
  <si>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</si>
  <si>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</si>
  <si>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</si>
  <si>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</si>
  <si>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</si>
  <si>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</si>
  <si>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</si>
  <si>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</si>
  <si>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</si>
  <si>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</si>
  <si>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</si>
  <si>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</si>
  <si>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</si>
  <si>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</si>
  <si>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</si>
  <si>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</si>
  <si>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</si>
  <si>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</si>
  <si>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</si>
  <si>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</si>
  <si>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</si>
  <si>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</si>
  <si>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</si>
  <si>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</si>
  <si>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</si>
  <si>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</si>
  <si>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</si>
  <si>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</si>
  <si>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</si>
  <si>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</si>
  <si>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</si>
  <si>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</si>
  <si>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</si>
  <si>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</si>
  <si>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</si>
  <si>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</si>
  <si>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</si>
  <si>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</si>
  <si>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</si>
  <si>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</si>
  <si>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</si>
  <si>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</si>
  <si>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</si>
  <si>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</si>
  <si>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</si>
  <si>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</si>
  <si>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</si>
  <si>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</si>
  <si>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</si>
  <si>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</si>
  <si>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</si>
  <si>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</si>
  <si>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</si>
  <si>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</si>
  <si>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</si>
  <si>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</si>
  <si>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</si>
  <si>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</si>
  <si>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</si>
  <si>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</si>
  <si>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</si>
  <si>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</si>
  <si>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</si>
  <si>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</si>
  <si>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</si>
  <si>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</si>
  <si>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</si>
  <si>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</si>
  <si>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</si>
  <si>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</si>
  <si>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</si>
  <si>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</si>
  <si>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</si>
  <si>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</si>
  <si>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</si>
  <si>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</si>
  <si>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</si>
  <si>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</si>
  <si>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</si>
  <si>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</si>
  <si>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</si>
  <si>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</si>
  <si>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</si>
  <si>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</si>
  <si>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</si>
  <si>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</si>
  <si>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</si>
  <si>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</si>
  <si>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</si>
  <si>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</si>
  <si>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</si>
  <si>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</si>
  <si>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</si>
  <si>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</si>
  <si>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</si>
  <si>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</si>
  <si>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</si>
  <si>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</si>
  <si>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</si>
  <si>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</si>
  <si>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</si>
  <si>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</si>
  <si>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</si>
  <si>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</si>
  <si>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</si>
  <si>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</si>
  <si>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</si>
  <si>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</si>
  <si>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</si>
  <si>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</si>
  <si>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</si>
  <si>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</si>
  <si>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</si>
  <si>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</si>
  <si>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</si>
  <si>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</si>
  <si>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</si>
  <si>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</si>
  <si>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</si>
  <si>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</si>
  <si>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</si>
  <si>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</si>
  <si>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</si>
  <si>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</si>
  <si>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</si>
  <si>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</si>
  <si>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</si>
  <si>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</si>
  <si>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</si>
  <si>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</si>
  <si>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</si>
  <si>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</si>
  <si>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</si>
  <si>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</si>
  <si>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</si>
  <si>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</si>
  <si>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</si>
  <si>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</si>
  <si>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</si>
  <si>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</si>
  <si>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</si>
  <si>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</si>
  <si>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</si>
  <si>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</si>
  <si>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</si>
  <si>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</si>
  <si>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</si>
  <si>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</si>
  <si>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</si>
  <si>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</si>
  <si>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</si>
  <si>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</si>
  <si>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</si>
  <si>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</si>
  <si>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</si>
  <si>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</si>
  <si>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</si>
  <si>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</si>
  <si>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</si>
  <si>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</si>
  <si>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</si>
  <si>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</si>
  <si>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</si>
  <si>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</si>
  <si>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</si>
  <si>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</si>
  <si>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</si>
  <si>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</si>
  <si>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</si>
  <si>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</si>
  <si>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</si>
  <si>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</si>
  <si>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</si>
  <si>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</si>
  <si>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</si>
  <si>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</si>
  <si>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</si>
  <si>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</si>
  <si>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</si>
  <si>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</si>
  <si>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</si>
  <si>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</si>
  <si>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</si>
  <si>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</si>
  <si>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</si>
  <si>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</si>
  <si>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</si>
  <si>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</si>
  <si>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</si>
  <si>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</si>
  <si>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</si>
  <si>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</si>
  <si>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</si>
  <si>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</si>
  <si>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</si>
  <si>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</si>
  <si>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</si>
  <si>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</si>
  <si>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</si>
  <si>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</si>
  <si>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</si>
  <si>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</si>
  <si>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</si>
  <si>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</si>
  <si>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</si>
  <si>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</si>
  <si>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</si>
  <si>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</si>
  <si>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</si>
  <si>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</si>
  <si>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</si>
  <si>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</si>
  <si>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</si>
  <si>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</si>
  <si>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</si>
  <si>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</si>
  <si>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</si>
  <si>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</si>
  <si>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</si>
  <si>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</si>
  <si>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</si>
  <si>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</si>
  <si>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</si>
  <si>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</si>
  <si>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</si>
  <si>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</si>
  <si>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</si>
  <si>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</si>
  <si>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</si>
  <si>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</si>
  <si>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</si>
  <si>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</si>
  <si>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</si>
  <si>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</si>
  <si>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</si>
  <si>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</si>
  <si>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</si>
  <si>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</si>
  <si>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</si>
  <si>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</si>
  <si>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</si>
  <si>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</si>
  <si>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</si>
  <si>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</si>
  <si>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</si>
  <si>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</si>
  <si>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</si>
  <si>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</si>
  <si>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</si>
  <si>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</si>
  <si>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</si>
  <si>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</si>
  <si>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</si>
  <si>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</si>
  <si>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</si>
  <si>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</si>
  <si>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</si>
  <si>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</si>
  <si>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</si>
  <si>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</si>
  <si>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</si>
  <si>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</si>
  <si>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</si>
  <si>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</si>
  <si>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</si>
  <si>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</si>
  <si>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</si>
  <si>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</si>
  <si>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</si>
  <si>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</si>
  <si>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</si>
  <si>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</si>
  <si>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</si>
  <si>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</si>
  <si>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</si>
  <si>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</si>
  <si>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</si>
  <si>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</si>
  <si>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</si>
  <si>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</si>
  <si>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</si>
  <si>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</si>
  <si>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</si>
  <si>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</si>
  <si>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</si>
  <si>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</si>
  <si>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</si>
  <si>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</si>
  <si>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</si>
  <si>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</si>
  <si>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</si>
  <si>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</si>
  <si>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</si>
  <si>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</si>
  <si>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</si>
  <si>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</si>
  <si>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</si>
  <si>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</si>
  <si>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</si>
  <si>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</si>
  <si>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</si>
  <si>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</si>
  <si>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</si>
  <si>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</si>
  <si>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</si>
  <si>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</si>
  <si>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</si>
  <si>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</si>
  <si>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</si>
  <si>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</si>
  <si>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</si>
  <si>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</si>
  <si>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</si>
  <si>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</si>
  <si>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</si>
  <si>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</si>
  <si>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</si>
  <si>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</si>
  <si>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</si>
  <si>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</si>
  <si>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</si>
  <si>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</si>
  <si>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</si>
  <si>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</si>
  <si>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</si>
  <si>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</si>
  <si>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</si>
  <si>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</si>
  <si>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</si>
  <si>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</si>
  <si>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</si>
  <si>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</si>
  <si>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</si>
  <si>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</si>
  <si>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</si>
  <si>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</si>
  <si>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</si>
  <si>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</si>
  <si>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</si>
  <si>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</si>
  <si>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</si>
  <si>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</si>
  <si>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</si>
  <si>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</si>
  <si>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</si>
  <si>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</si>
  <si>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</si>
  <si>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</si>
  <si>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</si>
  <si>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</si>
  <si>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</si>
  <si>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</si>
  <si>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</si>
  <si>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</si>
  <si>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</si>
  <si>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</si>
  <si>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</si>
  <si>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</si>
  <si>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</si>
  <si>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</si>
  <si>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</si>
  <si>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</si>
  <si>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</si>
  <si>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</si>
  <si>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</si>
  <si>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</si>
  <si>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</si>
  <si>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</si>
  <si>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</si>
  <si>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</si>
  <si>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</si>
  <si>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</si>
  <si>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</si>
  <si>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</si>
  <si>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</si>
  <si>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</si>
  <si>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</si>
  <si>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</si>
  <si>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</si>
  <si>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</si>
  <si>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</si>
  <si>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</si>
  <si>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</si>
  <si>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</si>
  <si>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</si>
  <si>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</si>
  <si>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</si>
  <si>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</si>
  <si>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</si>
  <si>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</si>
  <si>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</si>
  <si>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</si>
  <si>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</si>
  <si>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</si>
  <si>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</si>
  <si>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</si>
  <si>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</si>
  <si>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</si>
  <si>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</si>
  <si>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</si>
  <si>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</si>
  <si>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</si>
  <si>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</si>
  <si>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</si>
  <si>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</si>
  <si>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</si>
  <si>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</si>
  <si>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</si>
  <si>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</si>
  <si>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</si>
  <si>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</si>
  <si>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</si>
  <si>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</si>
  <si>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</si>
  <si>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</si>
  <si>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</si>
  <si>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</si>
  <si>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</si>
  <si>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</si>
  <si>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</si>
  <si>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</si>
  <si>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</si>
  <si>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</si>
  <si>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</si>
  <si>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</si>
  <si>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</si>
  <si>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</si>
  <si>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</si>
  <si>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</si>
  <si>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</si>
  <si>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</si>
  <si>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</si>
  <si>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</si>
  <si>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</si>
  <si>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</si>
  <si>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</si>
  <si>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</si>
  <si>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</si>
  <si>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</si>
  <si>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</si>
  <si>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</si>
  <si>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</si>
  <si>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</si>
  <si>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</si>
  <si>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</si>
  <si>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</si>
  <si>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</si>
  <si>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</si>
  <si>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</si>
  <si>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</si>
  <si>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</si>
  <si>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</si>
  <si>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</si>
  <si>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</si>
  <si>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</si>
  <si>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</si>
  <si>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</si>
  <si>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</si>
  <si>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</si>
  <si>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</si>
  <si>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</si>
  <si>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</si>
  <si>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</si>
  <si>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</si>
  <si>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</si>
  <si>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</si>
  <si>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</si>
  <si>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</si>
  <si>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</si>
  <si>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</si>
  <si>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</si>
  <si>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</si>
  <si>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</si>
  <si>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</si>
  <si>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</si>
  <si>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</si>
  <si>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</si>
  <si>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</si>
  <si>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</si>
  <si>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</si>
  <si>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</si>
  <si>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</si>
  <si>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</si>
  <si>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</si>
  <si>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</si>
  <si>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</si>
  <si>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</si>
  <si>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</si>
  <si>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</si>
  <si>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</si>
  <si>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</si>
  <si>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</si>
  <si>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</si>
  <si>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</si>
  <si>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</si>
  <si>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</si>
  <si>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</si>
  <si>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</si>
  <si>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</si>
  <si>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</si>
  <si>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</si>
  <si>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</si>
  <si>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</si>
  <si>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</si>
  <si>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</si>
  <si>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</si>
  <si>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</si>
  <si>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</si>
  <si>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</si>
  <si>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</si>
  <si>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</si>
  <si>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</si>
  <si>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</si>
  <si>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</si>
  <si>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</si>
  <si>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</si>
  <si>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</si>
  <si>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</si>
  <si>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</si>
  <si>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</si>
  <si>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</si>
  <si>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</si>
  <si>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</si>
  <si>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</si>
  <si>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</si>
  <si>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</si>
  <si>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</si>
  <si>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</si>
  <si>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</si>
  <si>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</si>
  <si>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</si>
  <si>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</si>
  <si>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</si>
  <si>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</si>
  <si>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</si>
  <si>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</si>
  <si>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</si>
  <si>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</si>
  <si>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</si>
  <si>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</si>
  <si>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</si>
  <si>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</si>
  <si>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</si>
  <si>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</si>
  <si>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</si>
  <si>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</si>
  <si>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</si>
  <si>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</si>
  <si>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</si>
  <si>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</si>
  <si>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</si>
  <si>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</si>
  <si>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</si>
  <si>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</si>
  <si>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</si>
  <si>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</si>
  <si>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</si>
  <si>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</si>
  <si>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</si>
  <si>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</si>
  <si>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</si>
  <si>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</si>
  <si>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</si>
  <si>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</si>
  <si>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</si>
  <si>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</si>
  <si>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</si>
  <si>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</si>
  <si>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</si>
  <si>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</si>
  <si>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</si>
  <si>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</si>
  <si>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</si>
  <si>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</si>
  <si>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</si>
  <si>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</si>
  <si>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</si>
  <si>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</si>
  <si>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</si>
  <si>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</si>
  <si>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</si>
  <si>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</si>
  <si>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</si>
  <si>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</si>
  <si>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</si>
  <si>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</si>
  <si>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</si>
  <si>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</si>
  <si>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</si>
  <si>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</si>
  <si>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</si>
  <si>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</si>
  <si>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</si>
  <si>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</si>
  <si>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</si>
  <si>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</si>
  <si>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</si>
  <si>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</si>
  <si>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</si>
  <si>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</si>
  <si>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</si>
  <si>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</si>
  <si>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</si>
  <si>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</si>
  <si>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</si>
  <si>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</si>
  <si>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</si>
  <si>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</si>
  <si>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</si>
  <si>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</si>
  <si>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</si>
  <si>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</si>
  <si>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</si>
  <si>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</si>
  <si>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</si>
  <si>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</si>
  <si>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</si>
  <si>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</si>
  <si>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</si>
  <si>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</si>
  <si>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film &amp; video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</si>
  <si>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</si>
  <si>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</si>
  <si>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</si>
  <si>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</si>
  <si>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</si>
  <si>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</si>
  <si>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</si>
  <si>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</si>
  <si>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</si>
  <si>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</si>
  <si>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</si>
  <si>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</si>
  <si>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</si>
  <si>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</si>
  <si>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</si>
  <si>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</si>
  <si>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</si>
  <si>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</si>
  <si>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</si>
  <si>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</si>
  <si>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</si>
  <si>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</si>
  <si>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</si>
  <si>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</si>
  <si>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</si>
  <si>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</si>
  <si>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</si>
  <si>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</si>
  <si>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</si>
  <si>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</si>
  <si>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</si>
  <si>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</si>
  <si>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</si>
  <si>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</si>
  <si>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</si>
  <si>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</si>
  <si>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</si>
  <si>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</si>
  <si>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</si>
  <si>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</si>
  <si>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</si>
  <si>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</si>
  <si>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</si>
  <si>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</si>
  <si>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Count of outcome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</si>
  <si>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</si>
  <si>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</si>
  <si>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</si>
  <si>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</si>
  <si>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</si>
  <si>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</si>
  <si>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</si>
  <si>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</si>
  <si>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</si>
  <si>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</si>
  <si>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</si>
  <si>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</si>
  <si>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Category:</t>
  </si>
  <si>
    <t>Years:</t>
  </si>
  <si>
    <t>country: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</si>
  <si>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</si>
  <si>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</si>
  <si>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</si>
  <si>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</si>
  <si>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</si>
  <si>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</si>
  <si>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</si>
  <si>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</si>
  <si>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</si>
  <si>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</si>
  <si>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</si>
  <si>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</si>
  <si>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</si>
  <si>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</si>
  <si>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</si>
  <si>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</si>
  <si>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</si>
  <si>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</si>
  <si>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</si>
  <si>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</si>
  <si>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</si>
  <si>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Day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</si>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</sst>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1E1E1E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4" borderId="0" xfId="0" applyFont="1" applyFill="1"/>
    <xf numFmtId="0" fontId="0" fillId="5" borderId="0" xfId="0" applyFill="1"/>
    <xf numFmtId="0" fontId="0" fillId="6" borderId="0" xfId="0" applyFill="1"/>
    <xf numFmtId="0" fontId="6" fillId="3" borderId="0" xfId="0" applyFont="1" applyFill="1"/>
    <xf numFmtId="0" fontId="2" fillId="7" borderId="0" xfId="0" applyFont="1" applyFill="1"/>
    <xf numFmtId="0" fontId="5" fillId="7" borderId="0" xfId="0" applyFont="1" applyFill="1"/>
    <xf numFmtId="0" fontId="1" fillId="7" borderId="0" xfId="0" applyFont="1" applyFill="1"/>
    <xf numFmtId="0" fontId="1" fillId="7" borderId="0" xfId="0" applyNumberFormat="1" applyFont="1" applyFill="1"/>
    <xf numFmtId="0" fontId="7" fillId="0" borderId="0" xfId="0" applyFont="1"/>
    <xf numFmtId="2" fontId="0" fillId="0" borderId="0" xfId="0" applyNumberFormat="1"/>
    <xf numFmtId="9" fontId="0" fillId="0" borderId="0" xfId="0" applyNumberFormat="1"/>
    <xf numFmtId="0" fontId="5" fillId="7" borderId="0" xfId="0" applyNumberFormat="1" applyFont="1" applyFill="1"/>
    <xf numFmtId="9" fontId="0" fillId="0" borderId="0" xfId="1" applyFont="1"/>
    <xf numFmtId="0" fontId="4" fillId="7" borderId="0" xfId="0" applyFont="1" applyFill="1"/>
  </cellXfs>
  <cellStyles count="2">
    <cellStyle name="Normal" xfId="0" builtinId="0"/>
    <cellStyle name="Percent" xfId="1" builtinId="5"/>
  </cellStyles>
  <dxfs count="42">
    <dxf>
      <font>
        <i/>
      </font>
    </dxf>
    <dxf>
      <font>
        <i/>
      </font>
    </dxf>
    <dxf>
      <fill>
        <patternFill patternType="solid">
          <bgColor rgb="FFFFF9E7"/>
        </patternFill>
      </fill>
    </dxf>
    <dxf>
      <fill>
        <patternFill patternType="solid">
          <bgColor rgb="FFFFF9E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ont>
        <color theme="0"/>
      </font>
    </dxf>
    <dxf>
      <font>
        <color theme="0"/>
      </font>
    </dxf>
    <dxf>
      <font>
        <i/>
      </font>
    </dxf>
    <dxf>
      <font>
        <i/>
      </font>
    </dxf>
    <dxf>
      <fill>
        <patternFill patternType="solid">
          <bgColor rgb="FFFFF9E7"/>
        </patternFill>
      </fill>
    </dxf>
    <dxf>
      <fill>
        <patternFill patternType="solid">
          <bgColor rgb="FFFFF9E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ont>
        <color theme="0"/>
      </font>
    </dxf>
    <dxf>
      <font>
        <color theme="0"/>
      </font>
    </dxf>
    <dxf>
      <font>
        <i/>
      </font>
    </dxf>
    <dxf>
      <font>
        <i/>
      </font>
    </dxf>
    <dxf>
      <fill>
        <patternFill patternType="solid">
          <bgColor rgb="FFFFF8E5"/>
        </patternFill>
      </fill>
    </dxf>
    <dxf>
      <fill>
        <patternFill patternType="solid">
          <bgColor rgb="FFFFF8E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i/>
      </font>
    </dxf>
    <dxf>
      <font>
        <i/>
      </font>
    </dxf>
    <dxf>
      <fill>
        <patternFill>
          <bgColor rgb="FFFFF9E7"/>
        </patternFill>
      </fill>
    </dxf>
    <dxf>
      <fill>
        <patternFill>
          <bgColor rgb="FFFFF9E7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 tint="0.79998168889431442"/>
        </patternFill>
      </fill>
    </dxf>
    <dxf>
      <font>
        <color theme="0"/>
      </font>
    </dxf>
    <dxf>
      <fill>
        <patternFill>
          <bgColor rgb="FF0070C0"/>
        </patternFill>
      </fill>
    </dxf>
    <dxf>
      <fill>
        <patternFill patternType="solid">
          <bgColor theme="4" tint="-0.249977111117893"/>
        </patternFill>
      </fill>
    </dxf>
    <dxf>
      <font>
        <i/>
      </font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EF8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0069B8"/>
      <color rgb="FFD20000"/>
      <color rgb="FFFF5050"/>
      <color rgb="FFFFF8E5"/>
      <color rgb="FF0066CC"/>
      <color rgb="FFFFF9E7"/>
      <color rgb="FFEE0000"/>
      <color rgb="FF33CC33"/>
      <color rgb="FF006450"/>
      <color rgb="FF0064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[StarterBook_DorisMeiers.xlsx]Campaigns-Category!PivotTable2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Campaigns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E-426E-8B02-B43B4C84D043}"/>
            </c:ext>
          </c:extLst>
        </c:ser>
        <c:ser>
          <c:idx val="1"/>
          <c:order val="1"/>
          <c:tx>
            <c:strRef>
              <c:f>'Campaigns-Category'!$C$3:$C$4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E-426E-8B02-B43B4C84D043}"/>
            </c:ext>
          </c:extLst>
        </c:ser>
        <c:ser>
          <c:idx val="2"/>
          <c:order val="2"/>
          <c:tx>
            <c:strRef>
              <c:f>'Campaigns-Category'!$D$3:$D$4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E-426E-8B02-B43B4C84D043}"/>
            </c:ext>
          </c:extLst>
        </c:ser>
        <c:ser>
          <c:idx val="3"/>
          <c:order val="3"/>
          <c:tx>
            <c:strRef>
              <c:f>'Campaigns-Category'!$E$3:$E$4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1E-426E-8B02-B43B4C84D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815792"/>
        <c:axId val="1620623872"/>
      </c:barChart>
      <c:catAx>
        <c:axId val="158081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="0" cap="none" spc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623872"/>
        <c:crosses val="autoZero"/>
        <c:auto val="1"/>
        <c:lblAlgn val="ctr"/>
        <c:lblOffset val="100"/>
        <c:noMultiLvlLbl val="0"/>
      </c:catAx>
      <c:valAx>
        <c:axId val="16206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b="0" cap="none" spc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Total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[StarterBook_DorisMeiers.xlsx]Campaigns-SubCategory!PivotTable5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 w="0">
                  <a:solidFill>
                    <a:schemeClr val="accent6">
                      <a:lumMod val="50000"/>
                    </a:schemeClr>
                  </a:solidFill>
                </a:ln>
                <a:gradFill>
                  <a:gsLst>
                    <a:gs pos="0">
                      <a:schemeClr val="accent5">
                        <a:lumMod val="50000"/>
                      </a:schemeClr>
                    </a:gs>
                    <a:gs pos="50000">
                      <a:schemeClr val="accent5"/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5400000"/>
                </a:gradFill>
                <a:effectLst>
                  <a:reflection blurRad="6350" stA="53000" endA="300" endPos="35500" dir="5400000" sy="-90000" algn="bl" rotWithShape="0"/>
                </a:effectLst>
                <a:latin typeface="+mj-lt"/>
                <a:ea typeface="+mj-ea"/>
                <a:cs typeface="+mj-cs"/>
              </a:defRPr>
            </a:pPr>
            <a:r>
              <a:rPr lang="en-US" b="0" cap="none" spc="0">
                <a:ln w="0">
                  <a:solidFill>
                    <a:schemeClr val="accent6">
                      <a:lumMod val="50000"/>
                    </a:schemeClr>
                  </a:solidFill>
                </a:ln>
                <a:gradFill>
                  <a:gsLst>
                    <a:gs pos="0">
                      <a:schemeClr val="accent5">
                        <a:lumMod val="50000"/>
                      </a:schemeClr>
                    </a:gs>
                    <a:gs pos="50000">
                      <a:schemeClr val="accent5"/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5400000"/>
                </a:gradFill>
                <a:effectLst>
                  <a:reflection blurRad="6350" stA="53000" endA="300" endPos="35500" dir="5400000" sy="-90000" algn="bl" rotWithShape="0"/>
                </a:effectLst>
              </a:rPr>
              <a:t>Campaigns</a:t>
            </a:r>
            <a:r>
              <a:rPr lang="en-US" b="0" cap="none" spc="0" baseline="0">
                <a:ln w="0">
                  <a:solidFill>
                    <a:schemeClr val="accent6">
                      <a:lumMod val="50000"/>
                    </a:schemeClr>
                  </a:solidFill>
                </a:ln>
                <a:gradFill>
                  <a:gsLst>
                    <a:gs pos="0">
                      <a:schemeClr val="accent5">
                        <a:lumMod val="50000"/>
                      </a:schemeClr>
                    </a:gs>
                    <a:gs pos="50000">
                      <a:schemeClr val="accent5"/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5400000"/>
                </a:gradFill>
                <a:effectLst>
                  <a:reflection blurRad="6350" stA="53000" endA="300" endPos="35500" dir="5400000" sy="-90000" algn="bl" rotWithShape="0"/>
                </a:effectLst>
              </a:rPr>
              <a:t> per Sub-Category</a:t>
            </a:r>
            <a:endParaRPr lang="en-US" b="0" cap="none" spc="0">
              <a:ln w="0">
                <a:solidFill>
                  <a:schemeClr val="accent6">
                    <a:lumMod val="50000"/>
                  </a:schemeClr>
                </a:solidFill>
              </a:ln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endParaRPr>
          </a:p>
        </c:rich>
      </c:tx>
      <c:layout>
        <c:manualLayout>
          <c:xMode val="edge"/>
          <c:yMode val="edge"/>
          <c:x val="0.34338804240379039"/>
          <c:y val="1.26262626262626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 w="0">
                <a:solidFill>
                  <a:schemeClr val="accent6">
                    <a:lumMod val="50000"/>
                  </a:schemeClr>
                </a:solidFill>
              </a:ln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'Campaigns-SubCategory'!$B$6:$B$47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0-4C48-A717-3543E6DF3A7E}"/>
            </c:ext>
          </c:extLst>
        </c:ser>
        <c:ser>
          <c:idx val="1"/>
          <c:order val="1"/>
          <c:tx>
            <c:strRef>
              <c:f>'Campaigns-SubCategory'!$C$4:$C$5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'Campaigns-SubCategory'!$C$6:$C$47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C-498B-B43B-46C53A160047}"/>
            </c:ext>
          </c:extLst>
        </c:ser>
        <c:ser>
          <c:idx val="2"/>
          <c:order val="2"/>
          <c:tx>
            <c:strRef>
              <c:f>'Campaigns-SubCategory'!$D$4:$D$5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'Campaigns-SubCategory'!$D$6:$D$47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C-498B-B43B-46C53A160047}"/>
            </c:ext>
          </c:extLst>
        </c:ser>
        <c:ser>
          <c:idx val="3"/>
          <c:order val="3"/>
          <c:tx>
            <c:strRef>
              <c:f>'Campaigns-SubCategory'!$E$4:$E$5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'Campaigns-SubCategory'!$E$6:$E$47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C-498B-B43B-46C53A160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8976256"/>
        <c:axId val="1458659072"/>
      </c:barChart>
      <c:catAx>
        <c:axId val="168897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none" spc="0" baseline="0">
                    <a:ln w="0"/>
                    <a:solidFill>
                      <a:srgbClr val="006450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050" b="0" cap="none" spc="0">
                    <a:ln w="0"/>
                    <a:solidFill>
                      <a:srgbClr val="006450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none" spc="0" baseline="0">
                  <a:ln w="0"/>
                  <a:solidFill>
                    <a:srgbClr val="006450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659072"/>
        <c:crosses val="autoZero"/>
        <c:auto val="1"/>
        <c:lblAlgn val="ctr"/>
        <c:lblOffset val="100"/>
        <c:noMultiLvlLbl val="0"/>
      </c:catAx>
      <c:valAx>
        <c:axId val="145865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rgbClr val="006450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000" b="0" cap="none" spc="0">
                    <a:ln w="0"/>
                    <a:solidFill>
                      <a:srgbClr val="006450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Total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rgbClr val="006450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[StarterBook_DorisMeiers.xlsx]Outcome-Month!PivotTable7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accent1">
                    <a:lumMod val="75000"/>
                  </a:schemeClr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accent1">
                    <a:lumMod val="75000"/>
                  </a:schemeClr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Outcome</a:t>
            </a:r>
            <a:r>
              <a:rPr lang="en-US" b="0" cap="none" spc="0" baseline="0">
                <a:ln w="0"/>
                <a:solidFill>
                  <a:schemeClr val="accent1">
                    <a:lumMod val="75000"/>
                  </a:schemeClr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 per Month</a:t>
            </a:r>
            <a:endParaRPr lang="en-US" b="0" cap="none" spc="0">
              <a:ln w="0"/>
              <a:solidFill>
                <a:schemeClr val="accent1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accent1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'Outcome-Month'!$B$4:$B$5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'Outcome-Month'!$A$6:$A$18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7-4973-B9A2-9C28EFD92587}"/>
            </c:ext>
          </c:extLst>
        </c:ser>
        <c:ser>
          <c:idx val="1"/>
          <c:order val="1"/>
          <c:tx>
            <c:strRef>
              <c:f>'Outcome-Month'!$C$4:$C$5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'Outcome-Month'!$C$6:$C$18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7-4973-B9A2-9C28EFD92587}"/>
            </c:ext>
          </c:extLst>
        </c:ser>
        <c:ser>
          <c:idx val="2"/>
          <c:order val="2"/>
          <c:tx>
            <c:strRef>
              <c:f>'Outcome-Month'!$D$4:$D$5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'Outcome-Month'!$D$6:$D$18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7-4973-B9A2-9C28EFD92587}"/>
            </c:ext>
          </c:extLst>
        </c:ser>
        <c:ser>
          <c:idx val="3"/>
          <c:order val="3"/>
          <c:tx>
            <c:strRef>
              <c:f>'Outcome-Month'!$E$4:$E$5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'Outcome-Month'!$E$6:$E$18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E-44F5-A535-CEEE372F5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511167"/>
        <c:axId val="1792127855"/>
      </c:lineChart>
      <c:catAx>
        <c:axId val="155251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>
                        <a:lumMod val="75000"/>
                      </a:schemeClr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27855"/>
        <c:crosses val="autoZero"/>
        <c:auto val="1"/>
        <c:lblAlgn val="ctr"/>
        <c:lblOffset val="100"/>
        <c:noMultiLvlLbl val="0"/>
      </c:catAx>
      <c:valAx>
        <c:axId val="179212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>
                        <a:lumMod val="75000"/>
                      </a:schemeClr>
                    </a:solidFill>
                  </a:rPr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1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8E5"/>
    </a:solidFill>
    <a:ln w="9525" cap="flat" cmpd="sng" algn="ctr">
      <a:solidFill>
        <a:schemeClr val="accent4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lonna MT" panose="04020805060202030203" pitchFamily="82" charset="0"/>
                <a:ea typeface="+mj-ea"/>
                <a:cs typeface="Angsana New" panose="020B0502040204020203" pitchFamily="18" charset="-34"/>
              </a:defRPr>
            </a:pPr>
            <a:r>
              <a:rPr lang="en-US">
                <a:latin typeface="Colonna MT" panose="04020805060202030203" pitchFamily="82" charset="0"/>
                <a:cs typeface="Angsana New" panose="020B0502040204020203" pitchFamily="18" charset="-34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Colonna MT" panose="04020805060202030203" pitchFamily="82" charset="0"/>
              <a:ea typeface="+mj-ea"/>
              <a:cs typeface="Angsana New" panose="020B0502040204020203" pitchFamily="18" charset="-34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76850103481362E-2"/>
          <c:y val="0.13744328264634936"/>
          <c:w val="0.89275730219278915"/>
          <c:h val="0.64138958844719296"/>
        </c:manualLayout>
      </c:layout>
      <c:lineChart>
        <c:grouping val="standard"/>
        <c:varyColors val="0"/>
        <c:ser>
          <c:idx val="0"/>
          <c:order val="0"/>
          <c:tx>
            <c:strRef>
              <c:f>'Outcome-Goals'!$F$1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'Outcome-Goals'!$F$2:$F$13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3-4533-BC8A-BFE825125B4E}"/>
            </c:ext>
          </c:extLst>
        </c:ser>
        <c:ser>
          <c:idx val="1"/>
          <c:order val="1"/>
          <c:tx>
            <c:strRef>
              <c:f>'Outcome-Goals'!$G$1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'Outcome-Goals'!$G$2:$G$13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3-4533-BC8A-BFE825125B4E}"/>
            </c:ext>
          </c:extLst>
        </c:ser>
        <c:ser>
          <c:idx val="2"/>
          <c:order val="2"/>
          <c:tx>
            <c:strRef>
              <c:f>'Outcome-Goals'!$H$1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'Outcome-Goals'!$H$2:$H$13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3-4533-BC8A-BFE825125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684687"/>
        <c:axId val="979119471"/>
      </c:lineChart>
      <c:catAx>
        <c:axId val="90968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olonna MT" panose="04020805060202030203" pitchFamily="82" charset="0"/>
                    <a:ea typeface="+mn-ea"/>
                    <a:cs typeface="+mn-cs"/>
                  </a:defRPr>
                </a:pPr>
                <a:r>
                  <a:rPr lang="en-US">
                    <a:latin typeface="Colonna MT" panose="04020805060202030203" pitchFamily="82" charset="0"/>
                  </a:rPr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olonna MT" panose="04020805060202030203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19471"/>
        <c:crosses val="autoZero"/>
        <c:auto val="1"/>
        <c:lblAlgn val="ctr"/>
        <c:lblOffset val="100"/>
        <c:noMultiLvlLbl val="0"/>
      </c:catAx>
      <c:valAx>
        <c:axId val="9791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olonna MT" panose="04020805060202030203" pitchFamily="82" charset="0"/>
                    <a:ea typeface="+mn-ea"/>
                    <a:cs typeface="+mn-cs"/>
                  </a:defRPr>
                </a:pPr>
                <a:r>
                  <a:rPr lang="en-US">
                    <a:latin typeface="Colonna MT" panose="04020805060202030203" pitchFamily="82" charset="0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olonna MT" panose="04020805060202030203" pitchFamily="8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8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861889110785824"/>
          <c:y val="0.8856830522702881"/>
          <c:w val="0.36697438994970133"/>
          <c:h val="0.11258593940939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7620</xdr:rowOff>
    </xdr:from>
    <xdr:to>
      <xdr:col>20</xdr:col>
      <xdr:colOff>259080</xdr:colOff>
      <xdr:row>31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7984D-CF6C-400E-B6E9-97F4B6044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20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91512-3290-40FE-A6D5-14E05E79C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624840</xdr:colOff>
      <xdr:row>2</xdr:row>
      <xdr:rowOff>144780</xdr:rowOff>
    </xdr:from>
    <xdr:to>
      <xdr:col>15</xdr:col>
      <xdr:colOff>472440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9AD4F-54E2-4FF6-B3E7-C30FE5023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16</xdr:row>
      <xdr:rowOff>15240</xdr:rowOff>
    </xdr:from>
    <xdr:to>
      <xdr:col>10</xdr:col>
      <xdr:colOff>457200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5907A-63C2-450E-A1A5-076F438B0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Meiers" refreshedDate="44096.816556134261" createdVersion="6" refreshedVersion="6" minRefreshableVersion="3" recordCount="4114" xr:uid="{5CD8E874-CB0A-49BE-93E1-BD8FE629FE5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Meiers" refreshedDate="44097.701003587965" createdVersion="6" refreshedVersion="6" minRefreshableVersion="3" recordCount="4114" xr:uid="{82233697-D743-4461-8543-24B8E0CC9C3F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y Ended Conver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b v="0"/>
    <n v="182"/>
    <b v="1"/>
    <n v="137"/>
    <s v="film &amp; video/television"/>
    <n v="63.92"/>
    <x v="0"/>
    <x v="0"/>
  </r>
  <r>
    <n v="1"/>
    <x v="1"/>
    <s v="A Hannibal TV Show Fan Convention and Art Collective"/>
    <n v="10275"/>
    <n v="14653"/>
    <x v="0"/>
    <x v="0"/>
    <x v="0"/>
    <x v="1"/>
    <n v="1485872683"/>
    <b v="0"/>
    <n v="79"/>
    <b v="1"/>
    <n v="143"/>
    <s v="film &amp; video/television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x v="2"/>
    <n v="1454691083"/>
    <b v="0"/>
    <n v="35"/>
    <b v="1"/>
    <n v="105"/>
    <s v="film &amp; video/television"/>
    <n v="15"/>
    <x v="0"/>
    <x v="0"/>
  </r>
  <r>
    <n v="3"/>
    <x v="3"/>
    <s v="We already produced the *very* beginning of this story. Help us to see it through?"/>
    <n v="10000"/>
    <n v="10390"/>
    <x v="0"/>
    <x v="0"/>
    <x v="0"/>
    <x v="3"/>
    <n v="1404822107"/>
    <b v="0"/>
    <n v="150"/>
    <b v="1"/>
    <n v="104"/>
    <s v="film &amp; video/television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b v="0"/>
    <n v="284"/>
    <b v="1"/>
    <n v="123"/>
    <s v="film &amp; video/television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x v="5"/>
    <n v="1468362207"/>
    <b v="0"/>
    <n v="47"/>
    <b v="1"/>
    <n v="110"/>
    <s v="film &amp; video/television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b v="0"/>
    <n v="58"/>
    <b v="1"/>
    <n v="106"/>
    <s v="film &amp; video/television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x v="7"/>
    <n v="1464224867"/>
    <b v="0"/>
    <n v="57"/>
    <b v="1"/>
    <n v="101"/>
    <s v="film &amp; video/television"/>
    <n v="159.82"/>
    <x v="0"/>
    <x v="0"/>
  </r>
  <r>
    <n v="8"/>
    <x v="8"/>
    <s v="Help us raise the funds to film our pilot episode!"/>
    <n v="3500"/>
    <n v="3501.52"/>
    <x v="0"/>
    <x v="0"/>
    <x v="0"/>
    <x v="8"/>
    <n v="1460155212"/>
    <b v="0"/>
    <n v="12"/>
    <b v="1"/>
    <n v="100"/>
    <s v="film &amp; video/television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b v="0"/>
    <n v="20"/>
    <b v="1"/>
    <n v="126"/>
    <s v="film &amp; video/television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x v="10"/>
    <n v="1400636279"/>
    <b v="0"/>
    <n v="19"/>
    <b v="1"/>
    <n v="101"/>
    <s v="film &amp; video/television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x v="11"/>
    <n v="1469126462"/>
    <b v="0"/>
    <n v="75"/>
    <b v="1"/>
    <n v="121"/>
    <s v="film &amp; video/television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x v="12"/>
    <n v="1401642425"/>
    <b v="0"/>
    <n v="827"/>
    <b v="1"/>
    <n v="165"/>
    <s v="film &amp; video/television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x v="13"/>
    <n v="1463588109"/>
    <b v="0"/>
    <n v="51"/>
    <b v="1"/>
    <n v="160"/>
    <s v="film &amp; video/television"/>
    <n v="109.78"/>
    <x v="0"/>
    <x v="0"/>
  </r>
  <r>
    <n v="14"/>
    <x v="14"/>
    <s v="A highly charged post apocalyptic sci fi series that pulls no punches!"/>
    <n v="6000"/>
    <n v="6056"/>
    <x v="0"/>
    <x v="2"/>
    <x v="2"/>
    <x v="14"/>
    <n v="1403051888"/>
    <b v="0"/>
    <n v="41"/>
    <b v="1"/>
    <n v="101"/>
    <s v="film &amp; video/television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x v="15"/>
    <n v="1441790658"/>
    <b v="0"/>
    <n v="98"/>
    <b v="1"/>
    <n v="107"/>
    <s v="film &amp; video/television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b v="0"/>
    <n v="70"/>
    <b v="1"/>
    <n v="100"/>
    <s v="film &amp; video/television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x v="17"/>
    <n v="1412530422"/>
    <b v="0"/>
    <n v="36"/>
    <b v="1"/>
    <n v="101"/>
    <s v="film &amp; video/television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x v="18"/>
    <n v="1408366856"/>
    <b v="0"/>
    <n v="342"/>
    <b v="1"/>
    <n v="106"/>
    <s v="film &amp; video/television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x v="19"/>
    <n v="1434828934"/>
    <b v="0"/>
    <n v="22"/>
    <b v="1"/>
    <n v="145"/>
    <s v="film &amp; video/television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x v="20"/>
    <n v="1436983912"/>
    <b v="0"/>
    <n v="25"/>
    <b v="1"/>
    <n v="100"/>
    <s v="film &amp; video/television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b v="0"/>
    <n v="101"/>
    <b v="1"/>
    <n v="109"/>
    <s v="film &amp; video/television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x v="22"/>
    <n v="1418766740"/>
    <b v="0"/>
    <n v="8"/>
    <b v="1"/>
    <n v="117"/>
    <s v="film &amp; video/television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x v="23"/>
    <n v="1428086501"/>
    <b v="0"/>
    <n v="23"/>
    <b v="1"/>
    <n v="119"/>
    <s v="film &amp; video/television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x v="24"/>
    <n v="1439494863"/>
    <b v="0"/>
    <n v="574"/>
    <b v="1"/>
    <n v="109"/>
    <s v="film &amp; video/television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x v="25"/>
    <n v="1447115761"/>
    <b v="0"/>
    <n v="14"/>
    <b v="1"/>
    <n v="133"/>
    <s v="film &amp; video/television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x v="26"/>
    <n v="1404822144"/>
    <b v="0"/>
    <n v="19"/>
    <b v="1"/>
    <n v="155"/>
    <s v="film &amp; video/television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x v="27"/>
    <n v="1413518233"/>
    <b v="0"/>
    <n v="150"/>
    <b v="1"/>
    <n v="112"/>
    <s v="film &amp; video/television"/>
    <n v="148.97"/>
    <x v="0"/>
    <x v="0"/>
  </r>
  <r>
    <n v="28"/>
    <x v="28"/>
    <s v="John and Brian are on a quest to change people's lives and rehabilitate dogs."/>
    <n v="12000"/>
    <n v="12042"/>
    <x v="0"/>
    <x v="0"/>
    <x v="0"/>
    <x v="28"/>
    <n v="1447715284"/>
    <b v="0"/>
    <n v="71"/>
    <b v="1"/>
    <n v="100"/>
    <s v="film &amp; video/television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x v="29"/>
    <n v="1403453368"/>
    <b v="0"/>
    <n v="117"/>
    <b v="1"/>
    <n v="123"/>
    <s v="film &amp; video/television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x v="30"/>
    <n v="1406012515"/>
    <b v="0"/>
    <n v="53"/>
    <b v="1"/>
    <n v="101"/>
    <s v="film &amp; video/television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x v="31"/>
    <n v="1452193234"/>
    <b v="0"/>
    <n v="1"/>
    <b v="1"/>
    <n v="100"/>
    <s v="film &amp; video/television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x v="32"/>
    <n v="1459523017"/>
    <b v="0"/>
    <n v="89"/>
    <b v="1"/>
    <n v="100"/>
    <s v="film &amp; video/television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x v="33"/>
    <n v="1444405901"/>
    <b v="0"/>
    <n v="64"/>
    <b v="1"/>
    <n v="102"/>
    <s v="film &amp; video/television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x v="34"/>
    <n v="1405928601"/>
    <b v="0"/>
    <n v="68"/>
    <b v="1"/>
    <n v="130"/>
    <s v="film &amp; video/television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x v="35"/>
    <n v="1428130814"/>
    <b v="0"/>
    <n v="28"/>
    <b v="1"/>
    <n v="167"/>
    <s v="film &amp; video/television"/>
    <n v="59.46"/>
    <x v="0"/>
    <x v="0"/>
  </r>
  <r>
    <n v="36"/>
    <x v="36"/>
    <s v="A modern day priest makes an unusual discovery, setting off a chain of events."/>
    <n v="6000"/>
    <n v="8529"/>
    <x v="0"/>
    <x v="0"/>
    <x v="0"/>
    <x v="36"/>
    <n v="1425540125"/>
    <b v="0"/>
    <n v="44"/>
    <b v="1"/>
    <n v="142"/>
    <s v="film &amp; video/television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b v="0"/>
    <n v="253"/>
    <b v="1"/>
    <n v="183"/>
    <s v="film &amp; video/television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x v="38"/>
    <n v="1365643344"/>
    <b v="0"/>
    <n v="66"/>
    <b v="1"/>
    <n v="110"/>
    <s v="film &amp; video/television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x v="39"/>
    <n v="1398388068"/>
    <b v="0"/>
    <n v="217"/>
    <b v="1"/>
    <n v="131"/>
    <s v="film &amp; video/television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x v="40"/>
    <n v="1401426488"/>
    <b v="0"/>
    <n v="16"/>
    <b v="1"/>
    <n v="101"/>
    <s v="film &amp; video/television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b v="0"/>
    <n v="19"/>
    <b v="1"/>
    <n v="100"/>
    <s v="film &amp; video/television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x v="42"/>
    <n v="1417188026"/>
    <b v="0"/>
    <n v="169"/>
    <b v="1"/>
    <n v="142"/>
    <s v="film &amp; video/television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x v="43"/>
    <n v="1402599486"/>
    <b v="0"/>
    <n v="263"/>
    <b v="1"/>
    <n v="309"/>
    <s v="film &amp; video/television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x v="44"/>
    <n v="1408760537"/>
    <b v="0"/>
    <n v="15"/>
    <b v="1"/>
    <n v="100"/>
    <s v="film &amp; video/television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x v="45"/>
    <n v="1459177107"/>
    <b v="0"/>
    <n v="61"/>
    <b v="1"/>
    <n v="120"/>
    <s v="film &amp; video/television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x v="46"/>
    <n v="1447628974"/>
    <b v="0"/>
    <n v="45"/>
    <b v="1"/>
    <n v="104"/>
    <s v="film &amp; video/television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x v="47"/>
    <n v="1413834007"/>
    <b v="0"/>
    <n v="70"/>
    <b v="1"/>
    <n v="108"/>
    <s v="film &amp; video/television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x v="48"/>
    <n v="1422534260"/>
    <b v="0"/>
    <n v="38"/>
    <b v="1"/>
    <n v="108"/>
    <s v="film &amp; video/television"/>
    <n v="56.82"/>
    <x v="0"/>
    <x v="0"/>
  </r>
  <r>
    <n v="49"/>
    <x v="49"/>
    <s v="Driving Jersey is real people telling real stories."/>
    <n v="12000"/>
    <n v="12000"/>
    <x v="0"/>
    <x v="0"/>
    <x v="0"/>
    <x v="49"/>
    <n v="1443068045"/>
    <b v="0"/>
    <n v="87"/>
    <b v="1"/>
    <n v="100"/>
    <s v="film &amp; video/television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x v="50"/>
    <n v="1419271458"/>
    <b v="0"/>
    <n v="22"/>
    <b v="1"/>
    <n v="100"/>
    <s v="film &amp; video/television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b v="0"/>
    <n v="119"/>
    <b v="1"/>
    <n v="128"/>
    <s v="film &amp; video/television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x v="52"/>
    <n v="1403023846"/>
    <b v="0"/>
    <n v="52"/>
    <b v="1"/>
    <n v="116"/>
    <s v="film &amp; video/television"/>
    <n v="223.48"/>
    <x v="0"/>
    <x v="0"/>
  </r>
  <r>
    <n v="53"/>
    <x v="53"/>
    <s v="Delicious TV's Vegan Mashup launching season two on public television"/>
    <n v="3000"/>
    <n v="3289"/>
    <x v="0"/>
    <x v="0"/>
    <x v="0"/>
    <x v="53"/>
    <n v="1395407445"/>
    <b v="0"/>
    <n v="117"/>
    <b v="1"/>
    <n v="110"/>
    <s v="film &amp; video/television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b v="0"/>
    <n v="52"/>
    <b v="1"/>
    <n v="101"/>
    <s v="film &amp; video/television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b v="0"/>
    <n v="86"/>
    <b v="1"/>
    <n v="129"/>
    <s v="film &amp; video/television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x v="56"/>
    <n v="1432559424"/>
    <b v="0"/>
    <n v="174"/>
    <b v="1"/>
    <n v="107"/>
    <s v="film &amp; video/television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x v="57"/>
    <n v="1427399962"/>
    <b v="0"/>
    <n v="69"/>
    <b v="1"/>
    <n v="102"/>
    <s v="film &amp; video/television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x v="58"/>
    <n v="1413827572"/>
    <b v="0"/>
    <n v="75"/>
    <b v="1"/>
    <n v="103"/>
    <s v="film &amp; video/television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b v="0"/>
    <n v="33"/>
    <b v="1"/>
    <n v="100"/>
    <s v="film &amp; video/television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x v="60"/>
    <n v="1393882717"/>
    <b v="0"/>
    <n v="108"/>
    <b v="1"/>
    <n v="103"/>
    <s v="film &amp; video/shorts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x v="61"/>
    <n v="1368646357"/>
    <b v="0"/>
    <n v="23"/>
    <b v="1"/>
    <n v="148"/>
    <s v="film &amp; video/shorts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x v="62"/>
    <n v="1360177878"/>
    <b v="0"/>
    <n v="48"/>
    <b v="1"/>
    <n v="155"/>
    <s v="film &amp; video/shorts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x v="63"/>
    <n v="1386194013"/>
    <b v="0"/>
    <n v="64"/>
    <b v="1"/>
    <n v="114"/>
    <s v="film &amp; video/shorts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x v="64"/>
    <n v="1370651181"/>
    <b v="0"/>
    <n v="24"/>
    <b v="1"/>
    <n v="173"/>
    <s v="film &amp; video/shorts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x v="65"/>
    <n v="1405453354"/>
    <b v="0"/>
    <n v="57"/>
    <b v="1"/>
    <n v="108"/>
    <s v="film &amp; video/shorts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x v="66"/>
    <n v="1466281420"/>
    <b v="0"/>
    <n v="26"/>
    <b v="1"/>
    <n v="119"/>
    <s v="film &amp; video/shorts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x v="67"/>
    <n v="1339768804"/>
    <b v="0"/>
    <n v="20"/>
    <b v="1"/>
    <n v="116"/>
    <s v="film &amp; video/shorts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b v="0"/>
    <n v="36"/>
    <b v="1"/>
    <n v="127"/>
    <s v="film &amp; video/shorts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b v="0"/>
    <n v="178"/>
    <b v="1"/>
    <n v="111"/>
    <s v="film &amp; video/shorts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x v="70"/>
    <n v="1309987845"/>
    <b v="0"/>
    <n v="17"/>
    <b v="1"/>
    <n v="127"/>
    <s v="film &amp; video/shorts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x v="71"/>
    <n v="1333002657"/>
    <b v="0"/>
    <n v="32"/>
    <b v="1"/>
    <n v="124"/>
    <s v="film &amp; video/shorts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x v="72"/>
    <n v="1351210481"/>
    <b v="0"/>
    <n v="41"/>
    <b v="1"/>
    <n v="108"/>
    <s v="film &amp; video/shorts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x v="73"/>
    <n v="1297620584"/>
    <b v="0"/>
    <n v="18"/>
    <b v="1"/>
    <n v="100"/>
    <s v="film &amp; video/shorts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b v="0"/>
    <n v="29"/>
    <b v="1"/>
    <n v="113"/>
    <s v="film &amp; video/shorts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x v="75"/>
    <n v="1364101272"/>
    <b v="0"/>
    <n v="47"/>
    <b v="1"/>
    <n v="115"/>
    <s v="film &amp; video/shorts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x v="76"/>
    <n v="1319819758"/>
    <b v="0"/>
    <n v="15"/>
    <b v="1"/>
    <n v="153"/>
    <s v="film &amp; video/shorts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x v="77"/>
    <n v="1332991717"/>
    <b v="0"/>
    <n v="26"/>
    <b v="1"/>
    <n v="393"/>
    <s v="film &amp; video/shorts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b v="0"/>
    <n v="35"/>
    <b v="1"/>
    <n v="2702"/>
    <s v="film &amp; video/shorts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x v="79"/>
    <n v="1395859093"/>
    <b v="0"/>
    <n v="41"/>
    <b v="1"/>
    <n v="127"/>
    <s v="film &amp; video/shorts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x v="80"/>
    <n v="1383616856"/>
    <b v="0"/>
    <n v="47"/>
    <b v="1"/>
    <n v="107"/>
    <s v="film &amp; video/shorts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x v="81"/>
    <n v="1341892127"/>
    <b v="0"/>
    <n v="28"/>
    <b v="1"/>
    <n v="198"/>
    <s v="film &amp; video/shorts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x v="82"/>
    <n v="1315597261"/>
    <b v="0"/>
    <n v="100"/>
    <b v="1"/>
    <n v="100"/>
    <s v="film &amp; video/shorts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x v="83"/>
    <n v="1423320389"/>
    <b v="0"/>
    <n v="13"/>
    <b v="1"/>
    <n v="103"/>
    <s v="film &amp; video/shorts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x v="84"/>
    <n v="1302891086"/>
    <b v="0"/>
    <n v="7"/>
    <b v="1"/>
    <n v="100"/>
    <s v="film &amp; video/shorts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x v="85"/>
    <n v="1314154837"/>
    <b v="0"/>
    <n v="21"/>
    <b v="1"/>
    <n v="126"/>
    <s v="film &amp; video/shorts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b v="0"/>
    <n v="17"/>
    <b v="1"/>
    <n v="106"/>
    <s v="film &amp; video/shorts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x v="87"/>
    <n v="1274705803"/>
    <b v="0"/>
    <n v="25"/>
    <b v="1"/>
    <n v="105"/>
    <s v="film &amp; video/shorts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x v="88"/>
    <n v="1401205731"/>
    <b v="0"/>
    <n v="60"/>
    <b v="1"/>
    <n v="103"/>
    <s v="film &amp; video/shorts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x v="89"/>
    <n v="1368036192"/>
    <b v="0"/>
    <n v="56"/>
    <b v="1"/>
    <n v="115"/>
    <s v="film &amp; video/shorts"/>
    <n v="123.29"/>
    <x v="0"/>
    <x v="1"/>
  </r>
  <r>
    <n v="90"/>
    <x v="90"/>
    <s v="We're looking for funding to help submit a short film to film festivals."/>
    <n v="500"/>
    <n v="502"/>
    <x v="0"/>
    <x v="0"/>
    <x v="0"/>
    <x v="90"/>
    <n v="1307862499"/>
    <b v="0"/>
    <n v="16"/>
    <b v="1"/>
    <n v="100"/>
    <s v="film &amp; video/shorts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b v="0"/>
    <n v="46"/>
    <b v="1"/>
    <n v="120"/>
    <s v="film &amp; video/shorts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x v="92"/>
    <n v="1481949983"/>
    <b v="0"/>
    <n v="43"/>
    <b v="1"/>
    <n v="105"/>
    <s v="film &amp; video/shorts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x v="93"/>
    <n v="1338928537"/>
    <b v="0"/>
    <n v="15"/>
    <b v="1"/>
    <n v="111"/>
    <s v="film &amp; video/shorts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x v="94"/>
    <n v="1395162822"/>
    <b v="0"/>
    <n v="12"/>
    <b v="1"/>
    <n v="104"/>
    <s v="film &amp; video/shorts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x v="95"/>
    <n v="1327622841"/>
    <b v="0"/>
    <n v="21"/>
    <b v="1"/>
    <n v="131"/>
    <s v="film &amp; video/shorts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b v="0"/>
    <n v="34"/>
    <b v="1"/>
    <n v="115"/>
    <s v="film &amp; video/shorts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x v="97"/>
    <n v="1307848482"/>
    <b v="0"/>
    <n v="8"/>
    <b v="1"/>
    <n v="106"/>
    <s v="film &amp; video/shorts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x v="98"/>
    <n v="1351796674"/>
    <b v="0"/>
    <n v="60"/>
    <b v="1"/>
    <n v="106"/>
    <s v="film &amp; video/shorts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x v="99"/>
    <n v="1387834799"/>
    <b v="0"/>
    <n v="39"/>
    <b v="1"/>
    <n v="106"/>
    <s v="film &amp; video/shorts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x v="100"/>
    <n v="1350324286"/>
    <b v="0"/>
    <n v="26"/>
    <b v="1"/>
    <n v="100"/>
    <s v="film &amp; video/shorts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b v="0"/>
    <n v="35"/>
    <b v="1"/>
    <n v="100"/>
    <s v="film &amp; video/shorts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x v="102"/>
    <n v="1290481733"/>
    <b v="0"/>
    <n v="65"/>
    <b v="1"/>
    <n v="128"/>
    <s v="film &amp; video/shorts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x v="103"/>
    <n v="1392232830"/>
    <b v="0"/>
    <n v="49"/>
    <b v="1"/>
    <n v="105"/>
    <s v="film &amp; video/shorts"/>
    <n v="27.9"/>
    <x v="0"/>
    <x v="1"/>
  </r>
  <r>
    <n v="104"/>
    <x v="104"/>
    <s v="UCF short film about an old man, his love for music, and his misplaced trumpet.  "/>
    <n v="500"/>
    <n v="600"/>
    <x v="0"/>
    <x v="0"/>
    <x v="0"/>
    <x v="104"/>
    <n v="1299775266"/>
    <b v="0"/>
    <n v="10"/>
    <b v="1"/>
    <n v="120"/>
    <s v="film &amp; video/shorts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x v="105"/>
    <n v="1461605020"/>
    <b v="0"/>
    <n v="60"/>
    <b v="1"/>
    <n v="107"/>
    <s v="film &amp; video/shorts"/>
    <n v="39.380000000000003"/>
    <x v="0"/>
    <x v="1"/>
  </r>
  <r>
    <n v="106"/>
    <x v="106"/>
    <s v="A Boy. A Girl. A Car. A Serial Killer."/>
    <n v="5000"/>
    <n v="5025"/>
    <x v="0"/>
    <x v="0"/>
    <x v="0"/>
    <x v="106"/>
    <n v="1332182301"/>
    <b v="0"/>
    <n v="27"/>
    <b v="1"/>
    <n v="101"/>
    <s v="film &amp; video/shorts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x v="107"/>
    <n v="1301787287"/>
    <b v="0"/>
    <n v="69"/>
    <b v="1"/>
    <n v="102"/>
    <s v="film &amp; video/shorts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x v="108"/>
    <n v="1364827370"/>
    <b v="0"/>
    <n v="47"/>
    <b v="1"/>
    <n v="247"/>
    <s v="film &amp; video/shorts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x v="109"/>
    <n v="1296088630"/>
    <b v="0"/>
    <n v="47"/>
    <b v="1"/>
    <n v="220"/>
    <s v="film &amp; video/shorts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x v="110"/>
    <n v="1381445253"/>
    <b v="0"/>
    <n v="26"/>
    <b v="1"/>
    <n v="131"/>
    <s v="film &amp; video/shorts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x v="111"/>
    <n v="1430467187"/>
    <b v="0"/>
    <n v="53"/>
    <b v="1"/>
    <n v="155"/>
    <s v="film &amp; video/shorts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b v="0"/>
    <n v="81"/>
    <b v="1"/>
    <n v="104"/>
    <s v="film &amp; video/shorts"/>
    <n v="64.2"/>
    <x v="0"/>
    <x v="1"/>
  </r>
  <r>
    <n v="113"/>
    <x v="113"/>
    <s v="A living memorial for all those dealing with trauma, grief and loss."/>
    <n v="5000"/>
    <n v="7050"/>
    <x v="0"/>
    <x v="0"/>
    <x v="0"/>
    <x v="113"/>
    <n v="1311963128"/>
    <b v="0"/>
    <n v="78"/>
    <b v="1"/>
    <n v="141"/>
    <s v="film &amp; video/shorts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x v="114"/>
    <n v="1321252488"/>
    <b v="0"/>
    <n v="35"/>
    <b v="1"/>
    <n v="103"/>
    <s v="film &amp; video/shorts"/>
    <n v="88.57"/>
    <x v="0"/>
    <x v="1"/>
  </r>
  <r>
    <n v="115"/>
    <x v="115"/>
    <s v="Never judge a book (or a lover) by their cover."/>
    <n v="450"/>
    <n v="632"/>
    <x v="0"/>
    <x v="0"/>
    <x v="0"/>
    <x v="115"/>
    <n v="1326217444"/>
    <b v="0"/>
    <n v="22"/>
    <b v="1"/>
    <n v="140"/>
    <s v="film &amp; video/shorts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b v="0"/>
    <n v="57"/>
    <b v="1"/>
    <n v="114"/>
    <s v="film &amp; video/shorts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b v="0"/>
    <n v="27"/>
    <b v="1"/>
    <n v="100"/>
    <s v="film &amp; video/shorts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x v="118"/>
    <n v="1309310236"/>
    <b v="0"/>
    <n v="39"/>
    <b v="1"/>
    <n v="113"/>
    <s v="film &amp; video/shorts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b v="0"/>
    <n v="37"/>
    <b v="1"/>
    <n v="105"/>
    <s v="film &amp; video/shorts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x v="120"/>
    <n v="1472865107"/>
    <b v="0"/>
    <n v="1"/>
    <b v="0"/>
    <n v="0"/>
    <s v="film &amp; video/science fiction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x v="121"/>
    <n v="1427993710"/>
    <b v="0"/>
    <n v="1"/>
    <b v="0"/>
    <n v="0"/>
    <s v="film &amp; video/science fiction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x v="122"/>
    <n v="1470910907"/>
    <b v="0"/>
    <n v="0"/>
    <b v="0"/>
    <n v="0"/>
    <s v="film &amp; video/science fiction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x v="123"/>
    <n v="1411411564"/>
    <b v="0"/>
    <n v="6"/>
    <b v="0"/>
    <n v="0"/>
    <s v="film &amp; video/science fiction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x v="124"/>
    <n v="1429568242"/>
    <b v="0"/>
    <n v="0"/>
    <b v="0"/>
    <n v="0"/>
    <s v="film &amp; video/science fiction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x v="125"/>
    <n v="1480981880"/>
    <b v="0"/>
    <n v="6"/>
    <b v="0"/>
    <n v="14"/>
    <s v="film &amp; video/science fiction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b v="0"/>
    <n v="13"/>
    <b v="0"/>
    <n v="6"/>
    <s v="film &amp; video/science fiction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b v="0"/>
    <n v="4"/>
    <b v="0"/>
    <n v="2"/>
    <s v="film &amp; video/science fiction"/>
    <n v="47.5"/>
    <x v="0"/>
    <x v="2"/>
  </r>
  <r>
    <n v="128"/>
    <x v="128"/>
    <s v="A Science Fiction film filled with entertainment and Excitement"/>
    <n v="100000"/>
    <n v="1867"/>
    <x v="1"/>
    <x v="0"/>
    <x v="0"/>
    <x v="128"/>
    <n v="1473917293"/>
    <b v="0"/>
    <n v="6"/>
    <b v="0"/>
    <n v="2"/>
    <s v="film &amp; video/science fiction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x v="129"/>
    <n v="1409524183"/>
    <b v="0"/>
    <n v="0"/>
    <b v="0"/>
    <n v="0"/>
    <s v="film &amp; video/science fiction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x v="130"/>
    <n v="1400536692"/>
    <b v="0"/>
    <n v="0"/>
    <b v="0"/>
    <n v="0"/>
    <s v="film &amp; video/science fiction"/>
    <e v="#DIV/0!"/>
    <x v="0"/>
    <x v="2"/>
  </r>
  <r>
    <n v="131"/>
    <x v="131"/>
    <s v="I"/>
    <n v="1200"/>
    <n v="0"/>
    <x v="1"/>
    <x v="0"/>
    <x v="0"/>
    <x v="131"/>
    <n v="1466453161"/>
    <b v="0"/>
    <n v="0"/>
    <b v="0"/>
    <n v="0"/>
    <s v="film &amp; video/science fiction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x v="132"/>
    <n v="1411500607"/>
    <b v="0"/>
    <n v="81"/>
    <b v="0"/>
    <n v="10"/>
    <s v="film &amp; video/science fiction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x v="133"/>
    <n v="1462130584"/>
    <b v="0"/>
    <n v="0"/>
    <b v="0"/>
    <n v="0"/>
    <s v="film &amp; video/science fiction"/>
    <e v="#DIV/0!"/>
    <x v="0"/>
    <x v="2"/>
  </r>
  <r>
    <n v="134"/>
    <x v="134"/>
    <s v="steampunk  remake of &quot;a Christmas carol&quot;"/>
    <n v="5000"/>
    <n v="0"/>
    <x v="1"/>
    <x v="0"/>
    <x v="0"/>
    <x v="134"/>
    <n v="1438811418"/>
    <b v="0"/>
    <n v="0"/>
    <b v="0"/>
    <n v="0"/>
    <s v="film &amp; video/science fiction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x v="135"/>
    <n v="1401354597"/>
    <b v="0"/>
    <n v="5"/>
    <b v="0"/>
    <n v="13"/>
    <s v="film &amp; video/science fiction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x v="136"/>
    <n v="1427968234"/>
    <b v="0"/>
    <n v="0"/>
    <b v="0"/>
    <n v="0"/>
    <s v="film &amp; video/science fiction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x v="137"/>
    <n v="1440337593"/>
    <b v="0"/>
    <n v="0"/>
    <b v="0"/>
    <n v="0"/>
    <s v="film &amp; video/science fiction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b v="0"/>
    <n v="58"/>
    <b v="0"/>
    <n v="3"/>
    <s v="film &amp; video/science fiction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x v="139"/>
    <n v="1435874772"/>
    <b v="0"/>
    <n v="1"/>
    <b v="0"/>
    <n v="100"/>
    <s v="film &amp; video/science fiction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x v="140"/>
    <n v="1424234732"/>
    <b v="0"/>
    <n v="0"/>
    <b v="0"/>
    <n v="0"/>
    <s v="film &amp; video/science fiction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x v="141"/>
    <n v="1429155623"/>
    <b v="0"/>
    <n v="28"/>
    <b v="0"/>
    <n v="11"/>
    <s v="film &amp; video/science fiction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x v="142"/>
    <n v="1414358778"/>
    <b v="0"/>
    <n v="1"/>
    <b v="0"/>
    <n v="0"/>
    <s v="film &amp; video/science fiction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x v="143"/>
    <n v="1467941542"/>
    <b v="0"/>
    <n v="0"/>
    <b v="0"/>
    <n v="0"/>
    <s v="film &amp; video/science fiction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x v="144"/>
    <n v="1423765072"/>
    <b v="0"/>
    <n v="37"/>
    <b v="0"/>
    <n v="28"/>
    <s v="film &amp; video/science fiction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b v="0"/>
    <n v="9"/>
    <b v="0"/>
    <n v="8"/>
    <s v="film &amp; video/science fiction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x v="146"/>
    <n v="1479514998"/>
    <b v="0"/>
    <n v="3"/>
    <b v="0"/>
    <n v="1"/>
    <s v="film &amp; video/science fiction"/>
    <n v="38.33"/>
    <x v="0"/>
    <x v="2"/>
  </r>
  <r>
    <n v="147"/>
    <x v="147"/>
    <s v="Film makers catch live footage beyond their wildest dreams."/>
    <n v="7000"/>
    <n v="0"/>
    <x v="1"/>
    <x v="1"/>
    <x v="1"/>
    <x v="147"/>
    <n v="1417026340"/>
    <b v="0"/>
    <n v="0"/>
    <b v="0"/>
    <n v="0"/>
    <s v="film &amp; video/science fiction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x v="148"/>
    <n v="1453963536"/>
    <b v="0"/>
    <n v="2"/>
    <b v="0"/>
    <n v="0"/>
    <s v="film &amp; video/science fiction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x v="149"/>
    <n v="1416888470"/>
    <b v="0"/>
    <n v="6"/>
    <b v="0"/>
    <n v="1"/>
    <s v="film &amp; video/science fiction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x v="150"/>
    <n v="1427428382"/>
    <b v="0"/>
    <n v="67"/>
    <b v="0"/>
    <n v="23"/>
    <s v="film &amp; video/science fiction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b v="0"/>
    <n v="5"/>
    <b v="0"/>
    <n v="0"/>
    <s v="film &amp; video/science fiction"/>
    <n v="28"/>
    <x v="0"/>
    <x v="2"/>
  </r>
  <r>
    <n v="152"/>
    <x v="152"/>
    <s v="The Great Dark is a journey through the unimaginable...and un foreseeable..."/>
    <n v="380000"/>
    <n v="30"/>
    <x v="1"/>
    <x v="0"/>
    <x v="0"/>
    <x v="152"/>
    <n v="1408845100"/>
    <b v="0"/>
    <n v="2"/>
    <b v="0"/>
    <n v="0"/>
    <s v="film &amp; video/science fiction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x v="153"/>
    <n v="1413900244"/>
    <b v="0"/>
    <n v="10"/>
    <b v="0"/>
    <n v="1"/>
    <s v="film &amp; video/science fiction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x v="154"/>
    <n v="1429621695"/>
    <b v="0"/>
    <n v="3"/>
    <b v="0"/>
    <n v="3"/>
    <s v="film &amp; video/science fiction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b v="0"/>
    <n v="4"/>
    <b v="0"/>
    <n v="0"/>
    <s v="film &amp; video/science fiction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b v="0"/>
    <n v="15"/>
    <b v="0"/>
    <n v="5"/>
    <s v="film &amp; video/science fiction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x v="157"/>
    <n v="1453931572"/>
    <b v="0"/>
    <n v="2"/>
    <b v="0"/>
    <n v="0"/>
    <s v="film &amp; video/science fiction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b v="0"/>
    <n v="0"/>
    <b v="0"/>
    <n v="0"/>
    <s v="film &amp; video/science fiction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x v="159"/>
    <n v="1464085545"/>
    <b v="0"/>
    <n v="1"/>
    <b v="0"/>
    <n v="0"/>
    <s v="film &amp; video/science fiction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x v="160"/>
    <n v="1434491691"/>
    <b v="0"/>
    <n v="0"/>
    <b v="0"/>
    <n v="0"/>
    <s v="film &amp; video/drama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x v="161"/>
    <n v="1401726595"/>
    <b v="0"/>
    <n v="1"/>
    <b v="0"/>
    <n v="0"/>
    <s v="film &amp; video/drama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x v="162"/>
    <n v="1405393356"/>
    <b v="0"/>
    <n v="10"/>
    <b v="0"/>
    <n v="16"/>
    <s v="film &amp; video/drama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b v="0"/>
    <n v="0"/>
    <b v="0"/>
    <n v="0"/>
    <s v="film &amp; video/drama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b v="0"/>
    <n v="7"/>
    <b v="0"/>
    <n v="1"/>
    <s v="film &amp; video/drama"/>
    <n v="91.43"/>
    <x v="0"/>
    <x v="3"/>
  </r>
  <r>
    <n v="165"/>
    <x v="165"/>
    <s v="A teacher. A boy. The beach and a heatwave that drove them all insane."/>
    <n v="17000"/>
    <n v="0"/>
    <x v="2"/>
    <x v="1"/>
    <x v="1"/>
    <x v="165"/>
    <n v="1450021724"/>
    <b v="0"/>
    <n v="0"/>
    <b v="0"/>
    <n v="0"/>
    <s v="film &amp; video/drama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x v="166"/>
    <n v="1481939362"/>
    <b v="0"/>
    <n v="1"/>
    <b v="0"/>
    <n v="60"/>
    <s v="film &amp; video/drama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x v="167"/>
    <n v="1433542535"/>
    <b v="0"/>
    <n v="2"/>
    <b v="0"/>
    <n v="0"/>
    <s v="film &amp; video/drama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x v="168"/>
    <n v="1424203370"/>
    <b v="0"/>
    <n v="3"/>
    <b v="0"/>
    <n v="4"/>
    <s v="film &amp; video/drama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x v="169"/>
    <n v="1411042059"/>
    <b v="0"/>
    <n v="10"/>
    <b v="0"/>
    <n v="22"/>
    <s v="film &amp; video/drama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b v="0"/>
    <n v="10"/>
    <b v="0"/>
    <n v="3"/>
    <s v="film &amp; video/drama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x v="171"/>
    <n v="1465791614"/>
    <b v="0"/>
    <n v="1"/>
    <b v="0"/>
    <n v="0"/>
    <s v="film &amp; video/drama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x v="172"/>
    <n v="1423733323"/>
    <b v="0"/>
    <n v="0"/>
    <b v="0"/>
    <n v="0"/>
    <s v="film &amp; video/drama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x v="173"/>
    <n v="1422539108"/>
    <b v="0"/>
    <n v="0"/>
    <b v="0"/>
    <n v="0"/>
    <s v="film &amp; video/drama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x v="174"/>
    <n v="1425924776"/>
    <b v="0"/>
    <n v="0"/>
    <b v="0"/>
    <n v="0"/>
    <s v="film &amp; video/drama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x v="175"/>
    <n v="1407177611"/>
    <b v="0"/>
    <n v="26"/>
    <b v="0"/>
    <n v="6"/>
    <s v="film &amp; video/drama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x v="176"/>
    <n v="1436211999"/>
    <b v="0"/>
    <n v="0"/>
    <b v="0"/>
    <n v="0"/>
    <s v="film &amp; video/drama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x v="177"/>
    <n v="1425690526"/>
    <b v="0"/>
    <n v="7"/>
    <b v="0"/>
    <n v="40"/>
    <s v="film &amp; video/drama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x v="178"/>
    <n v="1445986545"/>
    <b v="0"/>
    <n v="0"/>
    <b v="0"/>
    <n v="0"/>
    <s v="film &amp; video/drama"/>
    <e v="#DIV/0!"/>
    <x v="0"/>
    <x v="3"/>
  </r>
  <r>
    <n v="179"/>
    <x v="179"/>
    <s v="A feature-length film about how three people survive in a diseased world."/>
    <n v="1000"/>
    <n v="200"/>
    <x v="2"/>
    <x v="0"/>
    <x v="0"/>
    <x v="179"/>
    <n v="1454464555"/>
    <b v="0"/>
    <n v="2"/>
    <b v="0"/>
    <n v="20"/>
    <s v="film &amp; video/drama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x v="180"/>
    <n v="1425512843"/>
    <b v="0"/>
    <n v="13"/>
    <b v="0"/>
    <n v="33"/>
    <s v="film &amp; video/drama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x v="181"/>
    <n v="1432403295"/>
    <b v="0"/>
    <n v="4"/>
    <b v="0"/>
    <n v="21"/>
    <s v="film &amp; video/drama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x v="182"/>
    <n v="1481156232"/>
    <b v="0"/>
    <n v="0"/>
    <b v="0"/>
    <n v="0"/>
    <s v="film &amp; video/drama"/>
    <e v="#DIV/0!"/>
    <x v="0"/>
    <x v="3"/>
  </r>
  <r>
    <n v="183"/>
    <x v="183"/>
    <s v="Don't kill me until I meet my Dad"/>
    <n v="12500"/>
    <n v="4482"/>
    <x v="2"/>
    <x v="1"/>
    <x v="1"/>
    <x v="183"/>
    <n v="1414438010"/>
    <b v="0"/>
    <n v="12"/>
    <b v="0"/>
    <n v="36"/>
    <s v="film &amp; video/drama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b v="0"/>
    <n v="2"/>
    <b v="0"/>
    <n v="3"/>
    <s v="film &amp; video/drama"/>
    <n v="25.5"/>
    <x v="0"/>
    <x v="3"/>
  </r>
  <r>
    <n v="185"/>
    <x v="185"/>
    <s v="Love has no boundaries!"/>
    <n v="40000"/>
    <n v="2200"/>
    <x v="2"/>
    <x v="10"/>
    <x v="8"/>
    <x v="185"/>
    <n v="1468965139"/>
    <b v="0"/>
    <n v="10"/>
    <b v="0"/>
    <n v="6"/>
    <s v="film &amp; video/drama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x v="186"/>
    <n v="1485977434"/>
    <b v="0"/>
    <n v="0"/>
    <b v="0"/>
    <n v="0"/>
    <s v="film &amp; video/drama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x v="187"/>
    <n v="1435383457"/>
    <b v="0"/>
    <n v="5"/>
    <b v="0"/>
    <n v="16"/>
    <s v="film &amp; video/drama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x v="188"/>
    <n v="1407299015"/>
    <b v="0"/>
    <n v="0"/>
    <b v="0"/>
    <n v="0"/>
    <s v="film &amp; video/drama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b v="0"/>
    <n v="5"/>
    <b v="0"/>
    <n v="0"/>
    <s v="film &amp; video/drama"/>
    <n v="69"/>
    <x v="0"/>
    <x v="3"/>
  </r>
  <r>
    <n v="190"/>
    <x v="190"/>
    <s v="Because hope can be a 4 letter word"/>
    <n v="12000"/>
    <n v="50"/>
    <x v="2"/>
    <x v="0"/>
    <x v="0"/>
    <x v="190"/>
    <n v="1465227446"/>
    <b v="0"/>
    <n v="1"/>
    <b v="0"/>
    <n v="0"/>
    <s v="film &amp; video/drama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x v="191"/>
    <n v="1440326138"/>
    <b v="0"/>
    <n v="3"/>
    <b v="0"/>
    <n v="5"/>
    <s v="film &amp; video/drama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b v="0"/>
    <n v="3"/>
    <b v="0"/>
    <n v="0"/>
    <s v="film &amp; video/drama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x v="193"/>
    <n v="1412029566"/>
    <b v="0"/>
    <n v="0"/>
    <b v="0"/>
    <n v="0"/>
    <s v="film &amp; video/drama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x v="194"/>
    <n v="1452124531"/>
    <b v="0"/>
    <n v="3"/>
    <b v="0"/>
    <n v="0"/>
    <s v="film &amp; video/drama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x v="195"/>
    <n v="1431360332"/>
    <b v="0"/>
    <n v="0"/>
    <b v="0"/>
    <n v="0"/>
    <s v="film &amp; video/drama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x v="196"/>
    <n v="1442062898"/>
    <b v="0"/>
    <n v="19"/>
    <b v="0"/>
    <n v="42"/>
    <s v="film &amp; video/drama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b v="0"/>
    <n v="8"/>
    <b v="0"/>
    <n v="10"/>
    <s v="film &amp; video/drama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x v="198"/>
    <n v="1409908322"/>
    <b v="0"/>
    <n v="6"/>
    <b v="0"/>
    <n v="1"/>
    <s v="film &amp; video/drama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x v="199"/>
    <n v="1470106702"/>
    <b v="0"/>
    <n v="0"/>
    <b v="0"/>
    <n v="0"/>
    <s v="film &amp; video/drama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x v="200"/>
    <n v="1408154403"/>
    <b v="0"/>
    <n v="18"/>
    <b v="0"/>
    <n v="26"/>
    <s v="film &amp; video/drama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x v="201"/>
    <n v="1421696329"/>
    <b v="0"/>
    <n v="7"/>
    <b v="0"/>
    <n v="58"/>
    <s v="film &amp; video/drama"/>
    <n v="54.29"/>
    <x v="0"/>
    <x v="3"/>
  </r>
  <r>
    <n v="202"/>
    <x v="202"/>
    <s v="new web series created by jonney terry"/>
    <n v="6000"/>
    <n v="0"/>
    <x v="2"/>
    <x v="0"/>
    <x v="0"/>
    <x v="202"/>
    <n v="1441750564"/>
    <b v="0"/>
    <n v="0"/>
    <b v="0"/>
    <n v="0"/>
    <s v="film &amp; video/drama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x v="203"/>
    <n v="1417378864"/>
    <b v="0"/>
    <n v="8"/>
    <b v="0"/>
    <n v="30"/>
    <s v="film &amp; video/drama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x v="204"/>
    <n v="1467727203"/>
    <b v="0"/>
    <n v="1293"/>
    <b v="0"/>
    <n v="51"/>
    <s v="film &amp; video/drama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x v="205"/>
    <n v="1441120222"/>
    <b v="0"/>
    <n v="17"/>
    <b v="0"/>
    <n v="16"/>
    <s v="film &amp; video/drama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x v="206"/>
    <n v="1468627583"/>
    <b v="0"/>
    <n v="0"/>
    <b v="0"/>
    <n v="0"/>
    <s v="film &amp; video/drama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x v="207"/>
    <n v="1417754638"/>
    <b v="0"/>
    <n v="13"/>
    <b v="0"/>
    <n v="15"/>
    <s v="film &amp; video/drama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x v="208"/>
    <n v="1416127967"/>
    <b v="0"/>
    <n v="0"/>
    <b v="0"/>
    <n v="0"/>
    <s v="film &amp; video/drama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b v="0"/>
    <n v="0"/>
    <b v="0"/>
    <n v="0"/>
    <s v="film &amp; video/drama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x v="210"/>
    <n v="1441157592"/>
    <b v="0"/>
    <n v="33"/>
    <b v="0"/>
    <n v="25"/>
    <s v="film &amp; video/drama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x v="211"/>
    <n v="1440042617"/>
    <b v="0"/>
    <n v="12"/>
    <b v="0"/>
    <n v="45"/>
    <s v="film &amp; video/drama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x v="212"/>
    <n v="1455656920"/>
    <b v="0"/>
    <n v="1"/>
    <b v="0"/>
    <n v="0"/>
    <s v="film &amp; video/drama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x v="213"/>
    <n v="1437142547"/>
    <b v="0"/>
    <n v="1"/>
    <b v="0"/>
    <n v="0"/>
    <s v="film &amp; video/drama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x v="214"/>
    <n v="1420471349"/>
    <b v="0"/>
    <n v="1"/>
    <b v="0"/>
    <n v="0"/>
    <s v="film &amp; video/drama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x v="215"/>
    <n v="1452058282"/>
    <b v="0"/>
    <n v="1"/>
    <b v="0"/>
    <n v="0"/>
    <s v="film &amp; video/drama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b v="0"/>
    <n v="84"/>
    <b v="0"/>
    <n v="56"/>
    <s v="film &amp; video/drama"/>
    <n v="331.54"/>
    <x v="0"/>
    <x v="3"/>
  </r>
  <r>
    <n v="217"/>
    <x v="217"/>
    <s v="A roadmovie by paw"/>
    <n v="100000"/>
    <n v="11943"/>
    <x v="2"/>
    <x v="11"/>
    <x v="9"/>
    <x v="217"/>
    <n v="1417101749"/>
    <b v="0"/>
    <n v="38"/>
    <b v="0"/>
    <n v="12"/>
    <s v="film &amp; video/drama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x v="218"/>
    <n v="1426518289"/>
    <b v="0"/>
    <n v="1"/>
    <b v="0"/>
    <n v="2"/>
    <s v="film &amp; video/drama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x v="219"/>
    <n v="1456732225"/>
    <b v="0"/>
    <n v="76"/>
    <b v="0"/>
    <n v="18"/>
    <s v="film &amp; video/drama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x v="220"/>
    <n v="1436542030"/>
    <b v="0"/>
    <n v="3"/>
    <b v="0"/>
    <n v="1"/>
    <s v="film &amp; video/drama"/>
    <n v="120"/>
    <x v="0"/>
    <x v="3"/>
  </r>
  <r>
    <n v="221"/>
    <x v="221"/>
    <s v="Film about Schizophrenia with Surreal Twists!"/>
    <n v="50000"/>
    <n v="0"/>
    <x v="2"/>
    <x v="0"/>
    <x v="0"/>
    <x v="221"/>
    <n v="1422389164"/>
    <b v="0"/>
    <n v="0"/>
    <b v="0"/>
    <n v="0"/>
    <s v="film &amp; video/drama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x v="222"/>
    <n v="1422383318"/>
    <b v="0"/>
    <n v="2"/>
    <b v="0"/>
    <n v="13"/>
    <s v="film &amp; video/drama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x v="223"/>
    <n v="1461287350"/>
    <b v="0"/>
    <n v="0"/>
    <b v="0"/>
    <n v="0"/>
    <s v="film &amp; video/drama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b v="0"/>
    <n v="0"/>
    <b v="0"/>
    <n v="0"/>
    <s v="film &amp; video/drama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x v="225"/>
    <n v="1457564654"/>
    <b v="0"/>
    <n v="0"/>
    <b v="0"/>
    <n v="0"/>
    <s v="film &amp; video/drama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x v="226"/>
    <n v="1428854344"/>
    <b v="0"/>
    <n v="2"/>
    <b v="0"/>
    <n v="1"/>
    <s v="film &amp; video/drama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x v="227"/>
    <n v="1433885241"/>
    <b v="0"/>
    <n v="0"/>
    <b v="0"/>
    <n v="0"/>
    <s v="film &amp; video/drama"/>
    <e v="#DIV/0!"/>
    <x v="0"/>
    <x v="3"/>
  </r>
  <r>
    <n v="228"/>
    <x v="228"/>
    <s v="I am making a film from one one of my books called facets of a Geek life."/>
    <n v="8000"/>
    <n v="0"/>
    <x v="2"/>
    <x v="1"/>
    <x v="1"/>
    <x v="228"/>
    <n v="1427992105"/>
    <b v="0"/>
    <n v="0"/>
    <b v="0"/>
    <n v="0"/>
    <s v="film &amp; video/drama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x v="229"/>
    <n v="1452810297"/>
    <b v="0"/>
    <n v="0"/>
    <b v="0"/>
    <n v="0"/>
    <s v="film &amp; video/drama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x v="230"/>
    <n v="1430851151"/>
    <b v="0"/>
    <n v="2"/>
    <b v="0"/>
    <n v="0"/>
    <s v="film &amp; video/drama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x v="231"/>
    <n v="1449183651"/>
    <b v="0"/>
    <n v="0"/>
    <b v="0"/>
    <n v="0"/>
    <s v="film &amp; video/drama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x v="232"/>
    <n v="1422474546"/>
    <b v="0"/>
    <n v="7"/>
    <b v="0"/>
    <n v="3"/>
    <s v="film &amp; video/drama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x v="233"/>
    <n v="1472593972"/>
    <b v="0"/>
    <n v="0"/>
    <b v="0"/>
    <n v="0"/>
    <s v="film &amp; video/drama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x v="234"/>
    <n v="1431391859"/>
    <b v="0"/>
    <n v="5"/>
    <b v="0"/>
    <n v="40"/>
    <s v="film &amp; video/drama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x v="235"/>
    <n v="1433886497"/>
    <b v="0"/>
    <n v="0"/>
    <b v="0"/>
    <n v="0"/>
    <s v="film &amp; video/drama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x v="236"/>
    <n v="1447380099"/>
    <b v="0"/>
    <n v="0"/>
    <b v="0"/>
    <n v="0"/>
    <s v="film &amp; video/drama"/>
    <e v="#DIV/0!"/>
    <x v="0"/>
    <x v="3"/>
  </r>
  <r>
    <n v="237"/>
    <x v="237"/>
    <s v="Making The Choice is a christian short film series."/>
    <n v="15000"/>
    <n v="50"/>
    <x v="2"/>
    <x v="0"/>
    <x v="0"/>
    <x v="237"/>
    <n v="1452261069"/>
    <b v="0"/>
    <n v="1"/>
    <b v="0"/>
    <n v="0"/>
    <s v="film &amp; video/drama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x v="238"/>
    <n v="1481324760"/>
    <b v="0"/>
    <n v="0"/>
    <b v="0"/>
    <n v="0"/>
    <s v="film &amp; video/drama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x v="239"/>
    <n v="1445308730"/>
    <b v="0"/>
    <n v="5"/>
    <b v="0"/>
    <n v="25"/>
    <s v="film &amp; video/drama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b v="1"/>
    <n v="137"/>
    <b v="1"/>
    <n v="108"/>
    <s v="film &amp; video/documentary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b v="1"/>
    <n v="376"/>
    <b v="1"/>
    <n v="113"/>
    <s v="film &amp; video/documentary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x v="242"/>
    <n v="1321357790"/>
    <b v="1"/>
    <n v="202"/>
    <b v="1"/>
    <n v="113"/>
    <s v="film &amp; video/documentary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x v="243"/>
    <n v="1390439304"/>
    <b v="1"/>
    <n v="328"/>
    <b v="1"/>
    <n v="103"/>
    <s v="film &amp; video/documentary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b v="1"/>
    <n v="84"/>
    <b v="1"/>
    <n v="114"/>
    <s v="film &amp; video/documentary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b v="1"/>
    <n v="96"/>
    <b v="1"/>
    <n v="104"/>
    <s v="film &amp; video/documentary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x v="246"/>
    <n v="1288341805"/>
    <b v="1"/>
    <n v="223"/>
    <b v="1"/>
    <n v="305"/>
    <s v="film &amp; video/documentary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x v="247"/>
    <n v="1284042614"/>
    <b v="1"/>
    <n v="62"/>
    <b v="1"/>
    <n v="134"/>
    <s v="film &amp; video/documentary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b v="1"/>
    <n v="146"/>
    <b v="1"/>
    <n v="101"/>
    <s v="film &amp; video/documentary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b v="1"/>
    <n v="235"/>
    <b v="1"/>
    <n v="113"/>
    <s v="film &amp; video/documentary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x v="250"/>
    <n v="1367933691"/>
    <b v="1"/>
    <n v="437"/>
    <b v="1"/>
    <n v="106"/>
    <s v="film &amp; video/documentary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x v="251"/>
    <n v="1334429646"/>
    <b v="1"/>
    <n v="77"/>
    <b v="1"/>
    <n v="126"/>
    <s v="film &amp; video/documentary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x v="252"/>
    <n v="1269878058"/>
    <b v="1"/>
    <n v="108"/>
    <b v="1"/>
    <n v="185"/>
    <s v="film &amp; video/documentary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b v="1"/>
    <n v="7"/>
    <b v="1"/>
    <n v="101"/>
    <s v="film &amp; video/documentary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x v="254"/>
    <n v="1442443910"/>
    <b v="1"/>
    <n v="314"/>
    <b v="1"/>
    <n v="117"/>
    <s v="film &amp; video/documentary"/>
    <n v="89.39"/>
    <x v="0"/>
    <x v="4"/>
  </r>
  <r>
    <n v="255"/>
    <x v="255"/>
    <s v="xoxosms is a documentary about first love, long distance and Skype."/>
    <n v="8000"/>
    <n v="8538.66"/>
    <x v="0"/>
    <x v="0"/>
    <x v="0"/>
    <x v="255"/>
    <n v="1297687082"/>
    <b v="1"/>
    <n v="188"/>
    <b v="1"/>
    <n v="107"/>
    <s v="film &amp; video/documentary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x v="256"/>
    <n v="1360866467"/>
    <b v="1"/>
    <n v="275"/>
    <b v="1"/>
    <n v="139"/>
    <s v="film &amp; video/documentary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b v="1"/>
    <n v="560"/>
    <b v="1"/>
    <n v="107"/>
    <s v="film &amp; video/documentary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b v="1"/>
    <n v="688"/>
    <b v="1"/>
    <n v="191"/>
    <s v="film &amp; video/documentary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b v="1"/>
    <n v="942"/>
    <b v="1"/>
    <n v="132"/>
    <s v="film &amp; video/documentary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x v="260"/>
    <n v="1275415679"/>
    <b v="1"/>
    <n v="88"/>
    <b v="1"/>
    <n v="106"/>
    <s v="film &amp; video/documentary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x v="261"/>
    <n v="1334783704"/>
    <b v="1"/>
    <n v="220"/>
    <b v="1"/>
    <n v="107"/>
    <s v="film &amp; video/documentary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x v="262"/>
    <n v="1294811828"/>
    <b v="1"/>
    <n v="145"/>
    <b v="1"/>
    <n v="240"/>
    <s v="film &amp; video/documentary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b v="1"/>
    <n v="963"/>
    <b v="1"/>
    <n v="118"/>
    <s v="film &amp; video/documentary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b v="1"/>
    <n v="91"/>
    <b v="1"/>
    <n v="118"/>
    <s v="film &amp; video/documentary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b v="1"/>
    <n v="58"/>
    <b v="1"/>
    <n v="111"/>
    <s v="film &amp; video/documentary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b v="1"/>
    <n v="36"/>
    <b v="1"/>
    <n v="146"/>
    <s v="film &amp; video/documentary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x v="267"/>
    <n v="1401101499"/>
    <b v="1"/>
    <n v="165"/>
    <b v="1"/>
    <n v="132"/>
    <s v="film &amp; video/documentary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x v="268"/>
    <n v="1316749178"/>
    <b v="1"/>
    <n v="111"/>
    <b v="1"/>
    <n v="111"/>
    <s v="film &amp; video/documentary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b v="1"/>
    <n v="1596"/>
    <b v="1"/>
    <n v="147"/>
    <s v="film &amp; video/documentary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x v="270"/>
    <n v="1301950070"/>
    <b v="1"/>
    <n v="61"/>
    <b v="1"/>
    <n v="153"/>
    <s v="film &amp; video/documentary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x v="271"/>
    <n v="1386123861"/>
    <b v="1"/>
    <n v="287"/>
    <b v="1"/>
    <n v="105"/>
    <s v="film &amp; video/documentary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b v="1"/>
    <n v="65"/>
    <b v="1"/>
    <n v="177"/>
    <s v="film &amp; video/documentary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b v="1"/>
    <n v="118"/>
    <b v="1"/>
    <n v="108"/>
    <s v="film &amp; video/documentary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x v="274"/>
    <n v="1330638829"/>
    <b v="1"/>
    <n v="113"/>
    <b v="1"/>
    <n v="156"/>
    <s v="film &amp; video/documentary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x v="275"/>
    <n v="1349916366"/>
    <b v="1"/>
    <n v="332"/>
    <b v="1"/>
    <n v="108"/>
    <s v="film &amp; video/documentary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x v="276"/>
    <n v="1330394274"/>
    <b v="1"/>
    <n v="62"/>
    <b v="1"/>
    <n v="148"/>
    <s v="film &amp; video/documentary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x v="277"/>
    <n v="1429824219"/>
    <b v="1"/>
    <n v="951"/>
    <b v="1"/>
    <n v="110"/>
    <s v="film &amp; video/documentary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x v="278"/>
    <n v="1347411539"/>
    <b v="1"/>
    <n v="415"/>
    <b v="1"/>
    <n v="150"/>
    <s v="film &amp; video/documentary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b v="1"/>
    <n v="305"/>
    <b v="1"/>
    <n v="157"/>
    <s v="film &amp; video/documentary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x v="280"/>
    <n v="1397571035"/>
    <b v="1"/>
    <n v="2139"/>
    <b v="1"/>
    <n v="156"/>
    <s v="film &amp; video/documentary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b v="1"/>
    <n v="79"/>
    <b v="1"/>
    <n v="121"/>
    <s v="film &amp; video/documentary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x v="282"/>
    <n v="1263679492"/>
    <b v="1"/>
    <n v="179"/>
    <b v="1"/>
    <n v="101"/>
    <s v="film &amp; video/documentary"/>
    <n v="254.39"/>
    <x v="0"/>
    <x v="4"/>
  </r>
  <r>
    <n v="283"/>
    <x v="283"/>
    <s v="What is the impact of survivorship on the human condition?"/>
    <n v="18000"/>
    <n v="20569.05"/>
    <x v="0"/>
    <x v="0"/>
    <x v="0"/>
    <x v="283"/>
    <n v="1305219744"/>
    <b v="1"/>
    <n v="202"/>
    <b v="1"/>
    <n v="114"/>
    <s v="film &amp; video/documentary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x v="284"/>
    <n v="1325007780"/>
    <b v="1"/>
    <n v="760"/>
    <b v="1"/>
    <n v="105"/>
    <s v="film &amp; video/documentary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x v="285"/>
    <n v="1377022128"/>
    <b v="1"/>
    <n v="563"/>
    <b v="1"/>
    <n v="229"/>
    <s v="film &amp; video/documentary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x v="286"/>
    <n v="1360352124"/>
    <b v="1"/>
    <n v="135"/>
    <b v="1"/>
    <n v="109"/>
    <s v="film &amp; video/documentary"/>
    <n v="121.28"/>
    <x v="0"/>
    <x v="4"/>
  </r>
  <r>
    <n v="287"/>
    <x v="287"/>
    <s v="War is hell. Why would anyone want to spend their weekends there?"/>
    <n v="15000"/>
    <n v="26445"/>
    <x v="0"/>
    <x v="0"/>
    <x v="0"/>
    <x v="287"/>
    <n v="1349160018"/>
    <b v="1"/>
    <n v="290"/>
    <b v="1"/>
    <n v="176"/>
    <s v="film &amp; video/documentary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b v="1"/>
    <n v="447"/>
    <b v="1"/>
    <n v="103"/>
    <s v="film &amp; video/documentary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x v="289"/>
    <n v="1380797834"/>
    <b v="1"/>
    <n v="232"/>
    <b v="1"/>
    <n v="105"/>
    <s v="film &amp; video/documentary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x v="290"/>
    <n v="1292316697"/>
    <b v="1"/>
    <n v="168"/>
    <b v="1"/>
    <n v="107"/>
    <s v="film &amp; video/documentary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x v="291"/>
    <n v="1365791246"/>
    <b v="1"/>
    <n v="128"/>
    <b v="1"/>
    <n v="120"/>
    <s v="film &amp; video/documentary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x v="292"/>
    <n v="1317064599"/>
    <b v="1"/>
    <n v="493"/>
    <b v="1"/>
    <n v="102"/>
    <s v="film &amp; video/documentary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x v="293"/>
    <n v="1395417714"/>
    <b v="1"/>
    <n v="131"/>
    <b v="1"/>
    <n v="101"/>
    <s v="film &amp; video/documentary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b v="1"/>
    <n v="50"/>
    <b v="1"/>
    <n v="100"/>
    <s v="film &amp; video/documentary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b v="1"/>
    <n v="665"/>
    <b v="1"/>
    <n v="133"/>
    <s v="film &amp; video/documentary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x v="296"/>
    <n v="1344857083"/>
    <b v="1"/>
    <n v="129"/>
    <b v="1"/>
    <n v="119"/>
    <s v="film &amp; video/documentary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x v="297"/>
    <n v="1427390901"/>
    <b v="1"/>
    <n v="142"/>
    <b v="1"/>
    <n v="101"/>
    <s v="film &amp; video/documentary"/>
    <n v="141.75"/>
    <x v="0"/>
    <x v="4"/>
  </r>
  <r>
    <n v="298"/>
    <x v="298"/>
    <s v="The truth is, we all lie - and by &quot;we,&quot; we mean everyone!"/>
    <n v="126000"/>
    <n v="137254.84"/>
    <x v="0"/>
    <x v="0"/>
    <x v="0"/>
    <x v="298"/>
    <n v="1394536048"/>
    <b v="1"/>
    <n v="2436"/>
    <b v="1"/>
    <n v="109"/>
    <s v="film &amp; video/documentary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b v="1"/>
    <n v="244"/>
    <b v="1"/>
    <n v="179"/>
    <s v="film &amp; video/documentary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b v="1"/>
    <n v="298"/>
    <b v="1"/>
    <n v="102"/>
    <s v="film &amp; video/documentary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x v="301"/>
    <n v="1360258935"/>
    <b v="1"/>
    <n v="251"/>
    <b v="1"/>
    <n v="119"/>
    <s v="film &amp; video/documentary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b v="1"/>
    <n v="108"/>
    <b v="1"/>
    <n v="100"/>
    <s v="film &amp; video/documentary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x v="303"/>
    <n v="1336009346"/>
    <b v="1"/>
    <n v="82"/>
    <b v="1"/>
    <n v="137"/>
    <s v="film &amp; video/documentary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x v="304"/>
    <n v="1343096197"/>
    <b v="1"/>
    <n v="74"/>
    <b v="1"/>
    <n v="232"/>
    <s v="film &amp; video/documentary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x v="305"/>
    <n v="1328800049"/>
    <b v="1"/>
    <n v="189"/>
    <b v="1"/>
    <n v="130"/>
    <s v="film &amp; video/documentary"/>
    <n v="51.72"/>
    <x v="0"/>
    <x v="4"/>
  </r>
  <r>
    <n v="306"/>
    <x v="306"/>
    <s v="A feature-length documentary on the life of Boston escape artist Jason Escape."/>
    <n v="1000"/>
    <n v="2929"/>
    <x v="0"/>
    <x v="0"/>
    <x v="0"/>
    <x v="306"/>
    <n v="1362081933"/>
    <b v="1"/>
    <n v="80"/>
    <b v="1"/>
    <n v="293"/>
    <s v="film &amp; video/documentary"/>
    <n v="36.61"/>
    <x v="0"/>
    <x v="4"/>
  </r>
  <r>
    <n v="307"/>
    <x v="307"/>
    <s v="Why is grammar important?"/>
    <n v="22000"/>
    <n v="24490"/>
    <x v="0"/>
    <x v="0"/>
    <x v="0"/>
    <x v="307"/>
    <n v="1357684801"/>
    <b v="1"/>
    <n v="576"/>
    <b v="1"/>
    <n v="111"/>
    <s v="film &amp; video/documentary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x v="308"/>
    <n v="1295887210"/>
    <b v="1"/>
    <n v="202"/>
    <b v="1"/>
    <n v="106"/>
    <s v="film &amp; video/documentary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x v="309"/>
    <n v="1344880934"/>
    <b v="1"/>
    <n v="238"/>
    <b v="1"/>
    <n v="119"/>
    <s v="film &amp; video/documentary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x v="310"/>
    <n v="1317788623"/>
    <b v="1"/>
    <n v="36"/>
    <b v="1"/>
    <n v="104"/>
    <s v="film &amp; video/documentary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x v="311"/>
    <n v="1321852592"/>
    <b v="1"/>
    <n v="150"/>
    <b v="1"/>
    <n v="104"/>
    <s v="film &amp; video/documentary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b v="1"/>
    <n v="146"/>
    <b v="1"/>
    <n v="112"/>
    <s v="film &amp; video/documentary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b v="1"/>
    <n v="222"/>
    <b v="1"/>
    <n v="105"/>
    <s v="film &amp; video/documentary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b v="1"/>
    <n v="120"/>
    <b v="1"/>
    <n v="385"/>
    <s v="film &amp; video/documentary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x v="315"/>
    <n v="1343068334"/>
    <b v="1"/>
    <n v="126"/>
    <b v="1"/>
    <n v="101"/>
    <s v="film &amp; video/documentary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x v="316"/>
    <n v="1415398197"/>
    <b v="1"/>
    <n v="158"/>
    <b v="1"/>
    <n v="114"/>
    <s v="film &amp; video/documentary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x v="317"/>
    <n v="1384186483"/>
    <b v="1"/>
    <n v="316"/>
    <b v="1"/>
    <n v="101"/>
    <s v="film &amp; video/documentary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x v="318"/>
    <n v="1361753751"/>
    <b v="1"/>
    <n v="284"/>
    <b v="1"/>
    <n v="283"/>
    <s v="film &amp; video/documentary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b v="1"/>
    <n v="51"/>
    <b v="1"/>
    <n v="113"/>
    <s v="film &amp; video/documentary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b v="1"/>
    <n v="158"/>
    <b v="1"/>
    <n v="107"/>
    <s v="film &amp; video/documentary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x v="321"/>
    <n v="1475577786"/>
    <b v="1"/>
    <n v="337"/>
    <b v="1"/>
    <n v="103"/>
    <s v="film &amp; video/documentary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x v="322"/>
    <n v="1460554848"/>
    <b v="1"/>
    <n v="186"/>
    <b v="1"/>
    <n v="108"/>
    <s v="film &amp; video/documentary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x v="323"/>
    <n v="1479886966"/>
    <b v="1"/>
    <n v="58"/>
    <b v="1"/>
    <n v="123"/>
    <s v="film &amp; video/documentary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x v="324"/>
    <n v="1435590108"/>
    <b v="1"/>
    <n v="82"/>
    <b v="1"/>
    <n v="102"/>
    <s v="film &amp; video/documentary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x v="325"/>
    <n v="1479184233"/>
    <b v="1"/>
    <n v="736"/>
    <b v="1"/>
    <n v="104"/>
    <s v="film &amp; video/documentary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x v="326"/>
    <n v="1486625606"/>
    <b v="1"/>
    <n v="1151"/>
    <b v="1"/>
    <n v="113"/>
    <s v="film &amp; video/documentary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x v="327"/>
    <n v="1424669929"/>
    <b v="1"/>
    <n v="34"/>
    <b v="1"/>
    <n v="136"/>
    <s v="film &amp; video/documentary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x v="328"/>
    <n v="1443739388"/>
    <b v="1"/>
    <n v="498"/>
    <b v="1"/>
    <n v="104"/>
    <s v="film &amp; video/documentary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x v="329"/>
    <n v="1444821127"/>
    <b v="1"/>
    <n v="167"/>
    <b v="1"/>
    <n v="106"/>
    <s v="film &amp; video/documentary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x v="330"/>
    <n v="1366028563"/>
    <b v="1"/>
    <n v="340"/>
    <b v="1"/>
    <n v="102"/>
    <s v="film &amp; video/documentary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x v="331"/>
    <n v="1463493434"/>
    <b v="1"/>
    <n v="438"/>
    <b v="1"/>
    <n v="107"/>
    <s v="film &amp; video/documentary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x v="332"/>
    <n v="1442420377"/>
    <b v="1"/>
    <n v="555"/>
    <b v="1"/>
    <n v="113"/>
    <s v="film &amp; video/documentary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x v="333"/>
    <n v="1457450191"/>
    <b v="1"/>
    <n v="266"/>
    <b v="1"/>
    <n v="125"/>
    <s v="film &amp; video/documentary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b v="1"/>
    <n v="69"/>
    <b v="1"/>
    <n v="101"/>
    <s v="film &amp; video/documentary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x v="335"/>
    <n v="1428428515"/>
    <b v="1"/>
    <n v="80"/>
    <b v="1"/>
    <n v="103"/>
    <s v="film &amp; video/documentary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x v="336"/>
    <n v="1444832318"/>
    <b v="1"/>
    <n v="493"/>
    <b v="1"/>
    <n v="117"/>
    <s v="film &amp; video/documentary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b v="1"/>
    <n v="31"/>
    <b v="1"/>
    <n v="101"/>
    <s v="film &amp; video/documentary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b v="1"/>
    <n v="236"/>
    <b v="1"/>
    <n v="110"/>
    <s v="film &amp; video/documentary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x v="339"/>
    <n v="1427739268"/>
    <b v="1"/>
    <n v="89"/>
    <b v="1"/>
    <n v="108"/>
    <s v="film &amp; video/documentary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x v="340"/>
    <n v="1486397007"/>
    <b v="1"/>
    <n v="299"/>
    <b v="1"/>
    <n v="125"/>
    <s v="film &amp; video/documentary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x v="341"/>
    <n v="1410555998"/>
    <b v="1"/>
    <n v="55"/>
    <b v="1"/>
    <n v="107"/>
    <s v="film &amp; video/documentary"/>
    <n v="67.91"/>
    <x v="0"/>
    <x v="4"/>
  </r>
  <r>
    <n v="342"/>
    <x v="342"/>
    <s v="BREAKING A MONSTER needs your help to play in THEATERS!"/>
    <n v="55000"/>
    <n v="55201.52"/>
    <x v="0"/>
    <x v="0"/>
    <x v="0"/>
    <x v="342"/>
    <n v="1459363465"/>
    <b v="1"/>
    <n v="325"/>
    <b v="1"/>
    <n v="100"/>
    <s v="film &amp; video/documentary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b v="1"/>
    <n v="524"/>
    <b v="1"/>
    <n v="102"/>
    <s v="film &amp; video/documentary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b v="1"/>
    <n v="285"/>
    <b v="1"/>
    <n v="102"/>
    <s v="film &amp; video/documentary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x v="345"/>
    <n v="1429569590"/>
    <b v="1"/>
    <n v="179"/>
    <b v="1"/>
    <n v="123"/>
    <s v="film &amp; video/documentary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x v="346"/>
    <n v="1442232021"/>
    <b v="1"/>
    <n v="188"/>
    <b v="1"/>
    <n v="170"/>
    <s v="film &amp; video/documentary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b v="1"/>
    <n v="379"/>
    <b v="1"/>
    <n v="112"/>
    <s v="film &amp; video/documentary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b v="1"/>
    <n v="119"/>
    <b v="1"/>
    <n v="103"/>
    <s v="film &amp; video/documentary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x v="349"/>
    <n v="1485345508"/>
    <b v="1"/>
    <n v="167"/>
    <b v="1"/>
    <n v="107"/>
    <s v="film &amp; video/documentary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x v="350"/>
    <n v="1470274509"/>
    <b v="1"/>
    <n v="221"/>
    <b v="1"/>
    <n v="115"/>
    <s v="film &amp; video/documentary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x v="351"/>
    <n v="1456614554"/>
    <b v="1"/>
    <n v="964"/>
    <b v="1"/>
    <n v="127"/>
    <s v="film &amp; video/documentary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x v="352"/>
    <n v="1410148868"/>
    <b v="1"/>
    <n v="286"/>
    <b v="1"/>
    <n v="117"/>
    <s v="film &amp; video/documentary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b v="1"/>
    <n v="613"/>
    <b v="1"/>
    <n v="109"/>
    <s v="film &amp; video/documentary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b v="1"/>
    <n v="29"/>
    <b v="1"/>
    <n v="104"/>
    <s v="film &amp; video/documentary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x v="355"/>
    <n v="1414738994"/>
    <b v="1"/>
    <n v="165"/>
    <b v="1"/>
    <n v="116"/>
    <s v="film &amp; video/documentary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x v="356"/>
    <n v="1455563793"/>
    <b v="1"/>
    <n v="97"/>
    <b v="1"/>
    <n v="103"/>
    <s v="film &amp; video/documentary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b v="1"/>
    <n v="303"/>
    <b v="1"/>
    <n v="174"/>
    <s v="film &amp; video/documentary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x v="358"/>
    <n v="1463517521"/>
    <b v="1"/>
    <n v="267"/>
    <b v="1"/>
    <n v="103"/>
    <s v="film &amp; video/documentary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x v="359"/>
    <n v="1414028490"/>
    <b v="1"/>
    <n v="302"/>
    <b v="1"/>
    <n v="105"/>
    <s v="film &amp; video/documentary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x v="360"/>
    <n v="1433799180"/>
    <b v="0"/>
    <n v="87"/>
    <b v="1"/>
    <n v="101"/>
    <s v="film &amp; video/documentary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b v="0"/>
    <n v="354"/>
    <b v="1"/>
    <n v="111"/>
    <s v="film &amp; video/documentary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x v="362"/>
    <n v="1405573391"/>
    <b v="0"/>
    <n v="86"/>
    <b v="1"/>
    <n v="124"/>
    <s v="film &amp; video/documentary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b v="0"/>
    <n v="26"/>
    <b v="1"/>
    <n v="101"/>
    <s v="film &amp; video/documentary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x v="364"/>
    <n v="1400704672"/>
    <b v="0"/>
    <n v="113"/>
    <b v="1"/>
    <n v="110"/>
    <s v="film &amp; video/documentary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x v="365"/>
    <n v="1391005999"/>
    <b v="0"/>
    <n v="65"/>
    <b v="1"/>
    <n v="104"/>
    <s v="film &amp; video/documentary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x v="366"/>
    <n v="1334948518"/>
    <b v="0"/>
    <n v="134"/>
    <b v="1"/>
    <n v="101"/>
    <s v="film &amp; video/documentary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b v="0"/>
    <n v="119"/>
    <b v="1"/>
    <n v="103"/>
    <s v="film &amp; video/documentary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b v="0"/>
    <n v="159"/>
    <b v="1"/>
    <n v="104"/>
    <s v="film &amp; video/documentary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x v="369"/>
    <n v="1324041269"/>
    <b v="0"/>
    <n v="167"/>
    <b v="1"/>
    <n v="110"/>
    <s v="film &amp; video/documentary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b v="0"/>
    <n v="43"/>
    <b v="1"/>
    <n v="122"/>
    <s v="film &amp; video/documentary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x v="371"/>
    <n v="1355855139"/>
    <b v="0"/>
    <n v="1062"/>
    <b v="1"/>
    <n v="114"/>
    <s v="film &amp; video/documentary"/>
    <n v="161.26"/>
    <x v="0"/>
    <x v="4"/>
  </r>
  <r>
    <n v="372"/>
    <x v="372"/>
    <s v="A short documentary exploring the uses of 'Natural Horsemanship' across Europe"/>
    <n v="300"/>
    <n v="376"/>
    <x v="0"/>
    <x v="1"/>
    <x v="1"/>
    <x v="372"/>
    <n v="1456408244"/>
    <b v="0"/>
    <n v="9"/>
    <b v="1"/>
    <n v="125"/>
    <s v="film &amp; video/documentary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x v="373"/>
    <n v="1340056398"/>
    <b v="0"/>
    <n v="89"/>
    <b v="1"/>
    <n v="107"/>
    <s v="film &amp; video/documentary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x v="374"/>
    <n v="1312320031"/>
    <b v="0"/>
    <n v="174"/>
    <b v="1"/>
    <n v="131"/>
    <s v="film &amp; video/documentary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b v="0"/>
    <n v="14"/>
    <b v="1"/>
    <n v="120"/>
    <s v="film &amp; video/documentary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x v="376"/>
    <n v="1469443916"/>
    <b v="0"/>
    <n v="48"/>
    <b v="1"/>
    <n v="106"/>
    <s v="film &amp; video/documentary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x v="377"/>
    <n v="1444888868"/>
    <b v="0"/>
    <n v="133"/>
    <b v="1"/>
    <n v="114"/>
    <s v="film &amp; video/documentary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b v="0"/>
    <n v="83"/>
    <b v="1"/>
    <n v="112"/>
    <s v="film &amp; video/documentary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x v="379"/>
    <n v="1332174672"/>
    <b v="0"/>
    <n v="149"/>
    <b v="1"/>
    <n v="116"/>
    <s v="film &amp; video/documentary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b v="0"/>
    <n v="49"/>
    <b v="1"/>
    <n v="142"/>
    <s v="film &amp; video/documentary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x v="381"/>
    <n v="1340642717"/>
    <b v="0"/>
    <n v="251"/>
    <b v="1"/>
    <n v="105"/>
    <s v="film &amp; video/documentary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x v="382"/>
    <n v="1345741300"/>
    <b v="0"/>
    <n v="22"/>
    <b v="1"/>
    <n v="256"/>
    <s v="film &amp; video/documentary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x v="383"/>
    <n v="1398480559"/>
    <b v="0"/>
    <n v="48"/>
    <b v="1"/>
    <n v="207"/>
    <s v="film &amp; video/documentary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x v="384"/>
    <n v="1417977947"/>
    <b v="0"/>
    <n v="383"/>
    <b v="1"/>
    <n v="112"/>
    <s v="film &amp; video/documentary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b v="0"/>
    <n v="237"/>
    <b v="1"/>
    <n v="106"/>
    <s v="film &amp; video/documentary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x v="386"/>
    <n v="1437950991"/>
    <b v="0"/>
    <n v="13"/>
    <b v="1"/>
    <n v="100"/>
    <s v="film &amp; video/documentary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b v="0"/>
    <n v="562"/>
    <b v="1"/>
    <n v="214"/>
    <s v="film &amp; video/documentary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x v="388"/>
    <n v="1467078580"/>
    <b v="0"/>
    <n v="71"/>
    <b v="1"/>
    <n v="126"/>
    <s v="film &amp; video/documentary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b v="0"/>
    <n v="1510"/>
    <b v="1"/>
    <n v="182"/>
    <s v="film &amp; video/documentary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x v="390"/>
    <n v="1429318372"/>
    <b v="0"/>
    <n v="14"/>
    <b v="1"/>
    <n v="100"/>
    <s v="film &amp; video/documentary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x v="391"/>
    <n v="1321578051"/>
    <b v="0"/>
    <n v="193"/>
    <b v="1"/>
    <n v="101"/>
    <s v="film &amp; video/documentary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x v="392"/>
    <n v="1312823571"/>
    <b v="0"/>
    <n v="206"/>
    <b v="1"/>
    <n v="101"/>
    <s v="film &amp; video/documentary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x v="393"/>
    <n v="1378746052"/>
    <b v="0"/>
    <n v="351"/>
    <b v="1"/>
    <n v="110"/>
    <s v="film &amp; video/documentary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x v="394"/>
    <n v="1455737882"/>
    <b v="0"/>
    <n v="50"/>
    <b v="1"/>
    <n v="112"/>
    <s v="film &amp; video/documentary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x v="395"/>
    <n v="1332452960"/>
    <b v="0"/>
    <n v="184"/>
    <b v="1"/>
    <n v="108"/>
    <s v="film &amp; video/documentary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x v="396"/>
    <n v="1340372006"/>
    <b v="0"/>
    <n v="196"/>
    <b v="1"/>
    <n v="107"/>
    <s v="film &amp; video/documentary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b v="0"/>
    <n v="229"/>
    <b v="1"/>
    <n v="104"/>
    <s v="film &amp; video/documentary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x v="398"/>
    <n v="1426446126"/>
    <b v="0"/>
    <n v="67"/>
    <b v="1"/>
    <n v="125"/>
    <s v="film &amp; video/documentary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x v="399"/>
    <n v="1479070867"/>
    <b v="0"/>
    <n v="95"/>
    <b v="1"/>
    <n v="107"/>
    <s v="film &amp; video/documentary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x v="400"/>
    <n v="1397661347"/>
    <b v="0"/>
    <n v="62"/>
    <b v="1"/>
    <n v="112"/>
    <s v="film &amp; video/documentary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b v="0"/>
    <n v="73"/>
    <b v="1"/>
    <n v="104"/>
    <s v="film &amp; video/documentary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b v="0"/>
    <n v="43"/>
    <b v="1"/>
    <n v="142"/>
    <s v="film &amp; video/documentary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x v="403"/>
    <n v="1308900441"/>
    <b v="0"/>
    <n v="70"/>
    <b v="1"/>
    <n v="105"/>
    <s v="film &amp; video/documentary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x v="404"/>
    <n v="1389107062"/>
    <b v="0"/>
    <n v="271"/>
    <b v="1"/>
    <n v="103"/>
    <s v="film &amp; video/documentary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x v="405"/>
    <n v="1391479339"/>
    <b v="0"/>
    <n v="55"/>
    <b v="1"/>
    <n v="108"/>
    <s v="film &amp; video/documentary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x v="406"/>
    <n v="1301975637"/>
    <b v="0"/>
    <n v="35"/>
    <b v="1"/>
    <n v="108"/>
    <s v="film &amp; video/documentary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x v="407"/>
    <n v="1316552050"/>
    <b v="0"/>
    <n v="22"/>
    <b v="1"/>
    <n v="102"/>
    <s v="film &amp; video/documentary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x v="408"/>
    <n v="1380217190"/>
    <b v="0"/>
    <n v="38"/>
    <b v="1"/>
    <n v="101"/>
    <s v="film &amp; video/documentary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x v="409"/>
    <n v="1466628144"/>
    <b v="0"/>
    <n v="15"/>
    <b v="1"/>
    <n v="137"/>
    <s v="film &amp; video/documentary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x v="410"/>
    <n v="1429486397"/>
    <b v="0"/>
    <n v="7"/>
    <b v="1"/>
    <n v="128"/>
    <s v="film &amp; video/documentary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x v="411"/>
    <n v="1384920804"/>
    <b v="0"/>
    <n v="241"/>
    <b v="1"/>
    <n v="101"/>
    <s v="film &amp; video/documentary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x v="412"/>
    <n v="1341856178"/>
    <b v="0"/>
    <n v="55"/>
    <b v="1"/>
    <n v="127"/>
    <s v="film &amp; video/documentary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x v="413"/>
    <n v="1340139811"/>
    <b v="0"/>
    <n v="171"/>
    <b v="1"/>
    <n v="105"/>
    <s v="film &amp; video/documentary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b v="0"/>
    <n v="208"/>
    <b v="1"/>
    <n v="103"/>
    <s v="film &amp; video/documentary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b v="0"/>
    <n v="21"/>
    <b v="1"/>
    <n v="102"/>
    <s v="film &amp; video/documentary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x v="416"/>
    <n v="1389259831"/>
    <b v="0"/>
    <n v="25"/>
    <b v="1"/>
    <n v="120"/>
    <s v="film &amp; video/documentary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b v="0"/>
    <n v="52"/>
    <b v="1"/>
    <n v="100"/>
    <s v="film &amp; video/documentary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b v="0"/>
    <n v="104"/>
    <b v="1"/>
    <n v="101"/>
    <s v="film &amp; video/documentary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x v="419"/>
    <n v="1367352787"/>
    <b v="0"/>
    <n v="73"/>
    <b v="1"/>
    <n v="100"/>
    <s v="film &amp; video/documentary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b v="0"/>
    <n v="3"/>
    <b v="0"/>
    <n v="0"/>
    <s v="film &amp; video/animation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x v="421"/>
    <n v="1434973656"/>
    <b v="0"/>
    <n v="6"/>
    <b v="0"/>
    <n v="2"/>
    <s v="film &amp; video/animation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x v="422"/>
    <n v="1407824097"/>
    <b v="0"/>
    <n v="12"/>
    <b v="0"/>
    <n v="1"/>
    <s v="film &amp; video/animation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x v="423"/>
    <n v="1367878430"/>
    <b v="0"/>
    <n v="13"/>
    <b v="0"/>
    <n v="1"/>
    <s v="film &amp; video/animation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x v="424"/>
    <n v="1327568499"/>
    <b v="0"/>
    <n v="5"/>
    <b v="0"/>
    <n v="7"/>
    <s v="film &amp; video/animation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x v="425"/>
    <n v="1443472804"/>
    <b v="0"/>
    <n v="2"/>
    <b v="0"/>
    <n v="0"/>
    <s v="film &amp; video/animation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x v="426"/>
    <n v="1454259914"/>
    <b v="0"/>
    <n v="8"/>
    <b v="0"/>
    <n v="1"/>
    <s v="film &amp; video/animation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b v="0"/>
    <n v="0"/>
    <b v="0"/>
    <n v="0"/>
    <s v="film &amp; video/animation"/>
    <e v="#DIV/0!"/>
    <x v="0"/>
    <x v="5"/>
  </r>
  <r>
    <n v="428"/>
    <x v="428"/>
    <s v="Fresh, fun, entertaining Bible stories on YouTube, stop-motion style."/>
    <n v="12000"/>
    <n v="676"/>
    <x v="2"/>
    <x v="0"/>
    <x v="0"/>
    <x v="428"/>
    <n v="1400523845"/>
    <b v="0"/>
    <n v="13"/>
    <b v="0"/>
    <n v="6"/>
    <s v="film &amp; video/animation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b v="0"/>
    <n v="0"/>
    <b v="0"/>
    <n v="0"/>
    <s v="film &amp; video/animation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x v="430"/>
    <n v="1377570867"/>
    <b v="0"/>
    <n v="5"/>
    <b v="0"/>
    <n v="2"/>
    <s v="film &amp; video/animation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x v="431"/>
    <n v="1465160083"/>
    <b v="0"/>
    <n v="8"/>
    <b v="0"/>
    <n v="14"/>
    <s v="film &amp; video/animation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x v="432"/>
    <n v="1440264381"/>
    <b v="0"/>
    <n v="8"/>
    <b v="0"/>
    <n v="10"/>
    <s v="film &amp; video/animation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b v="0"/>
    <n v="0"/>
    <b v="0"/>
    <n v="0"/>
    <s v="film &amp; video/animation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x v="434"/>
    <n v="1383076902"/>
    <b v="0"/>
    <n v="2"/>
    <b v="0"/>
    <n v="5"/>
    <s v="film &amp; video/animation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x v="435"/>
    <n v="1376502980"/>
    <b v="0"/>
    <n v="3"/>
    <b v="0"/>
    <n v="0"/>
    <s v="film &amp; video/animation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x v="436"/>
    <n v="1372668113"/>
    <b v="0"/>
    <n v="0"/>
    <b v="0"/>
    <n v="0"/>
    <s v="film &amp; video/animation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x v="437"/>
    <n v="1470728326"/>
    <b v="0"/>
    <n v="0"/>
    <b v="0"/>
    <n v="0"/>
    <s v="film &amp; video/animation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x v="438"/>
    <n v="1445235358"/>
    <b v="0"/>
    <n v="11"/>
    <b v="0"/>
    <n v="9"/>
    <s v="film &amp; video/animation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x v="439"/>
    <n v="1412705818"/>
    <b v="0"/>
    <n v="0"/>
    <b v="0"/>
    <n v="0"/>
    <s v="film &amp; video/animation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x v="440"/>
    <n v="1456270753"/>
    <b v="0"/>
    <n v="1"/>
    <b v="0"/>
    <n v="0"/>
    <s v="film &amp; video/animation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x v="441"/>
    <n v="1380826996"/>
    <b v="0"/>
    <n v="0"/>
    <b v="0"/>
    <n v="0"/>
    <s v="film &amp; video/animation"/>
    <e v="#DIV/0!"/>
    <x v="0"/>
    <x v="5"/>
  </r>
  <r>
    <n v="442"/>
    <x v="442"/>
    <s v="Doomsday is here"/>
    <n v="17000"/>
    <n v="6691"/>
    <x v="2"/>
    <x v="0"/>
    <x v="0"/>
    <x v="442"/>
    <n v="1421788783"/>
    <b v="0"/>
    <n v="17"/>
    <b v="0"/>
    <n v="39"/>
    <s v="film &amp; video/animation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x v="443"/>
    <n v="1389399701"/>
    <b v="0"/>
    <n v="2"/>
    <b v="0"/>
    <n v="0"/>
    <s v="film &amp; video/animation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x v="444"/>
    <n v="1324158361"/>
    <b v="0"/>
    <n v="1"/>
    <b v="0"/>
    <n v="5"/>
    <s v="film &amp; video/animation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x v="445"/>
    <n v="1430899375"/>
    <b v="0"/>
    <n v="2"/>
    <b v="0"/>
    <n v="0"/>
    <s v="film &amp; video/animation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x v="446"/>
    <n v="1422842420"/>
    <b v="0"/>
    <n v="16"/>
    <b v="0"/>
    <n v="7"/>
    <s v="film &amp; video/animation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x v="447"/>
    <n v="1361884763"/>
    <b v="0"/>
    <n v="1"/>
    <b v="0"/>
    <n v="0"/>
    <s v="film &amp; video/animation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x v="448"/>
    <n v="1398363095"/>
    <b v="0"/>
    <n v="4"/>
    <b v="0"/>
    <n v="3"/>
    <s v="film &amp; video/animation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b v="0"/>
    <n v="5"/>
    <b v="0"/>
    <n v="2"/>
    <s v="film &amp; video/animation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b v="0"/>
    <n v="7"/>
    <b v="0"/>
    <n v="1"/>
    <s v="film &amp; video/animation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x v="451"/>
    <n v="1388077791"/>
    <b v="0"/>
    <n v="0"/>
    <b v="0"/>
    <n v="0"/>
    <s v="film &amp; video/animation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x v="452"/>
    <n v="1428944015"/>
    <b v="0"/>
    <n v="12"/>
    <b v="0"/>
    <n v="64"/>
    <s v="film &amp; video/animation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x v="453"/>
    <n v="1422992879"/>
    <b v="0"/>
    <n v="2"/>
    <b v="0"/>
    <n v="0"/>
    <s v="film &amp; video/animation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x v="454"/>
    <n v="1414343571"/>
    <b v="0"/>
    <n v="5"/>
    <b v="0"/>
    <n v="1"/>
    <s v="film &amp; video/animation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x v="455"/>
    <n v="1330733022"/>
    <b v="0"/>
    <n v="2"/>
    <b v="0"/>
    <n v="0"/>
    <s v="film &amp; video/animation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b v="0"/>
    <n v="3"/>
    <b v="0"/>
    <n v="1"/>
    <s v="film &amp; video/animation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x v="457"/>
    <n v="1405621512"/>
    <b v="0"/>
    <n v="0"/>
    <b v="0"/>
    <n v="0"/>
    <s v="film &amp; video/animation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x v="458"/>
    <n v="1365958060"/>
    <b v="0"/>
    <n v="49"/>
    <b v="0"/>
    <n v="8"/>
    <s v="film &amp; video/animation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x v="459"/>
    <n v="1316013727"/>
    <b v="0"/>
    <n v="1"/>
    <b v="0"/>
    <n v="0"/>
    <s v="film &amp; video/animation"/>
    <n v="25"/>
    <x v="0"/>
    <x v="5"/>
  </r>
  <r>
    <n v="460"/>
    <x v="460"/>
    <s v="An animated web series about biological evolution gone haywire."/>
    <n v="8500"/>
    <n v="25"/>
    <x v="2"/>
    <x v="0"/>
    <x v="0"/>
    <x v="460"/>
    <n v="1398862875"/>
    <b v="0"/>
    <n v="2"/>
    <b v="0"/>
    <n v="0"/>
    <s v="film &amp; video/animation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x v="461"/>
    <n v="1368476367"/>
    <b v="0"/>
    <n v="0"/>
    <b v="0"/>
    <n v="0"/>
    <s v="film &amp; video/animation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x v="462"/>
    <n v="1307761341"/>
    <b v="0"/>
    <n v="0"/>
    <b v="0"/>
    <n v="0"/>
    <s v="film &amp; video/animation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x v="463"/>
    <n v="1311699753"/>
    <b v="0"/>
    <n v="11"/>
    <b v="0"/>
    <n v="2"/>
    <s v="film &amp; video/animation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x v="464"/>
    <n v="1461874935"/>
    <b v="0"/>
    <n v="1"/>
    <b v="0"/>
    <n v="0"/>
    <s v="film &amp; video/animation"/>
    <n v="1"/>
    <x v="0"/>
    <x v="5"/>
  </r>
  <r>
    <n v="465"/>
    <x v="465"/>
    <s v="&quot;Amp&quot; is a short film about a robot with needs."/>
    <n v="512"/>
    <n v="138"/>
    <x v="2"/>
    <x v="0"/>
    <x v="0"/>
    <x v="465"/>
    <n v="1402455174"/>
    <b v="0"/>
    <n v="8"/>
    <b v="0"/>
    <n v="27"/>
    <s v="film &amp; video/animation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x v="466"/>
    <n v="1344465464"/>
    <b v="0"/>
    <n v="5"/>
    <b v="0"/>
    <n v="1"/>
    <s v="film &amp; video/animation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b v="0"/>
    <n v="39"/>
    <b v="0"/>
    <n v="22"/>
    <s v="film &amp; video/animation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x v="468"/>
    <n v="1336795283"/>
    <b v="0"/>
    <n v="0"/>
    <b v="0"/>
    <n v="0"/>
    <s v="film &amp; video/animation"/>
    <e v="#DIV/0!"/>
    <x v="0"/>
    <x v="5"/>
  </r>
  <r>
    <n v="469"/>
    <x v="469"/>
    <s v="Create a personalised animation film using your child's name and photo."/>
    <n v="6000"/>
    <n v="0"/>
    <x v="2"/>
    <x v="1"/>
    <x v="1"/>
    <x v="469"/>
    <n v="1404776724"/>
    <b v="0"/>
    <n v="0"/>
    <b v="0"/>
    <n v="0"/>
    <s v="film &amp; video/animation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x v="470"/>
    <n v="1385524889"/>
    <b v="0"/>
    <n v="2"/>
    <b v="0"/>
    <n v="1"/>
    <s v="film &amp; video/animation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b v="0"/>
    <n v="170"/>
    <b v="0"/>
    <n v="12"/>
    <s v="film &amp; video/animation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b v="0"/>
    <n v="5"/>
    <b v="0"/>
    <n v="18"/>
    <s v="film &amp; video/animation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x v="473"/>
    <n v="1408380319"/>
    <b v="0"/>
    <n v="14"/>
    <b v="0"/>
    <n v="3"/>
    <s v="film &amp; video/animation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x v="474"/>
    <n v="1484726029"/>
    <b v="0"/>
    <n v="1"/>
    <b v="0"/>
    <n v="0"/>
    <s v="film &amp; video/animation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x v="475"/>
    <n v="1428285843"/>
    <b v="0"/>
    <n v="0"/>
    <b v="0"/>
    <n v="0"/>
    <s v="film &amp; video/animation"/>
    <e v="#DIV/0!"/>
    <x v="0"/>
    <x v="5"/>
  </r>
  <r>
    <n v="476"/>
    <x v="476"/>
    <s v="Animated Music Videos that teach kids how to read."/>
    <n v="220000"/>
    <n v="4906.59"/>
    <x v="2"/>
    <x v="0"/>
    <x v="0"/>
    <x v="476"/>
    <n v="1398727441"/>
    <b v="0"/>
    <n v="124"/>
    <b v="0"/>
    <n v="2"/>
    <s v="film &amp; video/animation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x v="477"/>
    <n v="1332187334"/>
    <b v="0"/>
    <n v="0"/>
    <b v="0"/>
    <n v="0"/>
    <s v="film &amp; video/animation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x v="478"/>
    <n v="1425333109"/>
    <b v="0"/>
    <n v="0"/>
    <b v="0"/>
    <n v="0"/>
    <s v="film &amp; video/animation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x v="479"/>
    <n v="1411379235"/>
    <b v="0"/>
    <n v="55"/>
    <b v="0"/>
    <n v="33"/>
    <s v="film &amp; video/animation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x v="480"/>
    <n v="1373457615"/>
    <b v="0"/>
    <n v="140"/>
    <b v="0"/>
    <n v="19"/>
    <s v="film &amp; video/animation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x v="481"/>
    <n v="1347293289"/>
    <b v="0"/>
    <n v="21"/>
    <b v="0"/>
    <n v="6"/>
    <s v="film &amp; video/animation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x v="482"/>
    <n v="1458336690"/>
    <b v="0"/>
    <n v="1"/>
    <b v="0"/>
    <n v="0"/>
    <s v="film &amp; video/animation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b v="0"/>
    <n v="147"/>
    <b v="0"/>
    <n v="50"/>
    <s v="film &amp; video/animation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b v="0"/>
    <n v="11"/>
    <b v="0"/>
    <n v="0"/>
    <s v="film &amp; video/animation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x v="485"/>
    <n v="1366200499"/>
    <b v="0"/>
    <n v="125"/>
    <b v="0"/>
    <n v="22"/>
    <s v="film &amp; video/animation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b v="0"/>
    <n v="1"/>
    <b v="0"/>
    <n v="0"/>
    <s v="film &amp; video/animation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x v="487"/>
    <n v="1477491394"/>
    <b v="0"/>
    <n v="0"/>
    <b v="0"/>
    <n v="0"/>
    <s v="film &amp; video/animation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x v="488"/>
    <n v="1481332700"/>
    <b v="0"/>
    <n v="0"/>
    <b v="0"/>
    <n v="0"/>
    <s v="film &amp; video/animation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x v="489"/>
    <n v="1323084816"/>
    <b v="0"/>
    <n v="3"/>
    <b v="0"/>
    <n v="0"/>
    <s v="film &amp; video/animation"/>
    <n v="71.67"/>
    <x v="0"/>
    <x v="5"/>
  </r>
  <r>
    <n v="490"/>
    <x v="490"/>
    <s v="Cancelled"/>
    <n v="1000"/>
    <n v="0"/>
    <x v="2"/>
    <x v="0"/>
    <x v="0"/>
    <x v="490"/>
    <n v="1343085285"/>
    <b v="0"/>
    <n v="0"/>
    <b v="0"/>
    <n v="0"/>
    <s v="film &amp; video/animation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x v="491"/>
    <n v="1451345699"/>
    <b v="0"/>
    <n v="0"/>
    <b v="0"/>
    <n v="0"/>
    <s v="film &amp; video/animation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b v="0"/>
    <n v="0"/>
    <b v="0"/>
    <n v="0"/>
    <s v="film &amp; video/animation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x v="493"/>
    <n v="1429550738"/>
    <b v="0"/>
    <n v="0"/>
    <b v="0"/>
    <n v="0"/>
    <s v="film &amp; video/animation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b v="0"/>
    <n v="3"/>
    <b v="0"/>
    <n v="0"/>
    <s v="film &amp; video/animation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x v="495"/>
    <n v="1434484305"/>
    <b v="0"/>
    <n v="0"/>
    <b v="0"/>
    <n v="0"/>
    <s v="film &amp; video/animation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x v="496"/>
    <n v="1386886874"/>
    <b v="0"/>
    <n v="1"/>
    <b v="0"/>
    <n v="0"/>
    <s v="film &amp; video/animation"/>
    <n v="1"/>
    <x v="0"/>
    <x v="5"/>
  </r>
  <r>
    <n v="497"/>
    <x v="497"/>
    <s v="live-action/animated series pilot."/>
    <n v="4480"/>
    <n v="30"/>
    <x v="2"/>
    <x v="0"/>
    <x v="0"/>
    <x v="497"/>
    <n v="1414889665"/>
    <b v="0"/>
    <n v="3"/>
    <b v="0"/>
    <n v="1"/>
    <s v="film &amp; video/animation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x v="498"/>
    <n v="1321035449"/>
    <b v="0"/>
    <n v="22"/>
    <b v="0"/>
    <n v="5"/>
    <s v="film &amp; video/animation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b v="0"/>
    <n v="26"/>
    <b v="0"/>
    <n v="10"/>
    <s v="film &amp; video/animation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b v="0"/>
    <n v="4"/>
    <b v="0"/>
    <n v="3"/>
    <s v="film &amp; video/animation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x v="501"/>
    <n v="1307597851"/>
    <b v="0"/>
    <n v="0"/>
    <b v="0"/>
    <n v="0"/>
    <s v="film &amp; video/animation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b v="0"/>
    <n v="4"/>
    <b v="0"/>
    <n v="1"/>
    <s v="film &amp; video/animation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x v="503"/>
    <n v="1418906303"/>
    <b v="0"/>
    <n v="9"/>
    <b v="0"/>
    <n v="2"/>
    <s v="film &amp; video/animation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x v="504"/>
    <n v="1328916987"/>
    <b v="0"/>
    <n v="5"/>
    <b v="0"/>
    <n v="1"/>
    <s v="film &amp; video/animation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x v="505"/>
    <n v="1447122086"/>
    <b v="0"/>
    <n v="14"/>
    <b v="0"/>
    <n v="0"/>
    <s v="film &amp; video/animation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x v="506"/>
    <n v="1373548520"/>
    <b v="0"/>
    <n v="1"/>
    <b v="0"/>
    <n v="0"/>
    <s v="film &amp; video/animation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b v="0"/>
    <n v="10"/>
    <b v="0"/>
    <n v="3"/>
    <s v="film &amp; video/animation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x v="508"/>
    <n v="1332808501"/>
    <b v="0"/>
    <n v="3"/>
    <b v="0"/>
    <n v="1"/>
    <s v="film &amp; video/animation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x v="509"/>
    <n v="1432912170"/>
    <b v="0"/>
    <n v="1"/>
    <b v="0"/>
    <n v="0"/>
    <s v="film &amp; video/animation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x v="510"/>
    <n v="1454213639"/>
    <b v="0"/>
    <n v="0"/>
    <b v="0"/>
    <n v="0"/>
    <s v="film &amp; video/animation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x v="511"/>
    <n v="1362640582"/>
    <b v="0"/>
    <n v="5"/>
    <b v="0"/>
    <n v="3"/>
    <s v="film &amp; video/animation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x v="512"/>
    <n v="1475776127"/>
    <b v="0"/>
    <n v="2"/>
    <b v="0"/>
    <n v="0"/>
    <s v="film &amp; video/animation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x v="513"/>
    <n v="1467387705"/>
    <b v="0"/>
    <n v="68"/>
    <b v="0"/>
    <n v="14"/>
    <s v="film &amp; video/animation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x v="514"/>
    <n v="1405003447"/>
    <b v="0"/>
    <n v="3"/>
    <b v="0"/>
    <n v="3"/>
    <s v="film &amp; video/animation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x v="515"/>
    <n v="1447933601"/>
    <b v="0"/>
    <n v="34"/>
    <b v="0"/>
    <n v="25"/>
    <s v="film &amp; video/animation"/>
    <n v="725.03"/>
    <x v="0"/>
    <x v="5"/>
  </r>
  <r>
    <n v="516"/>
    <x v="516"/>
    <s v="A big brother style comedy animation series starring famous seafarers"/>
    <n v="5000"/>
    <n v="0"/>
    <x v="2"/>
    <x v="1"/>
    <x v="1"/>
    <x v="516"/>
    <n v="1427568080"/>
    <b v="0"/>
    <n v="0"/>
    <b v="0"/>
    <n v="0"/>
    <s v="film &amp; video/animation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x v="517"/>
    <n v="1483454761"/>
    <b v="0"/>
    <n v="3"/>
    <b v="0"/>
    <n v="1"/>
    <s v="film &amp; video/animation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b v="0"/>
    <n v="0"/>
    <b v="0"/>
    <n v="0"/>
    <s v="film &amp; video/animation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b v="0"/>
    <n v="70"/>
    <b v="0"/>
    <n v="23"/>
    <s v="film &amp; video/animation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x v="520"/>
    <n v="1447174261"/>
    <b v="0"/>
    <n v="34"/>
    <b v="1"/>
    <n v="102"/>
    <s v="theater/plays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b v="0"/>
    <n v="56"/>
    <b v="1"/>
    <n v="105"/>
    <s v="theater/plays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x v="522"/>
    <n v="1456793925"/>
    <b v="0"/>
    <n v="31"/>
    <b v="1"/>
    <n v="115"/>
    <s v="theater/plays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x v="523"/>
    <n v="1440213076"/>
    <b v="0"/>
    <n v="84"/>
    <b v="1"/>
    <n v="121"/>
    <s v="theater/plays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b v="0"/>
    <n v="130"/>
    <b v="1"/>
    <n v="109"/>
    <s v="theater/plays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b v="0"/>
    <n v="12"/>
    <b v="1"/>
    <n v="100"/>
    <s v="theater/plays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x v="526"/>
    <n v="1436278344"/>
    <b v="0"/>
    <n v="23"/>
    <b v="1"/>
    <n v="114"/>
    <s v="theater/plays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b v="0"/>
    <n v="158"/>
    <b v="1"/>
    <n v="101"/>
    <s v="theater/plays"/>
    <n v="63.83"/>
    <x v="1"/>
    <x v="6"/>
  </r>
  <r>
    <n v="528"/>
    <x v="528"/>
    <s v="A Festival Backed Production of a Full-Length Play."/>
    <n v="1150"/>
    <n v="1330"/>
    <x v="0"/>
    <x v="0"/>
    <x v="0"/>
    <x v="528"/>
    <n v="1433109907"/>
    <b v="0"/>
    <n v="30"/>
    <b v="1"/>
    <n v="116"/>
    <s v="theater/plays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b v="0"/>
    <n v="18"/>
    <b v="1"/>
    <n v="130"/>
    <s v="theater/plays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x v="530"/>
    <n v="1433254268"/>
    <b v="0"/>
    <n v="29"/>
    <b v="1"/>
    <n v="108"/>
    <s v="theater/plays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b v="0"/>
    <n v="31"/>
    <b v="1"/>
    <n v="100"/>
    <s v="theater/plays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x v="532"/>
    <n v="1460506208"/>
    <b v="0"/>
    <n v="173"/>
    <b v="1"/>
    <n v="123"/>
    <s v="theater/plays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b v="0"/>
    <n v="17"/>
    <b v="1"/>
    <n v="100"/>
    <s v="theater/plays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x v="534"/>
    <n v="1443036470"/>
    <b v="0"/>
    <n v="48"/>
    <b v="1"/>
    <n v="105"/>
    <s v="theater/plays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x v="535"/>
    <n v="1481115905"/>
    <b v="0"/>
    <n v="59"/>
    <b v="1"/>
    <n v="103"/>
    <s v="theater/plays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x v="536"/>
    <n v="1435133807"/>
    <b v="0"/>
    <n v="39"/>
    <b v="1"/>
    <n v="118"/>
    <s v="theater/plays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x v="537"/>
    <n v="1444069591"/>
    <b v="0"/>
    <n v="59"/>
    <b v="1"/>
    <n v="121"/>
    <s v="theater/plays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x v="538"/>
    <n v="1460574263"/>
    <b v="0"/>
    <n v="60"/>
    <b v="1"/>
    <n v="302"/>
    <s v="theater/plays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x v="539"/>
    <n v="1465866707"/>
    <b v="0"/>
    <n v="20"/>
    <b v="1"/>
    <n v="101"/>
    <s v="theater/plays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x v="540"/>
    <n v="1420486606"/>
    <b v="0"/>
    <n v="1"/>
    <b v="0"/>
    <n v="0"/>
    <s v="technology/web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x v="541"/>
    <n v="1443488834"/>
    <b v="0"/>
    <n v="1"/>
    <b v="0"/>
    <n v="1"/>
    <s v="technology/web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x v="542"/>
    <n v="1457113316"/>
    <b v="0"/>
    <n v="1"/>
    <b v="0"/>
    <n v="0"/>
    <s v="technology/web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x v="543"/>
    <n v="1412215962"/>
    <b v="0"/>
    <n v="2"/>
    <b v="0"/>
    <n v="0"/>
    <s v="technology/web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x v="544"/>
    <n v="1465055160"/>
    <b v="0"/>
    <n v="2"/>
    <b v="0"/>
    <n v="1"/>
    <s v="technology/web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x v="545"/>
    <n v="1444140789"/>
    <b v="0"/>
    <n v="34"/>
    <b v="0"/>
    <n v="27"/>
    <s v="technology/web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x v="546"/>
    <n v="1441209715"/>
    <b v="0"/>
    <n v="2"/>
    <b v="0"/>
    <n v="0"/>
    <s v="technology/web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x v="547"/>
    <n v="1452530564"/>
    <b v="0"/>
    <n v="0"/>
    <b v="0"/>
    <n v="0"/>
    <s v="technology/web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x v="548"/>
    <n v="1443562848"/>
    <b v="0"/>
    <n v="1"/>
    <b v="0"/>
    <n v="0"/>
    <s v="technology/web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x v="549"/>
    <n v="1433776622"/>
    <b v="0"/>
    <n v="8"/>
    <b v="0"/>
    <n v="3"/>
    <s v="technology/web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x v="550"/>
    <n v="1484756245"/>
    <b v="0"/>
    <n v="4"/>
    <b v="0"/>
    <n v="1"/>
    <s v="technology/web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x v="551"/>
    <n v="1434609424"/>
    <b v="0"/>
    <n v="28"/>
    <b v="0"/>
    <n v="5"/>
    <s v="technology/web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x v="552"/>
    <n v="1447166896"/>
    <b v="0"/>
    <n v="0"/>
    <b v="0"/>
    <n v="0"/>
    <s v="technology/web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x v="553"/>
    <n v="1413393391"/>
    <b v="0"/>
    <n v="6"/>
    <b v="0"/>
    <n v="0"/>
    <s v="technology/web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x v="554"/>
    <n v="1411143972"/>
    <b v="0"/>
    <n v="22"/>
    <b v="0"/>
    <n v="37"/>
    <s v="technology/web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x v="555"/>
    <n v="1463128143"/>
    <b v="0"/>
    <n v="0"/>
    <b v="0"/>
    <n v="0"/>
    <s v="technology/web"/>
    <e v="#DIV/0!"/>
    <x v="2"/>
    <x v="7"/>
  </r>
  <r>
    <n v="556"/>
    <x v="556"/>
    <s v="An educational platform for learning Unified English Braille Code"/>
    <n v="8000"/>
    <n v="200"/>
    <x v="2"/>
    <x v="0"/>
    <x v="0"/>
    <x v="556"/>
    <n v="1449520717"/>
    <b v="0"/>
    <n v="1"/>
    <b v="0"/>
    <n v="3"/>
    <s v="technology/web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x v="557"/>
    <n v="1478126203"/>
    <b v="0"/>
    <n v="20"/>
    <b v="0"/>
    <n v="1"/>
    <s v="technology/web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x v="558"/>
    <n v="1424639505"/>
    <b v="0"/>
    <n v="0"/>
    <b v="0"/>
    <n v="0"/>
    <s v="technology/web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b v="0"/>
    <n v="1"/>
    <b v="0"/>
    <n v="0"/>
    <s v="technology/web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b v="0"/>
    <n v="3"/>
    <b v="0"/>
    <n v="0"/>
    <s v="technology/web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x v="561"/>
    <n v="1442850513"/>
    <b v="0"/>
    <n v="2"/>
    <b v="0"/>
    <n v="0"/>
    <s v="technology/web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x v="562"/>
    <n v="1479460815"/>
    <b v="0"/>
    <n v="0"/>
    <b v="0"/>
    <n v="0"/>
    <s v="technology/web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x v="563"/>
    <n v="1421545247"/>
    <b v="0"/>
    <n v="2"/>
    <b v="0"/>
    <n v="0"/>
    <s v="technology/web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b v="0"/>
    <n v="1"/>
    <b v="0"/>
    <n v="0"/>
    <s v="technology/web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x v="565"/>
    <n v="1433962249"/>
    <b v="0"/>
    <n v="0"/>
    <b v="0"/>
    <n v="0"/>
    <s v="technology/web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x v="566"/>
    <n v="1465921533"/>
    <b v="0"/>
    <n v="1"/>
    <b v="0"/>
    <n v="0"/>
    <s v="technology/web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x v="567"/>
    <n v="1417551194"/>
    <b v="0"/>
    <n v="0"/>
    <b v="0"/>
    <n v="0"/>
    <s v="technology/web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b v="0"/>
    <n v="5"/>
    <b v="0"/>
    <n v="1"/>
    <s v="technology/web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x v="569"/>
    <n v="1449087612"/>
    <b v="0"/>
    <n v="1"/>
    <b v="0"/>
    <n v="1"/>
    <s v="technology/web"/>
    <n v="20"/>
    <x v="2"/>
    <x v="7"/>
  </r>
  <r>
    <n v="570"/>
    <x v="570"/>
    <s v="Humans have AM/FM/Satellite radio, kids have radio Disney, pets have DogCatRadio."/>
    <n v="85000"/>
    <n v="142"/>
    <x v="2"/>
    <x v="0"/>
    <x v="0"/>
    <x v="570"/>
    <n v="1453230569"/>
    <b v="0"/>
    <n v="1"/>
    <b v="0"/>
    <n v="0"/>
    <s v="technology/web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x v="571"/>
    <n v="1436297723"/>
    <b v="0"/>
    <n v="2"/>
    <b v="0"/>
    <n v="0"/>
    <s v="technology/web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x v="572"/>
    <n v="1444065088"/>
    <b v="0"/>
    <n v="0"/>
    <b v="0"/>
    <n v="0"/>
    <s v="technology/web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x v="573"/>
    <n v="1416445931"/>
    <b v="0"/>
    <n v="9"/>
    <b v="0"/>
    <n v="0"/>
    <s v="technology/web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x v="574"/>
    <n v="1474281507"/>
    <b v="0"/>
    <n v="4"/>
    <b v="0"/>
    <n v="1"/>
    <s v="technology/web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b v="0"/>
    <n v="4"/>
    <b v="0"/>
    <n v="0"/>
    <s v="technology/web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x v="576"/>
    <n v="1422357552"/>
    <b v="0"/>
    <n v="1"/>
    <b v="0"/>
    <n v="0"/>
    <s v="technology/web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x v="577"/>
    <n v="1458569302"/>
    <b v="0"/>
    <n v="1"/>
    <b v="0"/>
    <n v="0"/>
    <s v="technology/web"/>
    <n v="10"/>
    <x v="2"/>
    <x v="7"/>
  </r>
  <r>
    <n v="578"/>
    <x v="578"/>
    <s v="weBuy trade built on technology and Crowd Sourced Power"/>
    <n v="125000"/>
    <n v="14"/>
    <x v="2"/>
    <x v="1"/>
    <x v="1"/>
    <x v="578"/>
    <n v="1439560393"/>
    <b v="0"/>
    <n v="7"/>
    <b v="0"/>
    <n v="0"/>
    <s v="technology/web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x v="579"/>
    <n v="1416947223"/>
    <b v="0"/>
    <n v="5"/>
    <b v="0"/>
    <n v="1"/>
    <s v="technology/web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x v="580"/>
    <n v="1471988867"/>
    <b v="0"/>
    <n v="1"/>
    <b v="0"/>
    <n v="0"/>
    <s v="technology/web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b v="0"/>
    <n v="0"/>
    <b v="0"/>
    <n v="0"/>
    <s v="technology/web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x v="582"/>
    <n v="1424454319"/>
    <b v="0"/>
    <n v="0"/>
    <b v="0"/>
    <n v="0"/>
    <s v="technology/web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x v="583"/>
    <n v="1424212287"/>
    <b v="0"/>
    <n v="1"/>
    <b v="0"/>
    <n v="0"/>
    <s v="technology/web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x v="584"/>
    <n v="1423933916"/>
    <b v="0"/>
    <n v="2"/>
    <b v="0"/>
    <n v="1"/>
    <s v="technology/web"/>
    <n v="5"/>
    <x v="2"/>
    <x v="7"/>
  </r>
  <r>
    <n v="585"/>
    <x v="585"/>
    <s v="SAVE UP TO 40% WHEN YOU SPEND!_x000a__x000a_PRE-ORDER YOUR LINK CARD TODAY"/>
    <n v="9000"/>
    <n v="0"/>
    <x v="2"/>
    <x v="1"/>
    <x v="1"/>
    <x v="585"/>
    <n v="1444123377"/>
    <b v="0"/>
    <n v="0"/>
    <b v="0"/>
    <n v="0"/>
    <s v="technology/web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x v="586"/>
    <n v="1421440207"/>
    <b v="0"/>
    <n v="4"/>
    <b v="0"/>
    <n v="1"/>
    <s v="technology/web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b v="0"/>
    <n v="7"/>
    <b v="0"/>
    <n v="9"/>
    <s v="technology/web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b v="0"/>
    <n v="2"/>
    <b v="0"/>
    <n v="3"/>
    <s v="technology/web"/>
    <n v="150.5"/>
    <x v="2"/>
    <x v="7"/>
  </r>
  <r>
    <n v="589"/>
    <x v="589"/>
    <s v="Services closer than you think..."/>
    <n v="7500"/>
    <n v="1"/>
    <x v="2"/>
    <x v="0"/>
    <x v="0"/>
    <x v="589"/>
    <n v="1435070699"/>
    <b v="0"/>
    <n v="1"/>
    <b v="0"/>
    <n v="0"/>
    <s v="technology/web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x v="590"/>
    <n v="1452259131"/>
    <b v="0"/>
    <n v="9"/>
    <b v="0"/>
    <n v="4"/>
    <s v="technology/web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x v="591"/>
    <n v="1434978130"/>
    <b v="0"/>
    <n v="2"/>
    <b v="0"/>
    <n v="0"/>
    <s v="technology/web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x v="592"/>
    <n v="1414992860"/>
    <b v="0"/>
    <n v="1"/>
    <b v="0"/>
    <n v="3"/>
    <s v="technology/web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x v="593"/>
    <n v="1425744945"/>
    <b v="0"/>
    <n v="7"/>
    <b v="0"/>
    <n v="23"/>
    <s v="technology/web"/>
    <n v="16.43"/>
    <x v="2"/>
    <x v="7"/>
  </r>
  <r>
    <n v="594"/>
    <x v="594"/>
    <s v="Creating a fitness site that will change the fitness game forever!"/>
    <n v="25000"/>
    <n v="26"/>
    <x v="2"/>
    <x v="0"/>
    <x v="0"/>
    <x v="594"/>
    <n v="1458240206"/>
    <b v="0"/>
    <n v="2"/>
    <b v="0"/>
    <n v="0"/>
    <s v="technology/web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x v="595"/>
    <n v="1426815638"/>
    <b v="0"/>
    <n v="8"/>
    <b v="0"/>
    <n v="0"/>
    <s v="technology/web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x v="596"/>
    <n v="1475530292"/>
    <b v="0"/>
    <n v="2"/>
    <b v="0"/>
    <n v="0"/>
    <s v="technology/web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x v="597"/>
    <n v="1466787335"/>
    <b v="0"/>
    <n v="2"/>
    <b v="0"/>
    <n v="0"/>
    <s v="technology/web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x v="598"/>
    <n v="1415145781"/>
    <b v="0"/>
    <n v="7"/>
    <b v="0"/>
    <n v="34"/>
    <s v="technology/web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x v="599"/>
    <n v="1423769402"/>
    <b v="0"/>
    <n v="2"/>
    <b v="0"/>
    <n v="0"/>
    <s v="technology/web"/>
    <n v="15.5"/>
    <x v="2"/>
    <x v="7"/>
  </r>
  <r>
    <n v="600"/>
    <x v="600"/>
    <s v="Science Technology Engineering and Math + youth = a brighter tomorrow."/>
    <n v="5000"/>
    <n v="100"/>
    <x v="1"/>
    <x v="0"/>
    <x v="0"/>
    <x v="600"/>
    <n v="1426014562"/>
    <b v="0"/>
    <n v="1"/>
    <b v="0"/>
    <n v="2"/>
    <s v="technology/web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x v="601"/>
    <n v="1417034139"/>
    <b v="0"/>
    <n v="6"/>
    <b v="0"/>
    <n v="1"/>
    <s v="technology/web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x v="602"/>
    <n v="1432062215"/>
    <b v="0"/>
    <n v="0"/>
    <b v="0"/>
    <n v="0"/>
    <s v="technology/web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x v="603"/>
    <n v="1405437623"/>
    <b v="0"/>
    <n v="13"/>
    <b v="0"/>
    <n v="4"/>
    <s v="technology/web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x v="604"/>
    <n v="1406595056"/>
    <b v="0"/>
    <n v="0"/>
    <b v="0"/>
    <n v="0"/>
    <s v="technology/web"/>
    <e v="#DIV/0!"/>
    <x v="2"/>
    <x v="7"/>
  </r>
  <r>
    <n v="605"/>
    <x v="605"/>
    <s v="An iPad support care package for your parents / seniors."/>
    <n v="5000"/>
    <n v="131"/>
    <x v="1"/>
    <x v="0"/>
    <x v="0"/>
    <x v="605"/>
    <n v="1436430908"/>
    <b v="0"/>
    <n v="8"/>
    <b v="0"/>
    <n v="3"/>
    <s v="technology/web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x v="606"/>
    <n v="1428507409"/>
    <b v="0"/>
    <n v="1"/>
    <b v="0"/>
    <n v="0"/>
    <s v="technology/web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x v="607"/>
    <n v="1445629736"/>
    <b v="0"/>
    <n v="0"/>
    <b v="0"/>
    <n v="0"/>
    <s v="technology/web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x v="608"/>
    <n v="1431813980"/>
    <b v="0"/>
    <n v="5"/>
    <b v="0"/>
    <n v="1"/>
    <s v="technology/web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x v="609"/>
    <n v="1446166144"/>
    <b v="0"/>
    <n v="1"/>
    <b v="0"/>
    <n v="1"/>
    <s v="technology/web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x v="610"/>
    <n v="1427140586"/>
    <b v="0"/>
    <n v="0"/>
    <b v="0"/>
    <n v="0"/>
    <s v="technology/web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b v="0"/>
    <n v="0"/>
    <b v="0"/>
    <n v="0"/>
    <s v="technology/web"/>
    <e v="#DIV/0!"/>
    <x v="2"/>
    <x v="7"/>
  </r>
  <r>
    <n v="612"/>
    <x v="612"/>
    <s v="A Fast and Reliable new Web platform to stream videos from Internet"/>
    <n v="10000"/>
    <n v="0"/>
    <x v="1"/>
    <x v="13"/>
    <x v="3"/>
    <x v="612"/>
    <n v="1470185146"/>
    <b v="0"/>
    <n v="0"/>
    <b v="0"/>
    <n v="0"/>
    <s v="technology/web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b v="0"/>
    <n v="121"/>
    <b v="0"/>
    <n v="21"/>
    <s v="technology/web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x v="614"/>
    <n v="1464139740"/>
    <b v="0"/>
    <n v="0"/>
    <b v="0"/>
    <n v="0"/>
    <s v="technology/web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x v="615"/>
    <n v="1440557759"/>
    <b v="0"/>
    <n v="0"/>
    <b v="0"/>
    <n v="0"/>
    <s v="technology/web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b v="0"/>
    <n v="0"/>
    <b v="0"/>
    <n v="0"/>
    <s v="technology/web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x v="617"/>
    <n v="1427184843"/>
    <b v="0"/>
    <n v="3"/>
    <b v="0"/>
    <n v="3"/>
    <s v="technology/web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x v="618"/>
    <n v="1447097203"/>
    <b v="0"/>
    <n v="0"/>
    <b v="0"/>
    <n v="0"/>
    <s v="technology/web"/>
    <e v="#DIV/0!"/>
    <x v="2"/>
    <x v="7"/>
  </r>
  <r>
    <n v="619"/>
    <x v="619"/>
    <s v="Big Data Sets for researchers interested in improving the quality of life."/>
    <n v="2500000"/>
    <n v="1"/>
    <x v="1"/>
    <x v="0"/>
    <x v="0"/>
    <x v="619"/>
    <n v="1411745790"/>
    <b v="0"/>
    <n v="1"/>
    <b v="0"/>
    <n v="0"/>
    <s v="technology/web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x v="620"/>
    <n v="1405098738"/>
    <b v="0"/>
    <n v="1"/>
    <b v="0"/>
    <n v="1"/>
    <s v="technology/web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x v="621"/>
    <n v="1465342937"/>
    <b v="0"/>
    <n v="3"/>
    <b v="0"/>
    <n v="1"/>
    <s v="technology/web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x v="622"/>
    <n v="1465670138"/>
    <b v="0"/>
    <n v="9"/>
    <b v="0"/>
    <n v="6"/>
    <s v="technology/web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x v="623"/>
    <n v="1430179997"/>
    <b v="0"/>
    <n v="0"/>
    <b v="0"/>
    <n v="0"/>
    <s v="technology/web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x v="624"/>
    <n v="1429055041"/>
    <b v="0"/>
    <n v="0"/>
    <b v="0"/>
    <n v="0"/>
    <s v="technology/web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x v="625"/>
    <n v="1487971777"/>
    <b v="0"/>
    <n v="0"/>
    <b v="0"/>
    <n v="0"/>
    <s v="technology/web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x v="626"/>
    <n v="1436793939"/>
    <b v="0"/>
    <n v="39"/>
    <b v="0"/>
    <n v="17"/>
    <s v="technology/web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b v="0"/>
    <n v="1"/>
    <b v="0"/>
    <n v="0"/>
    <s v="technology/web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x v="628"/>
    <n v="1402677457"/>
    <b v="0"/>
    <n v="0"/>
    <b v="0"/>
    <n v="0"/>
    <s v="technology/web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b v="0"/>
    <n v="3"/>
    <b v="0"/>
    <n v="0"/>
    <s v="technology/web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x v="630"/>
    <n v="1438959121"/>
    <b v="0"/>
    <n v="1"/>
    <b v="0"/>
    <n v="0"/>
    <s v="technology/web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x v="631"/>
    <n v="1461954729"/>
    <b v="0"/>
    <n v="9"/>
    <b v="0"/>
    <n v="1"/>
    <s v="technology/web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x v="632"/>
    <n v="1445874565"/>
    <b v="0"/>
    <n v="0"/>
    <b v="0"/>
    <n v="0"/>
    <s v="technology/web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x v="633"/>
    <n v="1463469062"/>
    <b v="0"/>
    <n v="25"/>
    <b v="0"/>
    <n v="12"/>
    <s v="technology/web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x v="634"/>
    <n v="1422397029"/>
    <b v="0"/>
    <n v="1"/>
    <b v="0"/>
    <n v="0"/>
    <s v="technology/web"/>
    <n v="1"/>
    <x v="2"/>
    <x v="7"/>
  </r>
  <r>
    <n v="635"/>
    <x v="635"/>
    <s v="Network used for building technology development teams."/>
    <n v="25000"/>
    <n v="2"/>
    <x v="1"/>
    <x v="0"/>
    <x v="0"/>
    <x v="635"/>
    <n v="1426212762"/>
    <b v="0"/>
    <n v="1"/>
    <b v="0"/>
    <n v="0"/>
    <s v="technology/web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x v="636"/>
    <n v="1430996150"/>
    <b v="0"/>
    <n v="1"/>
    <b v="0"/>
    <n v="0"/>
    <s v="technology/web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x v="637"/>
    <n v="1485558318"/>
    <b v="0"/>
    <n v="0"/>
    <b v="0"/>
    <n v="0"/>
    <s v="technology/web"/>
    <e v="#DIV/0!"/>
    <x v="2"/>
    <x v="7"/>
  </r>
  <r>
    <n v="638"/>
    <x v="638"/>
    <s v="O0"/>
    <n v="200000"/>
    <n v="18"/>
    <x v="1"/>
    <x v="12"/>
    <x v="3"/>
    <x v="638"/>
    <n v="1485267262"/>
    <b v="0"/>
    <n v="6"/>
    <b v="0"/>
    <n v="0"/>
    <s v="technology/web"/>
    <n v="3"/>
    <x v="2"/>
    <x v="7"/>
  </r>
  <r>
    <n v="639"/>
    <x v="639"/>
    <s v="Development of a Safe and Educational Social Media site for kids."/>
    <n v="1000000"/>
    <n v="1"/>
    <x v="1"/>
    <x v="0"/>
    <x v="0"/>
    <x v="639"/>
    <n v="1408024795"/>
    <b v="0"/>
    <n v="1"/>
    <b v="0"/>
    <n v="0"/>
    <s v="technology/web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x v="640"/>
    <n v="1478685915"/>
    <b v="0"/>
    <n v="2"/>
    <b v="1"/>
    <n v="144"/>
    <s v="technology/wearables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x v="641"/>
    <n v="1436881248"/>
    <b v="0"/>
    <n v="315"/>
    <b v="1"/>
    <n v="119"/>
    <s v="technology/wearables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b v="0"/>
    <n v="2174"/>
    <b v="1"/>
    <n v="1460"/>
    <s v="technology/wearables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x v="643"/>
    <n v="1428333875"/>
    <b v="0"/>
    <n v="152"/>
    <b v="1"/>
    <n v="106"/>
    <s v="technology/wearables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b v="0"/>
    <n v="1021"/>
    <b v="1"/>
    <n v="300"/>
    <s v="technology/wearables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x v="645"/>
    <n v="1468370274"/>
    <b v="0"/>
    <n v="237"/>
    <b v="1"/>
    <n v="279"/>
    <s v="technology/wearables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x v="646"/>
    <n v="1405196867"/>
    <b v="0"/>
    <n v="27"/>
    <b v="1"/>
    <n v="132"/>
    <s v="technology/wearables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x v="647"/>
    <n v="1455647149"/>
    <b v="0"/>
    <n v="17"/>
    <b v="1"/>
    <n v="107"/>
    <s v="technology/wearables"/>
    <n v="125.94"/>
    <x v="2"/>
    <x v="8"/>
  </r>
  <r>
    <n v="648"/>
    <x v="648"/>
    <s v="Get ready for the next product that you canâ€™t live without"/>
    <n v="35000"/>
    <n v="44388"/>
    <x v="0"/>
    <x v="0"/>
    <x v="0"/>
    <x v="648"/>
    <n v="1410280708"/>
    <b v="0"/>
    <n v="27"/>
    <b v="1"/>
    <n v="127"/>
    <s v="technology/wearables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x v="649"/>
    <n v="1409090013"/>
    <b v="0"/>
    <n v="82"/>
    <b v="1"/>
    <n v="140"/>
    <s v="technology/wearables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x v="650"/>
    <n v="1413766384"/>
    <b v="0"/>
    <n v="48"/>
    <b v="1"/>
    <n v="112"/>
    <s v="technology/wearables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x v="651"/>
    <n v="1415838311"/>
    <b v="0"/>
    <n v="105"/>
    <b v="1"/>
    <n v="101"/>
    <s v="technology/wearables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x v="652"/>
    <n v="1478018050"/>
    <b v="0"/>
    <n v="28"/>
    <b v="1"/>
    <n v="100"/>
    <s v="technology/wearables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b v="0"/>
    <n v="1107"/>
    <b v="1"/>
    <n v="141"/>
    <s v="technology/wearables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x v="654"/>
    <n v="1433804313"/>
    <b v="0"/>
    <n v="1013"/>
    <b v="1"/>
    <n v="267"/>
    <s v="technology/wearables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x v="655"/>
    <n v="1423609112"/>
    <b v="0"/>
    <n v="274"/>
    <b v="1"/>
    <n v="147"/>
    <s v="technology/wearables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x v="656"/>
    <n v="1455736719"/>
    <b v="0"/>
    <n v="87"/>
    <b v="1"/>
    <n v="214"/>
    <s v="technology/wearables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b v="0"/>
    <n v="99"/>
    <b v="1"/>
    <n v="126"/>
    <s v="technology/wearables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b v="0"/>
    <n v="276"/>
    <b v="1"/>
    <n v="104"/>
    <s v="technology/wearables"/>
    <n v="109.34"/>
    <x v="2"/>
    <x v="8"/>
  </r>
  <r>
    <n v="659"/>
    <x v="659"/>
    <s v="Sync up your lifestyle"/>
    <n v="3000"/>
    <n v="3017"/>
    <x v="0"/>
    <x v="0"/>
    <x v="0"/>
    <x v="659"/>
    <n v="1437747295"/>
    <b v="0"/>
    <n v="21"/>
    <b v="1"/>
    <n v="101"/>
    <s v="technology/wearables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b v="0"/>
    <n v="18"/>
    <b v="0"/>
    <n v="3"/>
    <s v="technology/wearables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x v="661"/>
    <n v="1474644559"/>
    <b v="0"/>
    <n v="9"/>
    <b v="0"/>
    <n v="1"/>
    <s v="technology/wearables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x v="662"/>
    <n v="1418812247"/>
    <b v="0"/>
    <n v="4"/>
    <b v="0"/>
    <n v="0"/>
    <s v="technology/wearables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b v="0"/>
    <n v="7"/>
    <b v="0"/>
    <n v="0"/>
    <s v="technology/wearables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x v="664"/>
    <n v="1426348775"/>
    <b v="0"/>
    <n v="29"/>
    <b v="0"/>
    <n v="8"/>
    <s v="technology/wearables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x v="665"/>
    <n v="1479143061"/>
    <b v="0"/>
    <n v="12"/>
    <b v="0"/>
    <n v="19"/>
    <s v="technology/wearables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x v="666"/>
    <n v="1405713498"/>
    <b v="0"/>
    <n v="4"/>
    <b v="0"/>
    <n v="0"/>
    <s v="technology/wearables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b v="0"/>
    <n v="28"/>
    <b v="0"/>
    <n v="10"/>
    <s v="technology/wearables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x v="668"/>
    <n v="1427486222"/>
    <b v="0"/>
    <n v="25"/>
    <b v="0"/>
    <n v="5"/>
    <s v="technology/wearables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x v="669"/>
    <n v="1465225258"/>
    <b v="0"/>
    <n v="28"/>
    <b v="0"/>
    <n v="22"/>
    <s v="technology/wearables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b v="0"/>
    <n v="310"/>
    <b v="0"/>
    <n v="29"/>
    <s v="technology/wearables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x v="671"/>
    <n v="1418315852"/>
    <b v="0"/>
    <n v="15"/>
    <b v="0"/>
    <n v="39"/>
    <s v="technology/wearables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x v="672"/>
    <n v="1417410964"/>
    <b v="0"/>
    <n v="215"/>
    <b v="0"/>
    <n v="22"/>
    <s v="technology/wearables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x v="673"/>
    <n v="1405714217"/>
    <b v="0"/>
    <n v="3"/>
    <b v="0"/>
    <n v="0"/>
    <s v="technology/wearables"/>
    <n v="68.33"/>
    <x v="2"/>
    <x v="8"/>
  </r>
  <r>
    <n v="674"/>
    <x v="674"/>
    <s v="Listen to sounds by feeling an array of vibrational patterns against your body."/>
    <n v="50000"/>
    <n v="15"/>
    <x v="2"/>
    <x v="0"/>
    <x v="0"/>
    <x v="674"/>
    <n v="1402627627"/>
    <b v="0"/>
    <n v="2"/>
    <b v="0"/>
    <n v="0"/>
    <s v="technology/wearables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x v="675"/>
    <n v="1417558804"/>
    <b v="0"/>
    <n v="26"/>
    <b v="0"/>
    <n v="15"/>
    <s v="technology/wearables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b v="0"/>
    <n v="24"/>
    <b v="0"/>
    <n v="1"/>
    <s v="technology/wearables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b v="0"/>
    <n v="96"/>
    <b v="0"/>
    <n v="26"/>
    <s v="technology/wearables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b v="0"/>
    <n v="17"/>
    <b v="0"/>
    <n v="4"/>
    <s v="technology/wearables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b v="0"/>
    <n v="94"/>
    <b v="0"/>
    <n v="15"/>
    <s v="technology/wearables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b v="0"/>
    <n v="129"/>
    <b v="0"/>
    <n v="26"/>
    <s v="technology/wearables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x v="681"/>
    <n v="1474917604"/>
    <b v="0"/>
    <n v="1"/>
    <b v="0"/>
    <n v="0"/>
    <s v="technology/wearables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x v="682"/>
    <n v="1486923722"/>
    <b v="0"/>
    <n v="4"/>
    <b v="0"/>
    <n v="0"/>
    <s v="technology/wearables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x v="683"/>
    <n v="1474493764"/>
    <b v="0"/>
    <n v="3"/>
    <b v="0"/>
    <n v="1"/>
    <s v="technology/wearables"/>
    <n v="99.33"/>
    <x v="2"/>
    <x v="8"/>
  </r>
  <r>
    <n v="684"/>
    <x v="684"/>
    <s v="Arcus gives your fingers super powers."/>
    <n v="320000"/>
    <n v="23948"/>
    <x v="2"/>
    <x v="0"/>
    <x v="0"/>
    <x v="684"/>
    <n v="1403176891"/>
    <b v="0"/>
    <n v="135"/>
    <b v="0"/>
    <n v="7"/>
    <s v="technology/wearables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x v="685"/>
    <n v="1417207672"/>
    <b v="0"/>
    <n v="10"/>
    <b v="0"/>
    <n v="28"/>
    <s v="technology/wearables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x v="686"/>
    <n v="1436026170"/>
    <b v="0"/>
    <n v="0"/>
    <b v="0"/>
    <n v="0"/>
    <s v="technology/wearables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x v="687"/>
    <n v="1481133653"/>
    <b v="0"/>
    <n v="6"/>
    <b v="0"/>
    <n v="4"/>
    <s v="technology/wearables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b v="0"/>
    <n v="36"/>
    <b v="0"/>
    <n v="73"/>
    <s v="technology/wearables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b v="0"/>
    <n v="336"/>
    <b v="0"/>
    <n v="58"/>
    <s v="technology/wearables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x v="690"/>
    <n v="1469718841"/>
    <b v="0"/>
    <n v="34"/>
    <b v="0"/>
    <n v="12"/>
    <s v="technology/wearables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x v="691"/>
    <n v="1433292046"/>
    <b v="0"/>
    <n v="10"/>
    <b v="0"/>
    <n v="1"/>
    <s v="technology/wearables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x v="692"/>
    <n v="1479805263"/>
    <b v="0"/>
    <n v="201"/>
    <b v="0"/>
    <n v="7"/>
    <s v="technology/wearables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x v="693"/>
    <n v="1427829827"/>
    <b v="0"/>
    <n v="296"/>
    <b v="0"/>
    <n v="35"/>
    <s v="technology/wearables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b v="0"/>
    <n v="7"/>
    <b v="0"/>
    <n v="0"/>
    <s v="technology/wearables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x v="695"/>
    <n v="1412166620"/>
    <b v="0"/>
    <n v="7"/>
    <b v="0"/>
    <n v="1"/>
    <s v="technology/wearables"/>
    <n v="90.86"/>
    <x v="2"/>
    <x v="8"/>
  </r>
  <r>
    <n v="696"/>
    <x v="696"/>
    <s v="Show your fidelity by wearing the Trustee rings! Show where you are (at)!"/>
    <n v="175000"/>
    <n v="1"/>
    <x v="2"/>
    <x v="9"/>
    <x v="3"/>
    <x v="696"/>
    <n v="1403734502"/>
    <b v="0"/>
    <n v="1"/>
    <b v="0"/>
    <n v="0"/>
    <s v="technology/wearables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b v="0"/>
    <n v="114"/>
    <b v="0"/>
    <n v="46"/>
    <s v="technology/wearables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b v="0"/>
    <n v="29"/>
    <b v="0"/>
    <n v="15"/>
    <s v="technology/wearables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b v="0"/>
    <n v="890"/>
    <b v="0"/>
    <n v="82"/>
    <s v="technology/wearables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b v="0"/>
    <n v="31"/>
    <b v="0"/>
    <n v="3"/>
    <s v="technology/wearables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x v="701"/>
    <n v="1403538880"/>
    <b v="0"/>
    <n v="21"/>
    <b v="0"/>
    <n v="27"/>
    <s v="technology/wearables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b v="0"/>
    <n v="37"/>
    <b v="0"/>
    <n v="31"/>
    <s v="technology/wearables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x v="703"/>
    <n v="1481150949"/>
    <b v="0"/>
    <n v="7"/>
    <b v="0"/>
    <n v="6"/>
    <s v="technology/wearables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x v="704"/>
    <n v="1482381468"/>
    <b v="0"/>
    <n v="4"/>
    <b v="0"/>
    <n v="1"/>
    <s v="technology/wearables"/>
    <n v="120.25"/>
    <x v="2"/>
    <x v="8"/>
  </r>
  <r>
    <n v="705"/>
    <x v="705"/>
    <s v="The closest thing ever to the Holy Grail of wearables technology"/>
    <n v="100000"/>
    <n v="977"/>
    <x v="2"/>
    <x v="9"/>
    <x v="3"/>
    <x v="705"/>
    <n v="1482407278"/>
    <b v="0"/>
    <n v="5"/>
    <b v="0"/>
    <n v="1"/>
    <s v="technology/wearables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x v="706"/>
    <n v="1478130783"/>
    <b v="0"/>
    <n v="0"/>
    <b v="0"/>
    <n v="0"/>
    <s v="technology/wearables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b v="0"/>
    <n v="456"/>
    <b v="0"/>
    <n v="79"/>
    <s v="technology/wearables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x v="708"/>
    <n v="1405432600"/>
    <b v="0"/>
    <n v="369"/>
    <b v="0"/>
    <n v="22"/>
    <s v="technology/wearables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x v="709"/>
    <n v="1415149159"/>
    <b v="0"/>
    <n v="2"/>
    <b v="0"/>
    <n v="0"/>
    <s v="technology/wearables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x v="710"/>
    <n v="1405640302"/>
    <b v="0"/>
    <n v="0"/>
    <b v="0"/>
    <n v="0"/>
    <s v="technology/wearables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b v="0"/>
    <n v="338"/>
    <b v="0"/>
    <n v="34"/>
    <s v="technology/wearables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x v="712"/>
    <n v="1452874832"/>
    <b v="0"/>
    <n v="4"/>
    <b v="0"/>
    <n v="0"/>
    <s v="technology/wearables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x v="713"/>
    <n v="1462538532"/>
    <b v="0"/>
    <n v="1"/>
    <b v="0"/>
    <n v="1"/>
    <s v="technology/wearables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x v="714"/>
    <n v="1483124082"/>
    <b v="0"/>
    <n v="28"/>
    <b v="0"/>
    <n v="15"/>
    <s v="technology/wearables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b v="0"/>
    <n v="12"/>
    <b v="0"/>
    <n v="5"/>
    <s v="technology/wearables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x v="716"/>
    <n v="1414511307"/>
    <b v="0"/>
    <n v="16"/>
    <b v="0"/>
    <n v="10"/>
    <s v="technology/wearables"/>
    <n v="44.69"/>
    <x v="2"/>
    <x v="8"/>
  </r>
  <r>
    <n v="717"/>
    <x v="717"/>
    <s v="Cool air flowing under clothing keeps you cool."/>
    <n v="100000"/>
    <n v="305"/>
    <x v="2"/>
    <x v="0"/>
    <x v="0"/>
    <x v="717"/>
    <n v="1407357002"/>
    <b v="0"/>
    <n v="4"/>
    <b v="0"/>
    <n v="0"/>
    <s v="technology/wearables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x v="718"/>
    <n v="1484684247"/>
    <b v="0"/>
    <n v="4"/>
    <b v="0"/>
    <n v="1"/>
    <s v="technology/wearables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x v="719"/>
    <n v="1454979476"/>
    <b v="0"/>
    <n v="10"/>
    <b v="0"/>
    <n v="1"/>
    <s v="technology/wearables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x v="720"/>
    <n v="1325432091"/>
    <b v="0"/>
    <n v="41"/>
    <b v="1"/>
    <n v="144"/>
    <s v="publishing/nonfiction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x v="721"/>
    <n v="1403012607"/>
    <b v="0"/>
    <n v="119"/>
    <b v="1"/>
    <n v="122"/>
    <s v="publishing/nonfiction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x v="722"/>
    <n v="1331320778"/>
    <b v="0"/>
    <n v="153"/>
    <b v="1"/>
    <n v="132"/>
    <s v="publishing/nonfiction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x v="723"/>
    <n v="1435606549"/>
    <b v="0"/>
    <n v="100"/>
    <b v="1"/>
    <n v="109"/>
    <s v="publishing/nonfiction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x v="724"/>
    <n v="1306855163"/>
    <b v="0"/>
    <n v="143"/>
    <b v="1"/>
    <n v="105"/>
    <s v="publishing/nonfiction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x v="725"/>
    <n v="1447426912"/>
    <b v="0"/>
    <n v="140"/>
    <b v="1"/>
    <n v="100"/>
    <s v="publishing/nonfiction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b v="0"/>
    <n v="35"/>
    <b v="1"/>
    <n v="101"/>
    <s v="publishing/nonfiction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b v="0"/>
    <n v="149"/>
    <b v="1"/>
    <n v="156"/>
    <s v="publishing/nonfiction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x v="728"/>
    <n v="1310069157"/>
    <b v="0"/>
    <n v="130"/>
    <b v="1"/>
    <n v="106"/>
    <s v="publishing/nonfiction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x v="729"/>
    <n v="1342844861"/>
    <b v="0"/>
    <n v="120"/>
    <b v="1"/>
    <n v="131"/>
    <s v="publishing/nonfiction"/>
    <n v="43.55"/>
    <x v="3"/>
    <x v="9"/>
  </r>
  <r>
    <n v="730"/>
    <x v="730"/>
    <s v="A Massive but Cheerful Online Digital Archive of Surfing"/>
    <n v="20000"/>
    <n v="26438"/>
    <x v="0"/>
    <x v="0"/>
    <x v="0"/>
    <x v="730"/>
    <n v="1320688391"/>
    <b v="0"/>
    <n v="265"/>
    <b v="1"/>
    <n v="132"/>
    <s v="publishing/nonfiction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x v="731"/>
    <n v="1322852747"/>
    <b v="0"/>
    <n v="71"/>
    <b v="1"/>
    <n v="126"/>
    <s v="publishing/nonfiction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x v="732"/>
    <n v="1375265461"/>
    <b v="0"/>
    <n v="13"/>
    <b v="1"/>
    <n v="160"/>
    <s v="publishing/nonfiction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x v="733"/>
    <n v="1384941892"/>
    <b v="0"/>
    <n v="169"/>
    <b v="1"/>
    <n v="120"/>
    <s v="publishing/nonfiction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x v="734"/>
    <n v="1428465420"/>
    <b v="0"/>
    <n v="57"/>
    <b v="1"/>
    <n v="126"/>
    <s v="publishing/nonfiction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x v="735"/>
    <n v="1414975346"/>
    <b v="0"/>
    <n v="229"/>
    <b v="1"/>
    <n v="114"/>
    <s v="publishing/nonfiction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x v="736"/>
    <n v="1383327440"/>
    <b v="0"/>
    <n v="108"/>
    <b v="1"/>
    <n v="315"/>
    <s v="publishing/nonfiction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x v="737"/>
    <n v="1390890987"/>
    <b v="0"/>
    <n v="108"/>
    <b v="1"/>
    <n v="122"/>
    <s v="publishing/nonfiction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x v="738"/>
    <n v="1414765794"/>
    <b v="0"/>
    <n v="41"/>
    <b v="1"/>
    <n v="107"/>
    <s v="publishing/nonfiction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x v="739"/>
    <n v="1404907429"/>
    <b v="0"/>
    <n v="139"/>
    <b v="1"/>
    <n v="158"/>
    <s v="publishing/nonfiction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x v="740"/>
    <n v="1433647882"/>
    <b v="0"/>
    <n v="19"/>
    <b v="1"/>
    <n v="107"/>
    <s v="publishing/nonfiction"/>
    <n v="169.58"/>
    <x v="3"/>
    <x v="9"/>
  </r>
  <r>
    <n v="741"/>
    <x v="741"/>
    <s v="A revolutionary digital mapping project of the Vilna Ghetto"/>
    <n v="13000"/>
    <n v="13293.8"/>
    <x v="0"/>
    <x v="0"/>
    <x v="0"/>
    <x v="741"/>
    <n v="1367940806"/>
    <b v="0"/>
    <n v="94"/>
    <b v="1"/>
    <n v="102"/>
    <s v="publishing/nonfiction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b v="0"/>
    <n v="23"/>
    <b v="1"/>
    <n v="111"/>
    <s v="publishing/nonfiction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x v="743"/>
    <n v="1332435685"/>
    <b v="0"/>
    <n v="15"/>
    <b v="1"/>
    <n v="148"/>
    <s v="publishing/nonfiction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x v="744"/>
    <n v="1352847503"/>
    <b v="0"/>
    <n v="62"/>
    <b v="1"/>
    <n v="102"/>
    <s v="publishing/nonfiction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x v="745"/>
    <n v="1364996645"/>
    <b v="0"/>
    <n v="74"/>
    <b v="1"/>
    <n v="179"/>
    <s v="publishing/nonfiction"/>
    <n v="53.73"/>
    <x v="3"/>
    <x v="9"/>
  </r>
  <r>
    <n v="746"/>
    <x v="746"/>
    <s v="This is a book of letters. Letters to our body parts."/>
    <n v="2987"/>
    <n v="3318"/>
    <x v="0"/>
    <x v="0"/>
    <x v="0"/>
    <x v="746"/>
    <n v="1346806909"/>
    <b v="0"/>
    <n v="97"/>
    <b v="1"/>
    <n v="111"/>
    <s v="publishing/nonfiction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b v="0"/>
    <n v="55"/>
    <b v="1"/>
    <n v="100"/>
    <s v="publishing/nonfiction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x v="748"/>
    <n v="1405109966"/>
    <b v="0"/>
    <n v="44"/>
    <b v="1"/>
    <n v="100"/>
    <s v="publishing/nonfiction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x v="749"/>
    <n v="1483050930"/>
    <b v="0"/>
    <n v="110"/>
    <b v="1"/>
    <n v="106"/>
    <s v="publishing/nonfiction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x v="750"/>
    <n v="1359147872"/>
    <b v="0"/>
    <n v="59"/>
    <b v="1"/>
    <n v="103"/>
    <s v="publishing/nonfiction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x v="751"/>
    <n v="1308496075"/>
    <b v="0"/>
    <n v="62"/>
    <b v="1"/>
    <n v="119"/>
    <s v="publishing/nonfiction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b v="0"/>
    <n v="105"/>
    <b v="1"/>
    <n v="112"/>
    <s v="publishing/nonfiction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b v="0"/>
    <n v="26"/>
    <b v="1"/>
    <n v="128"/>
    <s v="publishing/nonfiction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b v="0"/>
    <n v="49"/>
    <b v="1"/>
    <n v="104"/>
    <s v="publishing/nonfiction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x v="755"/>
    <n v="1366381877"/>
    <b v="0"/>
    <n v="68"/>
    <b v="1"/>
    <n v="102"/>
    <s v="publishing/nonfiction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x v="756"/>
    <n v="1297880659"/>
    <b v="0"/>
    <n v="22"/>
    <b v="1"/>
    <n v="118"/>
    <s v="publishing/nonfiction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x v="757"/>
    <n v="1353547114"/>
    <b v="0"/>
    <n v="18"/>
    <b v="1"/>
    <n v="238"/>
    <s v="publishing/nonfiction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x v="758"/>
    <n v="1283976268"/>
    <b v="0"/>
    <n v="19"/>
    <b v="1"/>
    <n v="102"/>
    <s v="publishing/nonfiction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x v="759"/>
    <n v="1401436539"/>
    <b v="0"/>
    <n v="99"/>
    <b v="1"/>
    <n v="102"/>
    <s v="publishing/nonfiction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x v="760"/>
    <n v="1477592413"/>
    <b v="0"/>
    <n v="0"/>
    <b v="0"/>
    <n v="0"/>
    <s v="publishing/fiction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x v="761"/>
    <n v="1388772126"/>
    <b v="0"/>
    <n v="6"/>
    <b v="0"/>
    <n v="5"/>
    <s v="publishing/fiction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x v="762"/>
    <n v="1479328570"/>
    <b v="0"/>
    <n v="0"/>
    <b v="0"/>
    <n v="0"/>
    <s v="publishing/fiction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x v="763"/>
    <n v="1373971408"/>
    <b v="0"/>
    <n v="1"/>
    <b v="0"/>
    <n v="0"/>
    <s v="publishing/fiction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x v="764"/>
    <n v="1439266161"/>
    <b v="0"/>
    <n v="0"/>
    <b v="0"/>
    <n v="0"/>
    <s v="publishing/fiction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x v="765"/>
    <n v="1411131684"/>
    <b v="0"/>
    <n v="44"/>
    <b v="0"/>
    <n v="36"/>
    <s v="publishing/fiction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x v="766"/>
    <n v="1421520483"/>
    <b v="0"/>
    <n v="0"/>
    <b v="0"/>
    <n v="0"/>
    <s v="publishing/fiction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b v="0"/>
    <n v="3"/>
    <b v="0"/>
    <n v="4"/>
    <s v="publishing/fiction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x v="768"/>
    <n v="1384577890"/>
    <b v="0"/>
    <n v="0"/>
    <b v="0"/>
    <n v="0"/>
    <s v="publishing/fiction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b v="0"/>
    <n v="52"/>
    <b v="0"/>
    <n v="41"/>
    <s v="publishing/fiction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x v="770"/>
    <n v="1358294369"/>
    <b v="0"/>
    <n v="0"/>
    <b v="0"/>
    <n v="0"/>
    <s v="publishing/fiction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x v="771"/>
    <n v="1449863202"/>
    <b v="0"/>
    <n v="1"/>
    <b v="0"/>
    <n v="0"/>
    <s v="publishing/fiction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b v="0"/>
    <n v="1"/>
    <b v="0"/>
    <n v="3"/>
    <s v="publishing/fiction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x v="773"/>
    <n v="1428341985"/>
    <b v="0"/>
    <n v="2"/>
    <b v="0"/>
    <n v="1"/>
    <s v="publishing/fiction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x v="774"/>
    <n v="1390589018"/>
    <b v="0"/>
    <n v="9"/>
    <b v="0"/>
    <n v="70"/>
    <s v="publishing/fiction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x v="775"/>
    <n v="1321406795"/>
    <b v="0"/>
    <n v="5"/>
    <b v="0"/>
    <n v="2"/>
    <s v="publishing/fiction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x v="776"/>
    <n v="1441297645"/>
    <b v="0"/>
    <n v="57"/>
    <b v="0"/>
    <n v="51"/>
    <s v="publishing/fiction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x v="777"/>
    <n v="1372721577"/>
    <b v="0"/>
    <n v="3"/>
    <b v="0"/>
    <n v="1"/>
    <s v="publishing/fiction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x v="778"/>
    <n v="1396284680"/>
    <b v="0"/>
    <n v="1"/>
    <b v="0"/>
    <n v="0"/>
    <s v="publishing/fiction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b v="0"/>
    <n v="6"/>
    <b v="0"/>
    <n v="3"/>
    <s v="publishing/fiction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x v="780"/>
    <n v="1301847025"/>
    <b v="0"/>
    <n v="27"/>
    <b v="1"/>
    <n v="104"/>
    <s v="music/rock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x v="781"/>
    <n v="1368057674"/>
    <b v="0"/>
    <n v="25"/>
    <b v="1"/>
    <n v="133"/>
    <s v="music/rock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x v="782"/>
    <n v="1343326302"/>
    <b v="0"/>
    <n v="14"/>
    <b v="1"/>
    <n v="100"/>
    <s v="music/rock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b v="0"/>
    <n v="35"/>
    <b v="1"/>
    <n v="148"/>
    <s v="music/rock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b v="0"/>
    <n v="10"/>
    <b v="1"/>
    <n v="103"/>
    <s v="music/rock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b v="0"/>
    <n v="29"/>
    <b v="1"/>
    <n v="181"/>
    <s v="music/rock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x v="786"/>
    <n v="1331774434"/>
    <b v="0"/>
    <n v="44"/>
    <b v="1"/>
    <n v="143"/>
    <s v="music/rock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x v="787"/>
    <n v="1380726226"/>
    <b v="0"/>
    <n v="17"/>
    <b v="1"/>
    <n v="114"/>
    <s v="music/rock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x v="788"/>
    <n v="1338336588"/>
    <b v="0"/>
    <n v="34"/>
    <b v="1"/>
    <n v="204"/>
    <s v="music/rock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x v="789"/>
    <n v="1357187280"/>
    <b v="0"/>
    <n v="14"/>
    <b v="1"/>
    <n v="109"/>
    <s v="music/rock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b v="0"/>
    <n v="156"/>
    <b v="1"/>
    <n v="144"/>
    <s v="music/rock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b v="0"/>
    <n v="128"/>
    <b v="1"/>
    <n v="104"/>
    <s v="music/rock"/>
    <n v="60.86"/>
    <x v="4"/>
    <x v="11"/>
  </r>
  <r>
    <n v="792"/>
    <x v="792"/>
    <s v="Rock n' Roll about the intersection of lies and belief: the Believable Lie."/>
    <n v="2500"/>
    <n v="2511.11"/>
    <x v="0"/>
    <x v="0"/>
    <x v="0"/>
    <x v="792"/>
    <n v="1381265883"/>
    <b v="0"/>
    <n v="60"/>
    <b v="1"/>
    <n v="100"/>
    <s v="music/rock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b v="0"/>
    <n v="32"/>
    <b v="1"/>
    <n v="103"/>
    <s v="music/rock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x v="794"/>
    <n v="1310438737"/>
    <b v="0"/>
    <n v="53"/>
    <b v="1"/>
    <n v="105"/>
    <s v="music/rock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b v="0"/>
    <n v="184"/>
    <b v="1"/>
    <n v="112"/>
    <s v="music/rock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x v="796"/>
    <n v="1376687485"/>
    <b v="0"/>
    <n v="90"/>
    <b v="1"/>
    <n v="101"/>
    <s v="music/rock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x v="797"/>
    <n v="1332978688"/>
    <b v="0"/>
    <n v="71"/>
    <b v="1"/>
    <n v="108"/>
    <s v="music/rock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x v="798"/>
    <n v="1409494187"/>
    <b v="0"/>
    <n v="87"/>
    <b v="1"/>
    <n v="115"/>
    <s v="music/rock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x v="799"/>
    <n v="1332950446"/>
    <b v="0"/>
    <n v="28"/>
    <b v="1"/>
    <n v="100"/>
    <s v="music/rock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x v="800"/>
    <n v="1407839054"/>
    <b v="0"/>
    <n v="56"/>
    <b v="1"/>
    <n v="152"/>
    <s v="music/rock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x v="801"/>
    <n v="1306955120"/>
    <b v="0"/>
    <n v="51"/>
    <b v="1"/>
    <n v="112"/>
    <s v="music/rock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b v="0"/>
    <n v="75"/>
    <b v="1"/>
    <n v="101"/>
    <s v="music/rock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x v="803"/>
    <n v="1304376478"/>
    <b v="0"/>
    <n v="38"/>
    <b v="1"/>
    <n v="123"/>
    <s v="music/rock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x v="804"/>
    <n v="1309919526"/>
    <b v="0"/>
    <n v="18"/>
    <b v="1"/>
    <n v="100"/>
    <s v="music/rock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x v="805"/>
    <n v="1306525512"/>
    <b v="0"/>
    <n v="54"/>
    <b v="1"/>
    <n v="105"/>
    <s v="music/rock"/>
    <n v="58.33"/>
    <x v="4"/>
    <x v="11"/>
  </r>
  <r>
    <n v="806"/>
    <x v="806"/>
    <s v="Help Golden Animals finish their NEW Album!"/>
    <n v="8000"/>
    <n v="8355"/>
    <x v="0"/>
    <x v="0"/>
    <x v="0"/>
    <x v="806"/>
    <n v="1312821339"/>
    <b v="0"/>
    <n v="71"/>
    <b v="1"/>
    <n v="104"/>
    <s v="music/rock"/>
    <n v="117.68"/>
    <x v="4"/>
    <x v="11"/>
  </r>
  <r>
    <n v="807"/>
    <x v="807"/>
    <s v="Join the Sic Vita family and lend a hand as we create a new album!"/>
    <n v="4000"/>
    <n v="4205"/>
    <x v="0"/>
    <x v="0"/>
    <x v="0"/>
    <x v="807"/>
    <n v="1485270311"/>
    <b v="0"/>
    <n v="57"/>
    <b v="1"/>
    <n v="105"/>
    <s v="music/rock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b v="0"/>
    <n v="43"/>
    <b v="1"/>
    <n v="100"/>
    <s v="music/rock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x v="809"/>
    <n v="1387569630"/>
    <b v="0"/>
    <n v="52"/>
    <b v="1"/>
    <n v="104"/>
    <s v="music/rock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b v="0"/>
    <n v="27"/>
    <b v="1"/>
    <n v="105"/>
    <s v="music/rock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x v="811"/>
    <n v="1371569202"/>
    <b v="0"/>
    <n v="12"/>
    <b v="1"/>
    <n v="104"/>
    <s v="music/rock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b v="0"/>
    <n v="33"/>
    <b v="1"/>
    <n v="152"/>
    <s v="music/rock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x v="813"/>
    <n v="1340233365"/>
    <b v="0"/>
    <n v="96"/>
    <b v="1"/>
    <n v="160"/>
    <s v="music/rock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x v="814"/>
    <n v="1305568201"/>
    <b v="0"/>
    <n v="28"/>
    <b v="1"/>
    <n v="127"/>
    <s v="music/rock"/>
    <n v="45.46"/>
    <x v="4"/>
    <x v="11"/>
  </r>
  <r>
    <n v="815"/>
    <x v="815"/>
    <s v="Be a part of helping The Early Reset finish their new 7 song EP."/>
    <n v="4000"/>
    <n v="4280"/>
    <x v="0"/>
    <x v="0"/>
    <x v="0"/>
    <x v="815"/>
    <n v="1412287303"/>
    <b v="0"/>
    <n v="43"/>
    <b v="1"/>
    <n v="107"/>
    <s v="music/rock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x v="816"/>
    <n v="1362776043"/>
    <b v="0"/>
    <n v="205"/>
    <b v="1"/>
    <n v="115"/>
    <s v="music/rock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x v="817"/>
    <n v="1326810211"/>
    <b v="0"/>
    <n v="23"/>
    <b v="1"/>
    <n v="137"/>
    <s v="music/rock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x v="818"/>
    <n v="1343682681"/>
    <b v="0"/>
    <n v="19"/>
    <b v="1"/>
    <n v="156"/>
    <s v="music/rock"/>
    <n v="28.68"/>
    <x v="4"/>
    <x v="11"/>
  </r>
  <r>
    <n v="819"/>
    <x v="819"/>
    <s v="We are touring the Southeast in support of our new EP"/>
    <n v="400"/>
    <n v="435"/>
    <x v="0"/>
    <x v="0"/>
    <x v="0"/>
    <x v="819"/>
    <n v="1386806254"/>
    <b v="0"/>
    <n v="14"/>
    <b v="1"/>
    <n v="109"/>
    <s v="music/rock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x v="820"/>
    <n v="1399666342"/>
    <b v="0"/>
    <n v="38"/>
    <b v="1"/>
    <n v="134"/>
    <s v="music/rock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x v="821"/>
    <n v="1427753265"/>
    <b v="0"/>
    <n v="78"/>
    <b v="1"/>
    <n v="100"/>
    <s v="music/rock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x v="822"/>
    <n v="1346885050"/>
    <b v="0"/>
    <n v="69"/>
    <b v="1"/>
    <n v="119"/>
    <s v="music/rock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x v="823"/>
    <n v="1424474452"/>
    <b v="0"/>
    <n v="33"/>
    <b v="1"/>
    <n v="180"/>
    <s v="music/rock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b v="0"/>
    <n v="54"/>
    <b v="1"/>
    <n v="134"/>
    <s v="music/rock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x v="825"/>
    <n v="1349335284"/>
    <b v="0"/>
    <n v="99"/>
    <b v="1"/>
    <n v="100"/>
    <s v="music/rock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x v="826"/>
    <n v="1330908930"/>
    <b v="0"/>
    <n v="49"/>
    <b v="1"/>
    <n v="101"/>
    <s v="music/rock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x v="827"/>
    <n v="1326972107"/>
    <b v="0"/>
    <n v="11"/>
    <b v="1"/>
    <n v="103"/>
    <s v="music/rock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x v="828"/>
    <n v="1339549982"/>
    <b v="0"/>
    <n v="38"/>
    <b v="1"/>
    <n v="107"/>
    <s v="music/rock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x v="829"/>
    <n v="1463253240"/>
    <b v="0"/>
    <n v="16"/>
    <b v="1"/>
    <n v="104"/>
    <s v="music/rock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x v="830"/>
    <n v="1361363825"/>
    <b v="0"/>
    <n v="32"/>
    <b v="1"/>
    <n v="108"/>
    <s v="music/rock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x v="831"/>
    <n v="1332948694"/>
    <b v="0"/>
    <n v="20"/>
    <b v="1"/>
    <n v="233"/>
    <s v="music/rock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b v="0"/>
    <n v="154"/>
    <b v="1"/>
    <n v="101"/>
    <s v="music/rock"/>
    <n v="97.99"/>
    <x v="4"/>
    <x v="11"/>
  </r>
  <r>
    <n v="833"/>
    <x v="833"/>
    <s v="This is an American rock album."/>
    <n v="6000"/>
    <n v="6100"/>
    <x v="0"/>
    <x v="0"/>
    <x v="0"/>
    <x v="833"/>
    <n v="1395349475"/>
    <b v="0"/>
    <n v="41"/>
    <b v="1"/>
    <n v="102"/>
    <s v="music/rock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b v="0"/>
    <n v="75"/>
    <b v="1"/>
    <n v="131"/>
    <s v="music/rock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x v="835"/>
    <n v="1333709958"/>
    <b v="0"/>
    <n v="40"/>
    <b v="1"/>
    <n v="117"/>
    <s v="music/rock"/>
    <n v="58.63"/>
    <x v="4"/>
    <x v="11"/>
  </r>
  <r>
    <n v="836"/>
    <x v="836"/>
    <s v="An album you can bring home to mom."/>
    <n v="5000"/>
    <n v="5046.5200000000004"/>
    <x v="0"/>
    <x v="0"/>
    <x v="0"/>
    <x v="836"/>
    <n v="1378516918"/>
    <b v="0"/>
    <n v="46"/>
    <b v="1"/>
    <n v="101"/>
    <s v="music/rock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x v="837"/>
    <n v="1396396662"/>
    <b v="0"/>
    <n v="62"/>
    <b v="1"/>
    <n v="122"/>
    <s v="music/rock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x v="838"/>
    <n v="1324243985"/>
    <b v="0"/>
    <n v="61"/>
    <b v="1"/>
    <n v="145"/>
    <s v="music/rock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x v="839"/>
    <n v="1345745956"/>
    <b v="0"/>
    <n v="96"/>
    <b v="1"/>
    <n v="117"/>
    <s v="music/rock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x v="840"/>
    <n v="1472102787"/>
    <b v="0"/>
    <n v="190"/>
    <b v="1"/>
    <n v="120"/>
    <s v="music/metal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b v="1"/>
    <n v="94"/>
    <b v="1"/>
    <n v="101"/>
    <s v="music/metal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b v="1"/>
    <n v="39"/>
    <b v="1"/>
    <n v="104"/>
    <s v="music/metal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b v="0"/>
    <n v="127"/>
    <b v="1"/>
    <n v="267"/>
    <s v="music/metal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x v="844"/>
    <n v="1411489552"/>
    <b v="1"/>
    <n v="159"/>
    <b v="1"/>
    <n v="194"/>
    <s v="music/metal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x v="845"/>
    <n v="1469595396"/>
    <b v="0"/>
    <n v="177"/>
    <b v="1"/>
    <n v="120"/>
    <s v="music/metal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x v="846"/>
    <n v="1393233855"/>
    <b v="0"/>
    <n v="47"/>
    <b v="1"/>
    <n v="122"/>
    <s v="music/metal"/>
    <n v="28.55"/>
    <x v="4"/>
    <x v="12"/>
  </r>
  <r>
    <n v="847"/>
    <x v="847"/>
    <s v="MUSIC WITH MEANING!  MUSIC THAT MATTERS!!!"/>
    <n v="10"/>
    <n v="10"/>
    <x v="0"/>
    <x v="0"/>
    <x v="0"/>
    <x v="847"/>
    <n v="1433963376"/>
    <b v="0"/>
    <n v="1"/>
    <b v="1"/>
    <n v="100"/>
    <s v="music/metal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x v="848"/>
    <n v="1426446033"/>
    <b v="0"/>
    <n v="16"/>
    <b v="1"/>
    <n v="100"/>
    <s v="music/metal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b v="0"/>
    <n v="115"/>
    <b v="1"/>
    <n v="120"/>
    <s v="music/metal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x v="850"/>
    <n v="1458762717"/>
    <b v="0"/>
    <n v="133"/>
    <b v="1"/>
    <n v="155"/>
    <s v="music/metal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x v="851"/>
    <n v="1464815253"/>
    <b v="0"/>
    <n v="70"/>
    <b v="1"/>
    <n v="130"/>
    <s v="music/metal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x v="852"/>
    <n v="1476386395"/>
    <b v="0"/>
    <n v="62"/>
    <b v="1"/>
    <n v="105"/>
    <s v="music/metal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x v="853"/>
    <n v="1421524709"/>
    <b v="0"/>
    <n v="10"/>
    <b v="1"/>
    <n v="100"/>
    <s v="music/metal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x v="854"/>
    <n v="1480309546"/>
    <b v="0"/>
    <n v="499"/>
    <b v="1"/>
    <n v="118"/>
    <s v="music/metal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x v="855"/>
    <n v="1466737217"/>
    <b v="0"/>
    <n v="47"/>
    <b v="1"/>
    <n v="103"/>
    <s v="music/metal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b v="0"/>
    <n v="28"/>
    <b v="1"/>
    <n v="218"/>
    <s v="music/metal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x v="857"/>
    <n v="1444831031"/>
    <b v="0"/>
    <n v="24"/>
    <b v="1"/>
    <n v="100"/>
    <s v="music/metal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b v="0"/>
    <n v="76"/>
    <b v="1"/>
    <n v="144"/>
    <s v="music/metal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x v="859"/>
    <n v="1430768468"/>
    <b v="0"/>
    <n v="98"/>
    <b v="1"/>
    <n v="105"/>
    <s v="music/metal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b v="0"/>
    <n v="48"/>
    <b v="0"/>
    <n v="18"/>
    <s v="music/jazz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x v="861"/>
    <n v="1471475404"/>
    <b v="0"/>
    <n v="2"/>
    <b v="0"/>
    <n v="2"/>
    <s v="music/jazz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x v="862"/>
    <n v="1381583948"/>
    <b v="0"/>
    <n v="4"/>
    <b v="0"/>
    <n v="0"/>
    <s v="music/jazz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x v="863"/>
    <n v="1326422966"/>
    <b v="0"/>
    <n v="5"/>
    <b v="0"/>
    <n v="5"/>
    <s v="music/jazz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x v="864"/>
    <n v="1379990038"/>
    <b v="0"/>
    <n v="79"/>
    <b v="0"/>
    <n v="42"/>
    <s v="music/jazz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b v="0"/>
    <n v="2"/>
    <b v="0"/>
    <n v="2"/>
    <s v="music/jazz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x v="866"/>
    <n v="1421853518"/>
    <b v="0"/>
    <n v="11"/>
    <b v="0"/>
    <n v="18"/>
    <s v="music/jazz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b v="0"/>
    <n v="11"/>
    <b v="0"/>
    <n v="24"/>
    <s v="music/jazz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b v="0"/>
    <n v="1"/>
    <b v="0"/>
    <n v="0"/>
    <s v="music/jazz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x v="869"/>
    <n v="1362860257"/>
    <b v="0"/>
    <n v="3"/>
    <b v="0"/>
    <n v="12"/>
    <s v="music/jazz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x v="870"/>
    <n v="1375403523"/>
    <b v="0"/>
    <n v="5"/>
    <b v="0"/>
    <n v="0"/>
    <s v="music/jazz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x v="871"/>
    <n v="1383139695"/>
    <b v="0"/>
    <n v="12"/>
    <b v="0"/>
    <n v="5"/>
    <s v="music/jazz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x v="872"/>
    <n v="1295898527"/>
    <b v="0"/>
    <n v="2"/>
    <b v="0"/>
    <n v="1"/>
    <s v="music/jazz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x v="873"/>
    <n v="1349150440"/>
    <b v="0"/>
    <n v="5"/>
    <b v="0"/>
    <n v="1"/>
    <s v="music/jazz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b v="0"/>
    <n v="21"/>
    <b v="0"/>
    <n v="24"/>
    <s v="music/jazz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x v="875"/>
    <n v="1441128131"/>
    <b v="0"/>
    <n v="0"/>
    <b v="0"/>
    <n v="0"/>
    <s v="music/jazz"/>
    <n v="0"/>
    <x v="4"/>
    <x v="13"/>
  </r>
  <r>
    <n v="876"/>
    <x v="876"/>
    <s v="What was the greatest record shop ever?  DOBELLS!"/>
    <n v="3152"/>
    <n v="1286"/>
    <x v="2"/>
    <x v="1"/>
    <x v="1"/>
    <x v="876"/>
    <n v="1357127727"/>
    <b v="0"/>
    <n v="45"/>
    <b v="0"/>
    <n v="41"/>
    <s v="music/jazz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b v="0"/>
    <n v="29"/>
    <b v="0"/>
    <n v="68"/>
    <s v="music/jazz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x v="878"/>
    <n v="1290490524"/>
    <b v="0"/>
    <n v="2"/>
    <b v="0"/>
    <n v="1"/>
    <s v="music/jazz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b v="0"/>
    <n v="30"/>
    <b v="0"/>
    <n v="31"/>
    <s v="music/jazz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b v="0"/>
    <n v="8"/>
    <b v="0"/>
    <n v="3"/>
    <s v="music/indie rock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x v="881"/>
    <n v="1322632886"/>
    <b v="0"/>
    <n v="1"/>
    <b v="0"/>
    <n v="1"/>
    <s v="music/indie rock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x v="882"/>
    <n v="1312490350"/>
    <b v="0"/>
    <n v="14"/>
    <b v="0"/>
    <n v="20"/>
    <s v="music/indie rock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x v="883"/>
    <n v="1451773635"/>
    <b v="0"/>
    <n v="24"/>
    <b v="0"/>
    <n v="40"/>
    <s v="music/indie rock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x v="884"/>
    <n v="1331666146"/>
    <b v="0"/>
    <n v="2"/>
    <b v="0"/>
    <n v="1"/>
    <s v="music/indie rock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x v="885"/>
    <n v="1481322911"/>
    <b v="0"/>
    <n v="21"/>
    <b v="0"/>
    <n v="75"/>
    <s v="music/indie rock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x v="886"/>
    <n v="1471812813"/>
    <b v="0"/>
    <n v="7"/>
    <b v="0"/>
    <n v="41"/>
    <s v="music/indie rock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x v="887"/>
    <n v="1335567655"/>
    <b v="0"/>
    <n v="0"/>
    <b v="0"/>
    <n v="0"/>
    <s v="music/indie rock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x v="888"/>
    <n v="1311789885"/>
    <b v="0"/>
    <n v="4"/>
    <b v="0"/>
    <n v="7"/>
    <s v="music/indie rock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b v="0"/>
    <n v="32"/>
    <b v="0"/>
    <n v="9"/>
    <s v="music/indie rock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b v="0"/>
    <n v="4"/>
    <b v="0"/>
    <n v="4"/>
    <s v="music/indie rock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x v="891"/>
    <n v="1405989930"/>
    <b v="0"/>
    <n v="9"/>
    <b v="0"/>
    <n v="3"/>
    <s v="music/indie rock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x v="892"/>
    <n v="1273121283"/>
    <b v="0"/>
    <n v="17"/>
    <b v="0"/>
    <n v="41"/>
    <s v="music/indie rock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x v="893"/>
    <n v="1425331963"/>
    <b v="0"/>
    <n v="5"/>
    <b v="0"/>
    <n v="10"/>
    <s v="music/indie rock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x v="894"/>
    <n v="1462577610"/>
    <b v="0"/>
    <n v="53"/>
    <b v="0"/>
    <n v="39"/>
    <s v="music/indie rock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x v="895"/>
    <n v="1284087829"/>
    <b v="0"/>
    <n v="7"/>
    <b v="0"/>
    <n v="2"/>
    <s v="music/indie rock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x v="896"/>
    <n v="1438549026"/>
    <b v="0"/>
    <n v="72"/>
    <b v="0"/>
    <n v="40"/>
    <s v="music/indie rock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x v="897"/>
    <n v="1351528308"/>
    <b v="0"/>
    <n v="0"/>
    <b v="0"/>
    <n v="0"/>
    <s v="music/indie rock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x v="898"/>
    <n v="1322763110"/>
    <b v="0"/>
    <n v="2"/>
    <b v="0"/>
    <n v="3"/>
    <s v="music/indie rock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x v="899"/>
    <n v="1302661362"/>
    <b v="0"/>
    <n v="8"/>
    <b v="0"/>
    <n v="37"/>
    <s v="music/indie rock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x v="900"/>
    <n v="1456777402"/>
    <b v="0"/>
    <n v="2"/>
    <b v="0"/>
    <n v="0"/>
    <s v="music/jazz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b v="0"/>
    <n v="0"/>
    <b v="0"/>
    <n v="0"/>
    <s v="music/jazz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x v="902"/>
    <n v="1404947422"/>
    <b v="0"/>
    <n v="3"/>
    <b v="0"/>
    <n v="0"/>
    <s v="music/jazz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x v="903"/>
    <n v="1346180780"/>
    <b v="0"/>
    <n v="4"/>
    <b v="0"/>
    <n v="3"/>
    <s v="music/jazz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x v="904"/>
    <n v="1449194137"/>
    <b v="0"/>
    <n v="3"/>
    <b v="0"/>
    <n v="0"/>
    <s v="music/jazz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x v="905"/>
    <n v="1290663926"/>
    <b v="0"/>
    <n v="6"/>
    <b v="0"/>
    <n v="3"/>
    <s v="music/jazz"/>
    <n v="32.67"/>
    <x v="4"/>
    <x v="13"/>
  </r>
  <r>
    <n v="906"/>
    <x v="906"/>
    <s v="The DMV's most respected saxophonist pay tribute to Motown."/>
    <n v="15000"/>
    <n v="0"/>
    <x v="2"/>
    <x v="0"/>
    <x v="0"/>
    <x v="906"/>
    <n v="1392093190"/>
    <b v="0"/>
    <n v="0"/>
    <b v="0"/>
    <n v="0"/>
    <s v="music/jazz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x v="907"/>
    <n v="1313123823"/>
    <b v="0"/>
    <n v="0"/>
    <b v="0"/>
    <n v="0"/>
    <s v="music/jazz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x v="908"/>
    <n v="1276283655"/>
    <b v="0"/>
    <n v="0"/>
    <b v="0"/>
    <n v="0"/>
    <s v="music/jazz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x v="909"/>
    <n v="1340296440"/>
    <b v="0"/>
    <n v="8"/>
    <b v="0"/>
    <n v="3"/>
    <s v="music/jazz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b v="0"/>
    <n v="5"/>
    <b v="0"/>
    <n v="22"/>
    <s v="music/jazz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b v="0"/>
    <n v="0"/>
    <b v="0"/>
    <n v="0"/>
    <s v="music/jazz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x v="912"/>
    <n v="1350009447"/>
    <b v="0"/>
    <n v="2"/>
    <b v="0"/>
    <n v="1"/>
    <s v="music/jazz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b v="0"/>
    <n v="24"/>
    <b v="0"/>
    <n v="7"/>
    <s v="music/jazz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x v="914"/>
    <n v="1343326747"/>
    <b v="0"/>
    <n v="0"/>
    <b v="0"/>
    <n v="0"/>
    <s v="music/jazz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x v="915"/>
    <n v="1327853914"/>
    <b v="0"/>
    <n v="9"/>
    <b v="0"/>
    <n v="6"/>
    <s v="music/jazz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x v="916"/>
    <n v="1284409734"/>
    <b v="0"/>
    <n v="0"/>
    <b v="0"/>
    <n v="0"/>
    <s v="music/jazz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b v="0"/>
    <n v="1"/>
    <b v="0"/>
    <n v="1"/>
    <s v="music/jazz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b v="0"/>
    <n v="10"/>
    <b v="0"/>
    <n v="5"/>
    <s v="music/jazz"/>
    <n v="19.600000000000001"/>
    <x v="4"/>
    <x v="13"/>
  </r>
  <r>
    <n v="919"/>
    <x v="919"/>
    <s v="Cool jazz with a New Orleans flavor."/>
    <n v="20000"/>
    <n v="100"/>
    <x v="2"/>
    <x v="0"/>
    <x v="0"/>
    <x v="919"/>
    <n v="1352906645"/>
    <b v="0"/>
    <n v="1"/>
    <b v="0"/>
    <n v="1"/>
    <s v="music/jazz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x v="920"/>
    <n v="1381853222"/>
    <b v="0"/>
    <n v="0"/>
    <b v="0"/>
    <n v="0"/>
    <s v="music/jazz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x v="921"/>
    <n v="1320033976"/>
    <b v="0"/>
    <n v="20"/>
    <b v="0"/>
    <n v="31"/>
    <s v="music/jazz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x v="922"/>
    <n v="1409143393"/>
    <b v="0"/>
    <n v="30"/>
    <b v="0"/>
    <n v="21"/>
    <s v="music/jazz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b v="0"/>
    <n v="6"/>
    <b v="0"/>
    <n v="2"/>
    <s v="music/jazz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x v="924"/>
    <n v="1358203069"/>
    <b v="0"/>
    <n v="15"/>
    <b v="0"/>
    <n v="11"/>
    <s v="music/jazz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x v="925"/>
    <n v="1382994511"/>
    <b v="0"/>
    <n v="5"/>
    <b v="0"/>
    <n v="3"/>
    <s v="music/jazz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b v="0"/>
    <n v="0"/>
    <b v="0"/>
    <n v="0"/>
    <s v="music/jazz"/>
    <n v="0"/>
    <x v="4"/>
    <x v="13"/>
  </r>
  <r>
    <n v="927"/>
    <x v="927"/>
    <s v="Studio CD/DVD Solo project of Pianist &amp; Keyboardist Jetro da Silva"/>
    <n v="20000"/>
    <n v="0"/>
    <x v="2"/>
    <x v="0"/>
    <x v="0"/>
    <x v="927"/>
    <n v="1334432695"/>
    <b v="0"/>
    <n v="0"/>
    <b v="0"/>
    <n v="0"/>
    <s v="music/jazz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x v="928"/>
    <n v="1348864913"/>
    <b v="0"/>
    <n v="28"/>
    <b v="0"/>
    <n v="11"/>
    <s v="music/jazz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x v="929"/>
    <n v="1331358169"/>
    <b v="0"/>
    <n v="0"/>
    <b v="0"/>
    <n v="0"/>
    <s v="music/jazz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b v="0"/>
    <n v="5"/>
    <b v="0"/>
    <n v="38"/>
    <s v="music/jazz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x v="931"/>
    <n v="1392021502"/>
    <b v="0"/>
    <n v="7"/>
    <b v="0"/>
    <n v="7"/>
    <s v="music/jazz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x v="932"/>
    <n v="1360106145"/>
    <b v="0"/>
    <n v="30"/>
    <b v="0"/>
    <n v="15"/>
    <s v="music/jazz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x v="933"/>
    <n v="1394683409"/>
    <b v="0"/>
    <n v="2"/>
    <b v="0"/>
    <n v="6"/>
    <s v="music/jazz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x v="934"/>
    <n v="1396633284"/>
    <b v="0"/>
    <n v="30"/>
    <b v="0"/>
    <n v="30"/>
    <s v="music/jazz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b v="0"/>
    <n v="2"/>
    <b v="0"/>
    <n v="1"/>
    <s v="music/jazz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x v="936"/>
    <n v="1323131689"/>
    <b v="0"/>
    <n v="0"/>
    <b v="0"/>
    <n v="0"/>
    <s v="music/jazz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x v="937"/>
    <n v="1380913757"/>
    <b v="0"/>
    <n v="2"/>
    <b v="0"/>
    <n v="1"/>
    <s v="music/jazz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x v="938"/>
    <n v="1343993448"/>
    <b v="0"/>
    <n v="1"/>
    <b v="0"/>
    <n v="0"/>
    <s v="music/jazz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x v="939"/>
    <n v="1369246738"/>
    <b v="0"/>
    <n v="2"/>
    <b v="0"/>
    <n v="1"/>
    <s v="music/jazz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x v="940"/>
    <n v="1435363926"/>
    <b v="0"/>
    <n v="14"/>
    <b v="0"/>
    <n v="17"/>
    <s v="technology/wearables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x v="941"/>
    <n v="1484101145"/>
    <b v="0"/>
    <n v="31"/>
    <b v="0"/>
    <n v="2"/>
    <s v="technology/wearables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x v="942"/>
    <n v="1452716060"/>
    <b v="0"/>
    <n v="16"/>
    <b v="0"/>
    <n v="9"/>
    <s v="technology/wearables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x v="943"/>
    <n v="1477843305"/>
    <b v="0"/>
    <n v="12"/>
    <b v="0"/>
    <n v="10"/>
    <s v="technology/wearables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x v="944"/>
    <n v="1458050450"/>
    <b v="0"/>
    <n v="96"/>
    <b v="0"/>
    <n v="13"/>
    <s v="technology/wearables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x v="945"/>
    <n v="1482958626"/>
    <b v="0"/>
    <n v="16"/>
    <b v="0"/>
    <n v="2"/>
    <s v="technology/wearables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x v="946"/>
    <n v="1470852048"/>
    <b v="0"/>
    <n v="5"/>
    <b v="0"/>
    <n v="2"/>
    <s v="technology/wearables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b v="0"/>
    <n v="0"/>
    <b v="0"/>
    <n v="0"/>
    <s v="technology/wearables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x v="948"/>
    <n v="1455220364"/>
    <b v="0"/>
    <n v="8"/>
    <b v="0"/>
    <n v="12"/>
    <s v="technology/wearables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x v="949"/>
    <n v="1450832576"/>
    <b v="0"/>
    <n v="7"/>
    <b v="0"/>
    <n v="1"/>
    <s v="technology/wearables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x v="950"/>
    <n v="1450461661"/>
    <b v="0"/>
    <n v="24"/>
    <b v="0"/>
    <n v="28"/>
    <s v="technology/wearables"/>
    <n v="58.42"/>
    <x v="2"/>
    <x v="8"/>
  </r>
  <r>
    <n v="951"/>
    <x v="951"/>
    <s v="Revolutionizing the way we walk our dogs!"/>
    <n v="50000"/>
    <n v="19195"/>
    <x v="2"/>
    <x v="0"/>
    <x v="0"/>
    <x v="951"/>
    <n v="1461166872"/>
    <b v="0"/>
    <n v="121"/>
    <b v="0"/>
    <n v="38"/>
    <s v="technology/wearables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x v="952"/>
    <n v="1476888212"/>
    <b v="0"/>
    <n v="196"/>
    <b v="0"/>
    <n v="40"/>
    <s v="technology/wearables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x v="953"/>
    <n v="1419566199"/>
    <b v="0"/>
    <n v="5"/>
    <b v="0"/>
    <n v="1"/>
    <s v="technology/wearables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x v="954"/>
    <n v="1436472039"/>
    <b v="0"/>
    <n v="73"/>
    <b v="0"/>
    <n v="43"/>
    <s v="technology/wearables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x v="955"/>
    <n v="1470294300"/>
    <b v="0"/>
    <n v="93"/>
    <b v="0"/>
    <n v="6"/>
    <s v="technology/wearables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b v="0"/>
    <n v="17"/>
    <b v="0"/>
    <n v="2"/>
    <s v="technology/wearables"/>
    <n v="50.65"/>
    <x v="2"/>
    <x v="8"/>
  </r>
  <r>
    <n v="957"/>
    <x v="957"/>
    <s v="A Leather Smart watch Band, that NEVER needs to be charged for only $37!"/>
    <n v="12000"/>
    <n v="233"/>
    <x v="2"/>
    <x v="0"/>
    <x v="0"/>
    <x v="957"/>
    <n v="1476710133"/>
    <b v="0"/>
    <n v="7"/>
    <b v="0"/>
    <n v="2"/>
    <s v="technology/wearables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x v="958"/>
    <n v="1426792563"/>
    <b v="0"/>
    <n v="17"/>
    <b v="0"/>
    <n v="11"/>
    <s v="technology/wearables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x v="959"/>
    <n v="1419048665"/>
    <b v="0"/>
    <n v="171"/>
    <b v="0"/>
    <n v="39"/>
    <s v="technology/wearables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x v="960"/>
    <n v="1485874955"/>
    <b v="0"/>
    <n v="188"/>
    <b v="0"/>
    <n v="46"/>
    <s v="technology/wearables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x v="961"/>
    <n v="1483634335"/>
    <b v="0"/>
    <n v="110"/>
    <b v="0"/>
    <n v="42"/>
    <s v="technology/wearables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x v="962"/>
    <n v="1451927153"/>
    <b v="0"/>
    <n v="37"/>
    <b v="0"/>
    <n v="28"/>
    <s v="technology/wearables"/>
    <n v="19.239999999999998"/>
    <x v="2"/>
    <x v="8"/>
  </r>
  <r>
    <n v="963"/>
    <x v="963"/>
    <s v="WE are molding an educated, motivated, non violent GENERATION!"/>
    <n v="35000"/>
    <n v="377"/>
    <x v="2"/>
    <x v="0"/>
    <x v="0"/>
    <x v="963"/>
    <n v="1473693319"/>
    <b v="0"/>
    <n v="9"/>
    <b v="0"/>
    <n v="1"/>
    <s v="technology/wearables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x v="964"/>
    <n v="1437663919"/>
    <b v="0"/>
    <n v="29"/>
    <b v="0"/>
    <n v="1"/>
    <s v="technology/wearables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b v="0"/>
    <n v="6"/>
    <b v="0"/>
    <n v="1"/>
    <s v="technology/wearables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x v="966"/>
    <n v="1473174932"/>
    <b v="0"/>
    <n v="30"/>
    <b v="0"/>
    <n v="15"/>
    <s v="technology/wearables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x v="967"/>
    <n v="1456121174"/>
    <b v="0"/>
    <n v="81"/>
    <b v="0"/>
    <n v="18"/>
    <s v="technology/wearables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x v="968"/>
    <n v="1405542034"/>
    <b v="0"/>
    <n v="4"/>
    <b v="0"/>
    <n v="1"/>
    <s v="technology/wearables"/>
    <n v="26.5"/>
    <x v="2"/>
    <x v="8"/>
  </r>
  <r>
    <n v="969"/>
    <x v="969"/>
    <s v="Geek &amp; Chic Smart Jewelry Collection, Wearables Meet Style!"/>
    <n v="30000"/>
    <n v="14000"/>
    <x v="2"/>
    <x v="14"/>
    <x v="10"/>
    <x v="969"/>
    <n v="1483773407"/>
    <b v="0"/>
    <n v="11"/>
    <b v="0"/>
    <n v="47"/>
    <s v="technology/wearables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x v="970"/>
    <n v="1481951853"/>
    <b v="0"/>
    <n v="14"/>
    <b v="0"/>
    <n v="46"/>
    <s v="technology/wearables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x v="971"/>
    <n v="1429290060"/>
    <b v="0"/>
    <n v="5"/>
    <b v="0"/>
    <n v="0"/>
    <s v="technology/wearables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x v="972"/>
    <n v="1407271598"/>
    <b v="0"/>
    <n v="45"/>
    <b v="0"/>
    <n v="35"/>
    <s v="technology/wearables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x v="973"/>
    <n v="1441844493"/>
    <b v="0"/>
    <n v="8"/>
    <b v="0"/>
    <n v="2"/>
    <s v="technology/wearables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x v="974"/>
    <n v="1456336756"/>
    <b v="0"/>
    <n v="3"/>
    <b v="0"/>
    <n v="1"/>
    <s v="technology/wearables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x v="975"/>
    <n v="1461948185"/>
    <b v="0"/>
    <n v="24"/>
    <b v="0"/>
    <n v="3"/>
    <s v="technology/wearables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b v="0"/>
    <n v="18"/>
    <b v="0"/>
    <n v="2"/>
    <s v="technology/wearables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x v="977"/>
    <n v="1453502197"/>
    <b v="0"/>
    <n v="12"/>
    <b v="0"/>
    <n v="34"/>
    <s v="technology/wearables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x v="978"/>
    <n v="1453793101"/>
    <b v="0"/>
    <n v="123"/>
    <b v="0"/>
    <n v="56"/>
    <s v="technology/wearables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b v="0"/>
    <n v="96"/>
    <b v="0"/>
    <n v="83"/>
    <s v="technology/wearables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b v="0"/>
    <n v="31"/>
    <b v="0"/>
    <n v="15"/>
    <s v="technology/wearables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b v="0"/>
    <n v="4"/>
    <b v="0"/>
    <n v="0"/>
    <s v="technology/wearables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x v="982"/>
    <n v="1472839486"/>
    <b v="0"/>
    <n v="3"/>
    <b v="0"/>
    <n v="0"/>
    <s v="technology/wearables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b v="0"/>
    <n v="179"/>
    <b v="0"/>
    <n v="30"/>
    <s v="technology/wearables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b v="0"/>
    <n v="3"/>
    <b v="0"/>
    <n v="1"/>
    <s v="technology/wearables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x v="985"/>
    <n v="1449011610"/>
    <b v="0"/>
    <n v="23"/>
    <b v="0"/>
    <n v="6"/>
    <s v="technology/wearables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b v="0"/>
    <n v="23"/>
    <b v="0"/>
    <n v="13"/>
    <s v="technology/wearables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x v="987"/>
    <n v="1400051050"/>
    <b v="0"/>
    <n v="41"/>
    <b v="0"/>
    <n v="13"/>
    <s v="technology/wearables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b v="0"/>
    <n v="0"/>
    <b v="0"/>
    <n v="0"/>
    <s v="technology/wearables"/>
    <e v="#DIV/0!"/>
    <x v="2"/>
    <x v="8"/>
  </r>
  <r>
    <n v="989"/>
    <x v="989"/>
    <s v="The most useful phone charger you will ever buy"/>
    <n v="10000"/>
    <n v="1677"/>
    <x v="2"/>
    <x v="0"/>
    <x v="0"/>
    <x v="989"/>
    <n v="1472509495"/>
    <b v="0"/>
    <n v="32"/>
    <b v="0"/>
    <n v="17"/>
    <s v="technology/wearables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x v="990"/>
    <n v="1407178164"/>
    <b v="0"/>
    <n v="2"/>
    <b v="0"/>
    <n v="0"/>
    <s v="technology/wearables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b v="0"/>
    <n v="7"/>
    <b v="0"/>
    <n v="4"/>
    <s v="technology/wearables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x v="992"/>
    <n v="1457475119"/>
    <b v="0"/>
    <n v="4"/>
    <b v="0"/>
    <n v="0"/>
    <s v="technology/wearables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x v="993"/>
    <n v="1476054568"/>
    <b v="0"/>
    <n v="196"/>
    <b v="0"/>
    <n v="25"/>
    <s v="technology/wearables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b v="0"/>
    <n v="11"/>
    <b v="0"/>
    <n v="2"/>
    <s v="technology/wearables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x v="995"/>
    <n v="1415140480"/>
    <b v="0"/>
    <n v="9"/>
    <b v="0"/>
    <n v="7"/>
    <s v="technology/wearables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x v="996"/>
    <n v="1403902060"/>
    <b v="0"/>
    <n v="5"/>
    <b v="0"/>
    <n v="2"/>
    <s v="technology/wearables"/>
    <n v="13"/>
    <x v="2"/>
    <x v="8"/>
  </r>
  <r>
    <n v="997"/>
    <x v="997"/>
    <s v="The iPhanny keeps your iPhone 6 safe from bending in those dangerous pants pockets."/>
    <n v="5000"/>
    <n v="65"/>
    <x v="2"/>
    <x v="0"/>
    <x v="0"/>
    <x v="997"/>
    <n v="1414549697"/>
    <b v="0"/>
    <n v="8"/>
    <b v="0"/>
    <n v="1"/>
    <s v="technology/wearables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x v="998"/>
    <n v="1444017801"/>
    <b v="0"/>
    <n v="229"/>
    <b v="0"/>
    <n v="59"/>
    <s v="technology/wearables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x v="999"/>
    <n v="1413270690"/>
    <b v="0"/>
    <n v="40"/>
    <b v="0"/>
    <n v="8"/>
    <s v="technology/wearables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x v="1000"/>
    <n v="1484357160"/>
    <b v="0"/>
    <n v="6"/>
    <b v="0"/>
    <n v="2"/>
    <s v="technology/wearables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b v="0"/>
    <n v="4"/>
    <b v="0"/>
    <n v="104"/>
    <s v="technology/wearables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x v="1002"/>
    <n v="1447777514"/>
    <b v="0"/>
    <n v="22"/>
    <b v="0"/>
    <n v="30"/>
    <s v="technology/wearables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x v="1003"/>
    <n v="1487091661"/>
    <b v="0"/>
    <n v="15"/>
    <b v="0"/>
    <n v="16"/>
    <s v="technology/wearables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x v="1004"/>
    <n v="1453222827"/>
    <b v="0"/>
    <n v="95"/>
    <b v="0"/>
    <n v="82"/>
    <s v="technology/wearables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x v="1005"/>
    <n v="1443538783"/>
    <b v="0"/>
    <n v="161"/>
    <b v="0"/>
    <n v="75"/>
    <s v="technology/wearables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x v="1006"/>
    <n v="1417654672"/>
    <b v="0"/>
    <n v="8"/>
    <b v="0"/>
    <n v="6"/>
    <s v="technology/wearables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x v="1007"/>
    <n v="1478095223"/>
    <b v="0"/>
    <n v="76"/>
    <b v="0"/>
    <n v="44"/>
    <s v="technology/wearables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b v="0"/>
    <n v="1"/>
    <b v="0"/>
    <n v="0"/>
    <s v="technology/wearables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b v="0"/>
    <n v="101"/>
    <b v="0"/>
    <n v="13"/>
    <s v="technology/wearables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b v="0"/>
    <n v="4"/>
    <b v="0"/>
    <n v="0"/>
    <s v="technology/wearables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x v="1011"/>
    <n v="1415050395"/>
    <b v="0"/>
    <n v="1"/>
    <b v="0"/>
    <n v="0"/>
    <s v="technology/wearables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x v="1012"/>
    <n v="1481366052"/>
    <b v="0"/>
    <n v="775"/>
    <b v="0"/>
    <n v="21535"/>
    <s v="technology/wearables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b v="0"/>
    <n v="90"/>
    <b v="0"/>
    <n v="35"/>
    <s v="technology/wearables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x v="1014"/>
    <n v="1415750615"/>
    <b v="0"/>
    <n v="16"/>
    <b v="0"/>
    <n v="31"/>
    <s v="technology/wearables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x v="1015"/>
    <n v="1445893495"/>
    <b v="0"/>
    <n v="6"/>
    <b v="0"/>
    <n v="3"/>
    <s v="technology/wearables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x v="1016"/>
    <n v="1456108456"/>
    <b v="0"/>
    <n v="38"/>
    <b v="0"/>
    <n v="3"/>
    <s v="technology/wearables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x v="1017"/>
    <n v="1444666335"/>
    <b v="0"/>
    <n v="355"/>
    <b v="0"/>
    <n v="23"/>
    <s v="technology/wearables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x v="1018"/>
    <n v="1465904933"/>
    <b v="0"/>
    <n v="7"/>
    <b v="0"/>
    <n v="3"/>
    <s v="technology/wearables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x v="1019"/>
    <n v="1420500149"/>
    <b v="0"/>
    <n v="400"/>
    <b v="0"/>
    <n v="47"/>
    <s v="technology/wearables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x v="1020"/>
    <n v="1430617209"/>
    <b v="0"/>
    <n v="30"/>
    <b v="1"/>
    <n v="206"/>
    <s v="music/electronic music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x v="1021"/>
    <n v="1443074571"/>
    <b v="1"/>
    <n v="478"/>
    <b v="1"/>
    <n v="352"/>
    <s v="music/electronic music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x v="1022"/>
    <n v="1429284677"/>
    <b v="1"/>
    <n v="74"/>
    <b v="1"/>
    <n v="115"/>
    <s v="music/electronic music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x v="1023"/>
    <n v="1432245861"/>
    <b v="0"/>
    <n v="131"/>
    <b v="1"/>
    <n v="237"/>
    <s v="music/electronic music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x v="1024"/>
    <n v="1451656563"/>
    <b v="1"/>
    <n v="61"/>
    <b v="1"/>
    <n v="119"/>
    <s v="music/electronic music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x v="1025"/>
    <n v="1423944037"/>
    <b v="1"/>
    <n v="1071"/>
    <b v="1"/>
    <n v="110"/>
    <s v="music/electronic music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b v="1"/>
    <n v="122"/>
    <b v="1"/>
    <n v="100"/>
    <s v="music/electronic music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b v="1"/>
    <n v="111"/>
    <b v="1"/>
    <n v="103"/>
    <s v="music/electronic music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x v="1028"/>
    <n v="1484924605"/>
    <b v="1"/>
    <n v="255"/>
    <b v="1"/>
    <n v="117"/>
    <s v="music/electronic music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x v="1029"/>
    <n v="1423501507"/>
    <b v="0"/>
    <n v="141"/>
    <b v="1"/>
    <n v="112"/>
    <s v="music/electronic music"/>
    <n v="79.260000000000005"/>
    <x v="4"/>
    <x v="15"/>
  </r>
  <r>
    <n v="1030"/>
    <x v="1030"/>
    <s v="Help fund the latest Gothsicles mega-album, I FEEL SICLE!"/>
    <n v="2000"/>
    <n v="6842"/>
    <x v="0"/>
    <x v="0"/>
    <x v="0"/>
    <x v="1030"/>
    <n v="1472470549"/>
    <b v="0"/>
    <n v="159"/>
    <b v="1"/>
    <n v="342"/>
    <s v="music/electronic music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b v="0"/>
    <n v="99"/>
    <b v="1"/>
    <n v="107"/>
    <s v="music/electronic music"/>
    <n v="108.48"/>
    <x v="4"/>
    <x v="15"/>
  </r>
  <r>
    <n v="1032"/>
    <x v="1032"/>
    <s v="Ideal for living rooms and open spaces."/>
    <n v="5400"/>
    <n v="5858.84"/>
    <x v="0"/>
    <x v="0"/>
    <x v="0"/>
    <x v="1032"/>
    <n v="1464105625"/>
    <b v="0"/>
    <n v="96"/>
    <b v="1"/>
    <n v="108"/>
    <s v="music/electronic music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b v="0"/>
    <n v="27"/>
    <b v="1"/>
    <n v="103"/>
    <s v="music/electronic music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x v="1034"/>
    <n v="1467604804"/>
    <b v="0"/>
    <n v="166"/>
    <b v="1"/>
    <n v="130"/>
    <s v="music/electronic music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x v="1035"/>
    <n v="1421076220"/>
    <b v="0"/>
    <n v="76"/>
    <b v="1"/>
    <n v="108"/>
    <s v="music/electronic music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x v="1036"/>
    <n v="1354790790"/>
    <b v="0"/>
    <n v="211"/>
    <b v="1"/>
    <n v="112"/>
    <s v="music/electronic music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x v="1037"/>
    <n v="1429991062"/>
    <b v="0"/>
    <n v="21"/>
    <b v="1"/>
    <n v="102"/>
    <s v="music/electronic music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x v="1038"/>
    <n v="1455773623"/>
    <b v="0"/>
    <n v="61"/>
    <b v="1"/>
    <n v="145"/>
    <s v="music/electronic music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x v="1039"/>
    <n v="1479436646"/>
    <b v="0"/>
    <n v="30"/>
    <b v="1"/>
    <n v="128"/>
    <s v="music/electronic music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x v="1040"/>
    <n v="1469725209"/>
    <b v="0"/>
    <n v="1"/>
    <b v="0"/>
    <n v="0"/>
    <s v="journalism/audio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x v="1041"/>
    <n v="1405041992"/>
    <b v="0"/>
    <n v="0"/>
    <b v="0"/>
    <n v="0"/>
    <s v="journalism/audio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x v="1042"/>
    <n v="1406824948"/>
    <b v="0"/>
    <n v="1"/>
    <b v="0"/>
    <n v="2"/>
    <s v="journalism/audio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x v="1043"/>
    <n v="1429509855"/>
    <b v="0"/>
    <n v="292"/>
    <b v="0"/>
    <n v="9"/>
    <s v="journalism/audio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x v="1044"/>
    <n v="1420668801"/>
    <b v="0"/>
    <n v="2"/>
    <b v="0"/>
    <n v="0"/>
    <s v="journalism/audio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x v="1045"/>
    <n v="1406235550"/>
    <b v="0"/>
    <n v="8"/>
    <b v="0"/>
    <n v="3"/>
    <s v="journalism/audio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x v="1046"/>
    <n v="1447273560"/>
    <b v="0"/>
    <n v="0"/>
    <b v="0"/>
    <n v="0"/>
    <s v="journalism/audio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x v="1047"/>
    <n v="1412624315"/>
    <b v="0"/>
    <n v="1"/>
    <b v="0"/>
    <n v="0"/>
    <s v="journalism/audio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x v="1048"/>
    <n v="1471310189"/>
    <b v="0"/>
    <n v="4"/>
    <b v="0"/>
    <n v="1"/>
    <s v="journalism/audio"/>
    <n v="53"/>
    <x v="5"/>
    <x v="16"/>
  </r>
  <r>
    <n v="1049"/>
    <x v="1049"/>
    <s v="------"/>
    <n v="12000"/>
    <n v="0"/>
    <x v="1"/>
    <x v="0"/>
    <x v="0"/>
    <x v="1049"/>
    <n v="1452680445"/>
    <b v="0"/>
    <n v="0"/>
    <b v="0"/>
    <n v="0"/>
    <s v="journalism/audio"/>
    <n v="0"/>
    <x v="5"/>
    <x v="16"/>
  </r>
  <r>
    <n v="1050"/>
    <x v="1050"/>
    <s v="Secularism is on the rise and I hear you.Talk to me."/>
    <n v="2500"/>
    <n v="0"/>
    <x v="1"/>
    <x v="0"/>
    <x v="0"/>
    <x v="1050"/>
    <n v="1439665677"/>
    <b v="0"/>
    <n v="0"/>
    <b v="0"/>
    <n v="0"/>
    <s v="journalism/audio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x v="1051"/>
    <n v="1406679625"/>
    <b v="0"/>
    <n v="0"/>
    <b v="0"/>
    <n v="0"/>
    <s v="journalism/audio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x v="1052"/>
    <n v="1461438495"/>
    <b v="0"/>
    <n v="0"/>
    <b v="0"/>
    <n v="0"/>
    <s v="journalism/audio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x v="1053"/>
    <n v="1486613332"/>
    <b v="0"/>
    <n v="1"/>
    <b v="0"/>
    <n v="1"/>
    <s v="journalism/audio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b v="0"/>
    <n v="0"/>
    <b v="0"/>
    <n v="0"/>
    <s v="journalism/audio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x v="1055"/>
    <n v="1454802545"/>
    <b v="0"/>
    <n v="0"/>
    <b v="0"/>
    <n v="0"/>
    <s v="journalism/audio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x v="1056"/>
    <n v="1424711777"/>
    <b v="0"/>
    <n v="0"/>
    <b v="0"/>
    <n v="0"/>
    <s v="journalism/audio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x v="1057"/>
    <n v="1478292883"/>
    <b v="0"/>
    <n v="0"/>
    <b v="0"/>
    <n v="0"/>
    <s v="journalism/audio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x v="1058"/>
    <n v="1423777043"/>
    <b v="0"/>
    <n v="0"/>
    <b v="0"/>
    <n v="0"/>
    <s v="journalism/audio"/>
    <n v="0"/>
    <x v="5"/>
    <x v="16"/>
  </r>
  <r>
    <n v="1059"/>
    <x v="1059"/>
    <s v="Turning myself into a vocal artist."/>
    <n v="1100"/>
    <n v="0"/>
    <x v="1"/>
    <x v="0"/>
    <x v="0"/>
    <x v="1059"/>
    <n v="1423681056"/>
    <b v="0"/>
    <n v="0"/>
    <b v="0"/>
    <n v="0"/>
    <s v="journalism/audio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x v="1060"/>
    <n v="1426542893"/>
    <b v="0"/>
    <n v="1"/>
    <b v="0"/>
    <n v="1"/>
    <s v="journalism/audio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x v="1061"/>
    <n v="1456987108"/>
    <b v="0"/>
    <n v="0"/>
    <b v="0"/>
    <n v="0"/>
    <s v="journalism/audio"/>
    <n v="0"/>
    <x v="5"/>
    <x v="16"/>
  </r>
  <r>
    <n v="1062"/>
    <x v="1062"/>
    <s v="SEE US ON PATREON www.badgirlartwork.com"/>
    <n v="199"/>
    <n v="190"/>
    <x v="1"/>
    <x v="0"/>
    <x v="0"/>
    <x v="1062"/>
    <n v="1467746541"/>
    <b v="0"/>
    <n v="4"/>
    <b v="0"/>
    <n v="95"/>
    <s v="journalism/audio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x v="1063"/>
    <n v="1470012262"/>
    <b v="0"/>
    <n v="0"/>
    <b v="0"/>
    <n v="0"/>
    <s v="journalism/audio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x v="1064"/>
    <n v="1369286903"/>
    <b v="0"/>
    <n v="123"/>
    <b v="0"/>
    <n v="9"/>
    <s v="games/video games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x v="1065"/>
    <n v="1390381722"/>
    <b v="0"/>
    <n v="5"/>
    <b v="0"/>
    <n v="3"/>
    <s v="games/video games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x v="1066"/>
    <n v="1371769582"/>
    <b v="0"/>
    <n v="148"/>
    <b v="0"/>
    <n v="3"/>
    <s v="games/video games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x v="1067"/>
    <n v="1385065931"/>
    <b v="0"/>
    <n v="10"/>
    <b v="0"/>
    <n v="26"/>
    <s v="games/video games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x v="1068"/>
    <n v="1457686464"/>
    <b v="0"/>
    <n v="4"/>
    <b v="0"/>
    <n v="0"/>
    <s v="games/video games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x v="1069"/>
    <n v="1382679059"/>
    <b v="0"/>
    <n v="21"/>
    <b v="0"/>
    <n v="39"/>
    <s v="games/video games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x v="1070"/>
    <n v="1347322622"/>
    <b v="0"/>
    <n v="2"/>
    <b v="0"/>
    <n v="1"/>
    <s v="games/video games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x v="1071"/>
    <n v="1445191493"/>
    <b v="0"/>
    <n v="0"/>
    <b v="0"/>
    <n v="0"/>
    <s v="games/video games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x v="1072"/>
    <n v="1389038297"/>
    <b v="0"/>
    <n v="4"/>
    <b v="0"/>
    <n v="0"/>
    <s v="games/video games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x v="1073"/>
    <n v="1316214541"/>
    <b v="0"/>
    <n v="1"/>
    <b v="0"/>
    <n v="1"/>
    <s v="games/video games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b v="0"/>
    <n v="30"/>
    <b v="0"/>
    <n v="6"/>
    <s v="games/video games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x v="1075"/>
    <n v="1333748516"/>
    <b v="0"/>
    <n v="3"/>
    <b v="0"/>
    <n v="5"/>
    <s v="games/video games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x v="1076"/>
    <n v="1405674250"/>
    <b v="0"/>
    <n v="975"/>
    <b v="0"/>
    <n v="63"/>
    <s v="games/video games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x v="1077"/>
    <n v="1450152011"/>
    <b v="0"/>
    <n v="167"/>
    <b v="0"/>
    <n v="29"/>
    <s v="games/video games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x v="1078"/>
    <n v="1307421721"/>
    <b v="0"/>
    <n v="5"/>
    <b v="0"/>
    <n v="8"/>
    <s v="games/video games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x v="1079"/>
    <n v="1461072936"/>
    <b v="0"/>
    <n v="18"/>
    <b v="0"/>
    <n v="3"/>
    <s v="games/video games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x v="1080"/>
    <n v="1397186333"/>
    <b v="0"/>
    <n v="98"/>
    <b v="0"/>
    <n v="9"/>
    <s v="games/video games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x v="1081"/>
    <n v="1419891292"/>
    <b v="0"/>
    <n v="4"/>
    <b v="0"/>
    <n v="0"/>
    <s v="games/video games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x v="1082"/>
    <n v="1342043088"/>
    <b v="0"/>
    <n v="3"/>
    <b v="0"/>
    <n v="1"/>
    <s v="games/video games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x v="1083"/>
    <n v="1401810583"/>
    <b v="0"/>
    <n v="1"/>
    <b v="0"/>
    <n v="1"/>
    <s v="games/video games"/>
    <n v="410"/>
    <x v="6"/>
    <x v="17"/>
  </r>
  <r>
    <n v="1084"/>
    <x v="1084"/>
    <s v="I want to start my own channel for gaming"/>
    <n v="550"/>
    <n v="0"/>
    <x v="2"/>
    <x v="0"/>
    <x v="0"/>
    <x v="1084"/>
    <n v="1404942804"/>
    <b v="0"/>
    <n v="0"/>
    <b v="0"/>
    <n v="0"/>
    <s v="games/video games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x v="1085"/>
    <n v="1455379575"/>
    <b v="0"/>
    <n v="9"/>
    <b v="0"/>
    <n v="3"/>
    <s v="games/video games"/>
    <n v="114"/>
    <x v="6"/>
    <x v="17"/>
  </r>
  <r>
    <n v="1086"/>
    <x v="1086"/>
    <s v="Humanity's future in the Galaxy"/>
    <n v="18000"/>
    <n v="15"/>
    <x v="2"/>
    <x v="0"/>
    <x v="0"/>
    <x v="1086"/>
    <n v="1406321291"/>
    <b v="0"/>
    <n v="2"/>
    <b v="0"/>
    <n v="0"/>
    <s v="games/video games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x v="1087"/>
    <n v="1400260087"/>
    <b v="0"/>
    <n v="0"/>
    <b v="0"/>
    <n v="0"/>
    <s v="games/video games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x v="1088"/>
    <n v="1395774667"/>
    <b v="0"/>
    <n v="147"/>
    <b v="0"/>
    <n v="14"/>
    <s v="games/video games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x v="1089"/>
    <n v="1432701175"/>
    <b v="0"/>
    <n v="49"/>
    <b v="0"/>
    <n v="8"/>
    <s v="games/video games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x v="1090"/>
    <n v="1430281653"/>
    <b v="0"/>
    <n v="1"/>
    <b v="0"/>
    <n v="0"/>
    <s v="games/video games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x v="1091"/>
    <n v="1457725272"/>
    <b v="0"/>
    <n v="2"/>
    <b v="0"/>
    <n v="13"/>
    <s v="games/video games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x v="1092"/>
    <n v="1354840638"/>
    <b v="0"/>
    <n v="7"/>
    <b v="0"/>
    <n v="1"/>
    <s v="games/video games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x v="1093"/>
    <n v="1453936937"/>
    <b v="0"/>
    <n v="4"/>
    <b v="0"/>
    <n v="14"/>
    <s v="games/video games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b v="0"/>
    <n v="27"/>
    <b v="0"/>
    <n v="18"/>
    <s v="games/video games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x v="1095"/>
    <n v="1375275220"/>
    <b v="0"/>
    <n v="94"/>
    <b v="0"/>
    <n v="5"/>
    <s v="games/video games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b v="0"/>
    <n v="29"/>
    <b v="0"/>
    <n v="18"/>
    <s v="games/video games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x v="1097"/>
    <n v="1390330877"/>
    <b v="0"/>
    <n v="7"/>
    <b v="0"/>
    <n v="0"/>
    <s v="games/video games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x v="1098"/>
    <n v="1394821095"/>
    <b v="0"/>
    <n v="22"/>
    <b v="0"/>
    <n v="7"/>
    <s v="games/video games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x v="1099"/>
    <n v="1428955468"/>
    <b v="0"/>
    <n v="1"/>
    <b v="0"/>
    <n v="1"/>
    <s v="games/video games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x v="1100"/>
    <n v="1452825571"/>
    <b v="0"/>
    <n v="10"/>
    <b v="0"/>
    <n v="3"/>
    <s v="games/video games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x v="1101"/>
    <n v="1466188338"/>
    <b v="0"/>
    <n v="6"/>
    <b v="0"/>
    <n v="0"/>
    <s v="games/video games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x v="1102"/>
    <n v="1383095125"/>
    <b v="0"/>
    <n v="24"/>
    <b v="0"/>
    <n v="5"/>
    <s v="games/video games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x v="1103"/>
    <n v="1461043190"/>
    <b v="0"/>
    <n v="15"/>
    <b v="0"/>
    <n v="2"/>
    <s v="games/video games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x v="1104"/>
    <n v="1399888221"/>
    <b v="0"/>
    <n v="37"/>
    <b v="0"/>
    <n v="5"/>
    <s v="games/video games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b v="0"/>
    <n v="20"/>
    <b v="0"/>
    <n v="0"/>
    <s v="games/video games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x v="1106"/>
    <n v="1330969575"/>
    <b v="0"/>
    <n v="7"/>
    <b v="0"/>
    <n v="41"/>
    <s v="games/video games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x v="1107"/>
    <n v="1403556024"/>
    <b v="0"/>
    <n v="0"/>
    <b v="0"/>
    <n v="0"/>
    <s v="games/video games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b v="0"/>
    <n v="21"/>
    <b v="0"/>
    <n v="3"/>
    <s v="games/video games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x v="1109"/>
    <n v="1476900190"/>
    <b v="0"/>
    <n v="3"/>
    <b v="0"/>
    <n v="0"/>
    <s v="games/video games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x v="1110"/>
    <n v="1352327022"/>
    <b v="0"/>
    <n v="11"/>
    <b v="0"/>
    <n v="1"/>
    <s v="games/video games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x v="1111"/>
    <n v="1449636790"/>
    <b v="0"/>
    <n v="1"/>
    <b v="0"/>
    <n v="0"/>
    <s v="games/video games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x v="1112"/>
    <n v="1416507211"/>
    <b v="0"/>
    <n v="312"/>
    <b v="0"/>
    <n v="36"/>
    <s v="games/video games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x v="1113"/>
    <n v="1405466820"/>
    <b v="0"/>
    <n v="1"/>
    <b v="0"/>
    <n v="1"/>
    <s v="games/video games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b v="0"/>
    <n v="3"/>
    <b v="0"/>
    <n v="0"/>
    <s v="games/video games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x v="1115"/>
    <n v="1456764095"/>
    <b v="0"/>
    <n v="4"/>
    <b v="0"/>
    <n v="0"/>
    <s v="games/video games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x v="1116"/>
    <n v="1334089208"/>
    <b v="0"/>
    <n v="10"/>
    <b v="0"/>
    <n v="0"/>
    <s v="games/video games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x v="1117"/>
    <n v="1448461313"/>
    <b v="0"/>
    <n v="8"/>
    <b v="0"/>
    <n v="8"/>
    <s v="games/video games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b v="0"/>
    <n v="3"/>
    <b v="0"/>
    <n v="2"/>
    <s v="games/video games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x v="1119"/>
    <n v="1395687664"/>
    <b v="0"/>
    <n v="1"/>
    <b v="0"/>
    <n v="0"/>
    <s v="games/video games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x v="1120"/>
    <n v="1315947400"/>
    <b v="0"/>
    <n v="0"/>
    <b v="0"/>
    <n v="0"/>
    <s v="games/video games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x v="1121"/>
    <n v="1455315916"/>
    <b v="0"/>
    <n v="5"/>
    <b v="0"/>
    <n v="0"/>
    <s v="games/video games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x v="1122"/>
    <n v="1368723225"/>
    <b v="0"/>
    <n v="0"/>
    <b v="0"/>
    <n v="0"/>
    <s v="games/video games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x v="1123"/>
    <n v="1395318848"/>
    <b v="0"/>
    <n v="3"/>
    <b v="0"/>
    <n v="0"/>
    <s v="games/video games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x v="1124"/>
    <n v="1427817651"/>
    <b v="0"/>
    <n v="7"/>
    <b v="0"/>
    <n v="0"/>
    <s v="games/mobile games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x v="1125"/>
    <n v="1438009130"/>
    <b v="0"/>
    <n v="0"/>
    <b v="0"/>
    <n v="0"/>
    <s v="games/mobile games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x v="1126"/>
    <n v="1465890694"/>
    <b v="0"/>
    <n v="2"/>
    <b v="0"/>
    <n v="1"/>
    <s v="games/mobile games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b v="0"/>
    <n v="23"/>
    <b v="0"/>
    <n v="2"/>
    <s v="games/mobile games"/>
    <n v="25.43"/>
    <x v="6"/>
    <x v="18"/>
  </r>
  <r>
    <n v="1128"/>
    <x v="1128"/>
    <s v="#havingfunFTW"/>
    <n v="1000"/>
    <n v="1"/>
    <x v="2"/>
    <x v="1"/>
    <x v="1"/>
    <x v="1128"/>
    <n v="1404833717"/>
    <b v="0"/>
    <n v="1"/>
    <b v="0"/>
    <n v="0"/>
    <s v="games/mobile games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x v="1129"/>
    <n v="1462515693"/>
    <b v="0"/>
    <n v="2"/>
    <b v="0"/>
    <n v="0"/>
    <s v="games/mobile games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x v="1130"/>
    <n v="1411775700"/>
    <b v="0"/>
    <n v="3"/>
    <b v="0"/>
    <n v="0"/>
    <s v="games/mobile games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x v="1131"/>
    <n v="1448401668"/>
    <b v="0"/>
    <n v="0"/>
    <b v="0"/>
    <n v="0"/>
    <s v="games/mobile games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x v="1132"/>
    <n v="1480646771"/>
    <b v="0"/>
    <n v="13"/>
    <b v="0"/>
    <n v="14"/>
    <s v="games/mobile games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x v="1133"/>
    <n v="1404207981"/>
    <b v="0"/>
    <n v="1"/>
    <b v="0"/>
    <n v="1"/>
    <s v="games/mobile games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x v="1134"/>
    <n v="1416034228"/>
    <b v="0"/>
    <n v="1"/>
    <b v="0"/>
    <n v="0"/>
    <s v="games/mobile games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b v="0"/>
    <n v="1"/>
    <b v="0"/>
    <n v="5"/>
    <s v="games/mobile games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x v="1136"/>
    <n v="1447949229"/>
    <b v="0"/>
    <n v="6"/>
    <b v="0"/>
    <n v="6"/>
    <s v="games/mobile games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x v="1137"/>
    <n v="1458848421"/>
    <b v="0"/>
    <n v="39"/>
    <b v="0"/>
    <n v="40"/>
    <s v="games/mobile games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x v="1138"/>
    <n v="1483307131"/>
    <b v="0"/>
    <n v="4"/>
    <b v="0"/>
    <n v="0"/>
    <s v="games/mobile games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x v="1139"/>
    <n v="1417508426"/>
    <b v="0"/>
    <n v="1"/>
    <b v="0"/>
    <n v="0"/>
    <s v="games/mobile games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x v="1140"/>
    <n v="1436267121"/>
    <b v="0"/>
    <n v="0"/>
    <b v="0"/>
    <n v="0"/>
    <s v="games/mobile games"/>
    <n v="0"/>
    <x v="6"/>
    <x v="18"/>
  </r>
  <r>
    <n v="1141"/>
    <x v="1141"/>
    <s v="I think this will be a great game!"/>
    <n v="500"/>
    <n v="0"/>
    <x v="2"/>
    <x v="12"/>
    <x v="3"/>
    <x v="1141"/>
    <n v="1433868450"/>
    <b v="0"/>
    <n v="0"/>
    <b v="0"/>
    <n v="0"/>
    <s v="games/mobile games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x v="1142"/>
    <n v="1421539727"/>
    <b v="0"/>
    <n v="0"/>
    <b v="0"/>
    <n v="0"/>
    <s v="games/mobile games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x v="1143"/>
    <n v="1447735126"/>
    <b v="0"/>
    <n v="8"/>
    <b v="0"/>
    <n v="0"/>
    <s v="games/mobile games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x v="1144"/>
    <n v="1427689320"/>
    <b v="0"/>
    <n v="0"/>
    <b v="0"/>
    <n v="0"/>
    <s v="food/food trucks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x v="1145"/>
    <n v="1407088592"/>
    <b v="0"/>
    <n v="1"/>
    <b v="0"/>
    <n v="0"/>
    <s v="food/food trucks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x v="1146"/>
    <n v="1395787973"/>
    <b v="0"/>
    <n v="12"/>
    <b v="0"/>
    <n v="9"/>
    <s v="food/food trucks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x v="1147"/>
    <n v="1408576783"/>
    <b v="0"/>
    <n v="0"/>
    <b v="0"/>
    <n v="0"/>
    <s v="food/food trucks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x v="1148"/>
    <n v="1477973181"/>
    <b v="0"/>
    <n v="3"/>
    <b v="0"/>
    <n v="0"/>
    <s v="food/food trucks"/>
    <n v="24.33"/>
    <x v="7"/>
    <x v="19"/>
  </r>
  <r>
    <n v="1149"/>
    <x v="1149"/>
    <s v="Bringing culturally diverse Floridian cuisine to the people!"/>
    <n v="50000"/>
    <n v="75"/>
    <x v="2"/>
    <x v="0"/>
    <x v="0"/>
    <x v="1149"/>
    <n v="1463504566"/>
    <b v="0"/>
    <n v="2"/>
    <b v="0"/>
    <n v="0"/>
    <s v="food/food trucks"/>
    <n v="37.5"/>
    <x v="7"/>
    <x v="19"/>
  </r>
  <r>
    <n v="1150"/>
    <x v="1150"/>
    <s v="Bringing delicious authentic and fusion Taiwanese Food to the West Coast."/>
    <n v="2500"/>
    <n v="252"/>
    <x v="2"/>
    <x v="0"/>
    <x v="0"/>
    <x v="1150"/>
    <n v="1447109675"/>
    <b v="0"/>
    <n v="6"/>
    <b v="0"/>
    <n v="10"/>
    <s v="food/food trucks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b v="0"/>
    <n v="0"/>
    <b v="0"/>
    <n v="0"/>
    <s v="food/food trucks"/>
    <n v="0"/>
    <x v="7"/>
    <x v="19"/>
  </r>
  <r>
    <n v="1152"/>
    <x v="1152"/>
    <s v="Peruvian food truck with an LA twist."/>
    <n v="16000"/>
    <n v="911"/>
    <x v="2"/>
    <x v="0"/>
    <x v="0"/>
    <x v="1152"/>
    <n v="1429117312"/>
    <b v="0"/>
    <n v="15"/>
    <b v="0"/>
    <n v="6"/>
    <s v="food/food trucks"/>
    <n v="60.73"/>
    <x v="7"/>
    <x v="19"/>
  </r>
  <r>
    <n v="1153"/>
    <x v="1153"/>
    <s v="A mobile concession trailer for snow cones, ice cream, smoothies and more"/>
    <n v="8000"/>
    <n v="50"/>
    <x v="2"/>
    <x v="0"/>
    <x v="0"/>
    <x v="1153"/>
    <n v="1432055305"/>
    <b v="0"/>
    <n v="1"/>
    <b v="0"/>
    <n v="1"/>
    <s v="food/food trucks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x v="1154"/>
    <n v="1438915006"/>
    <b v="0"/>
    <n v="3"/>
    <b v="0"/>
    <n v="7"/>
    <s v="food/food trucks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x v="1155"/>
    <n v="1405448408"/>
    <b v="0"/>
    <n v="8"/>
    <b v="0"/>
    <n v="1"/>
    <s v="food/food trucks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x v="1156"/>
    <n v="1422150162"/>
    <b v="0"/>
    <n v="0"/>
    <b v="0"/>
    <n v="0"/>
    <s v="food/food trucks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b v="0"/>
    <n v="3"/>
    <b v="0"/>
    <n v="2"/>
    <s v="food/food trucks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x v="1158"/>
    <n v="1415499128"/>
    <b v="0"/>
    <n v="3"/>
    <b v="0"/>
    <n v="0"/>
    <s v="food/food trucks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x v="1159"/>
    <n v="1433006765"/>
    <b v="0"/>
    <n v="0"/>
    <b v="0"/>
    <n v="0"/>
    <s v="food/food trucks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x v="1160"/>
    <n v="1424922186"/>
    <b v="0"/>
    <n v="19"/>
    <b v="0"/>
    <n v="4"/>
    <s v="food/food trucks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x v="1161"/>
    <n v="1430233589"/>
    <b v="0"/>
    <n v="0"/>
    <b v="0"/>
    <n v="0"/>
    <s v="food/food trucks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b v="0"/>
    <n v="2"/>
    <b v="0"/>
    <n v="0"/>
    <s v="food/food trucks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x v="1163"/>
    <n v="1405012920"/>
    <b v="0"/>
    <n v="0"/>
    <b v="0"/>
    <n v="0"/>
    <s v="food/food trucks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b v="0"/>
    <n v="0"/>
    <b v="0"/>
    <n v="0"/>
    <s v="food/food trucks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b v="0"/>
    <n v="25"/>
    <b v="0"/>
    <n v="21"/>
    <s v="food/food trucks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x v="1166"/>
    <n v="1432640342"/>
    <b v="0"/>
    <n v="8"/>
    <b v="0"/>
    <n v="19"/>
    <s v="food/food trucks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x v="1167"/>
    <n v="1407865095"/>
    <b v="0"/>
    <n v="16"/>
    <b v="0"/>
    <n v="2"/>
    <s v="food/food trucks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x v="1168"/>
    <n v="1471915065"/>
    <b v="0"/>
    <n v="3"/>
    <b v="0"/>
    <n v="6"/>
    <s v="food/food trucks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x v="1169"/>
    <n v="1422001763"/>
    <b v="0"/>
    <n v="3"/>
    <b v="0"/>
    <n v="0"/>
    <s v="food/food trucks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x v="1170"/>
    <n v="1430429171"/>
    <b v="0"/>
    <n v="2"/>
    <b v="0"/>
    <n v="0"/>
    <s v="food/food trucks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x v="1171"/>
    <n v="1414351127"/>
    <b v="0"/>
    <n v="1"/>
    <b v="0"/>
    <n v="0"/>
    <s v="food/food trucks"/>
    <n v="25"/>
    <x v="7"/>
    <x v="19"/>
  </r>
  <r>
    <n v="1172"/>
    <x v="1172"/>
    <s v="Bringing YOUR favorite dog recipes to the streets."/>
    <n v="9000"/>
    <n v="0"/>
    <x v="2"/>
    <x v="0"/>
    <x v="0"/>
    <x v="1172"/>
    <n v="1405959752"/>
    <b v="0"/>
    <n v="0"/>
    <b v="0"/>
    <n v="0"/>
    <s v="food/food trucks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b v="0"/>
    <n v="1"/>
    <b v="0"/>
    <n v="0"/>
    <s v="food/food trucks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x v="1174"/>
    <n v="1460146327"/>
    <b v="0"/>
    <n v="19"/>
    <b v="0"/>
    <n v="6"/>
    <s v="food/food trucks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x v="1175"/>
    <n v="1434389339"/>
    <b v="0"/>
    <n v="9"/>
    <b v="0"/>
    <n v="3"/>
    <s v="food/food trucks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b v="0"/>
    <n v="1"/>
    <b v="0"/>
    <n v="0"/>
    <s v="food/food trucks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x v="1177"/>
    <n v="1410796296"/>
    <b v="0"/>
    <n v="0"/>
    <b v="0"/>
    <n v="0"/>
    <s v="food/food trucks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x v="1178"/>
    <n v="1405633452"/>
    <b v="0"/>
    <n v="1"/>
    <b v="0"/>
    <n v="0"/>
    <s v="food/food trucks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x v="1179"/>
    <n v="1443460627"/>
    <b v="0"/>
    <n v="5"/>
    <b v="0"/>
    <n v="5"/>
    <s v="food/food trucks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x v="1180"/>
    <n v="1400786514"/>
    <b v="0"/>
    <n v="85"/>
    <b v="0"/>
    <n v="12"/>
    <s v="food/food trucks"/>
    <n v="69.12"/>
    <x v="7"/>
    <x v="19"/>
  </r>
  <r>
    <n v="1181"/>
    <x v="1181"/>
    <s v="Bringing the best tacos to the streets of Chicago!"/>
    <n v="50000"/>
    <n v="4"/>
    <x v="2"/>
    <x v="0"/>
    <x v="0"/>
    <x v="1181"/>
    <n v="1422605321"/>
    <b v="0"/>
    <n v="3"/>
    <b v="0"/>
    <n v="0"/>
    <s v="food/food trucks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x v="1182"/>
    <n v="1482609088"/>
    <b v="0"/>
    <n v="4"/>
    <b v="0"/>
    <n v="4"/>
    <s v="food/food trucks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x v="1183"/>
    <n v="1476391223"/>
    <b v="0"/>
    <n v="3"/>
    <b v="0"/>
    <n v="4"/>
    <s v="food/food trucks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x v="1184"/>
    <n v="1483712611"/>
    <b v="0"/>
    <n v="375"/>
    <b v="1"/>
    <n v="105"/>
    <s v="photography/photobooks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b v="0"/>
    <n v="111"/>
    <b v="1"/>
    <n v="105"/>
    <s v="photography/photobooks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x v="1186"/>
    <n v="1430340195"/>
    <b v="0"/>
    <n v="123"/>
    <b v="1"/>
    <n v="107"/>
    <s v="photography/photobooks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x v="1187"/>
    <n v="1429133323"/>
    <b v="0"/>
    <n v="70"/>
    <b v="1"/>
    <n v="104"/>
    <s v="photography/photobooks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x v="1188"/>
    <n v="1481129340"/>
    <b v="0"/>
    <n v="85"/>
    <b v="1"/>
    <n v="161"/>
    <s v="photography/photobooks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x v="1189"/>
    <n v="1465428595"/>
    <b v="0"/>
    <n v="86"/>
    <b v="1"/>
    <n v="108"/>
    <s v="photography/photobooks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x v="1190"/>
    <n v="1406908725"/>
    <b v="0"/>
    <n v="13"/>
    <b v="1"/>
    <n v="135"/>
    <s v="photography/photobooks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b v="0"/>
    <n v="33"/>
    <b v="1"/>
    <n v="109"/>
    <s v="photography/photobooks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x v="1192"/>
    <n v="1484222978"/>
    <b v="0"/>
    <n v="15"/>
    <b v="1"/>
    <n v="290"/>
    <s v="photography/photobooks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b v="0"/>
    <n v="273"/>
    <b v="1"/>
    <n v="104"/>
    <s v="photography/photobooks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x v="1194"/>
    <n v="1425901379"/>
    <b v="0"/>
    <n v="714"/>
    <b v="1"/>
    <n v="322"/>
    <s v="photography/photobooks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b v="0"/>
    <n v="170"/>
    <b v="1"/>
    <n v="135"/>
    <s v="photography/photobooks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x v="1196"/>
    <n v="1447875539"/>
    <b v="0"/>
    <n v="512"/>
    <b v="1"/>
    <n v="270"/>
    <s v="photography/photobooks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b v="0"/>
    <n v="314"/>
    <b v="1"/>
    <n v="253"/>
    <s v="photography/photobooks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x v="1198"/>
    <n v="1448463086"/>
    <b v="0"/>
    <n v="167"/>
    <b v="1"/>
    <n v="261"/>
    <s v="photography/photobooks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x v="1199"/>
    <n v="1433615400"/>
    <b v="0"/>
    <n v="9"/>
    <b v="1"/>
    <n v="101"/>
    <s v="photography/photobooks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x v="1200"/>
    <n v="1427369256"/>
    <b v="0"/>
    <n v="103"/>
    <b v="1"/>
    <n v="126"/>
    <s v="photography/photobooks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x v="1201"/>
    <n v="1466001246"/>
    <b v="0"/>
    <n v="111"/>
    <b v="1"/>
    <n v="102"/>
    <s v="photography/photobooks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b v="0"/>
    <n v="271"/>
    <b v="1"/>
    <n v="199"/>
    <s v="photography/photobooks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x v="1203"/>
    <n v="1430491527"/>
    <b v="0"/>
    <n v="101"/>
    <b v="1"/>
    <n v="102"/>
    <s v="photography/photobooks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x v="1204"/>
    <n v="1445363833"/>
    <b v="0"/>
    <n v="57"/>
    <b v="1"/>
    <n v="103"/>
    <s v="photography/photobooks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b v="0"/>
    <n v="62"/>
    <b v="1"/>
    <n v="101"/>
    <s v="photography/photobooks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x v="1206"/>
    <n v="1486406253"/>
    <b v="0"/>
    <n v="32"/>
    <b v="1"/>
    <n v="115"/>
    <s v="photography/photobooks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x v="1207"/>
    <n v="1456827573"/>
    <b v="0"/>
    <n v="141"/>
    <b v="1"/>
    <n v="104"/>
    <s v="photography/photobooks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x v="1208"/>
    <n v="1456246864"/>
    <b v="0"/>
    <n v="75"/>
    <b v="1"/>
    <n v="155"/>
    <s v="photography/photobooks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x v="1209"/>
    <n v="1485461905"/>
    <b v="0"/>
    <n v="46"/>
    <b v="1"/>
    <n v="106"/>
    <s v="photography/photobooks"/>
    <n v="138.26"/>
    <x v="8"/>
    <x v="20"/>
  </r>
  <r>
    <n v="1210"/>
    <x v="1210"/>
    <s v="En fotobok om livet i det enda andra GÃ¶teborg i vÃ¤rlden"/>
    <n v="20000"/>
    <n v="50863"/>
    <x v="0"/>
    <x v="11"/>
    <x v="9"/>
    <x v="1210"/>
    <n v="1431124572"/>
    <b v="0"/>
    <n v="103"/>
    <b v="1"/>
    <n v="254"/>
    <s v="photography/photobooks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x v="1211"/>
    <n v="1464209261"/>
    <b v="0"/>
    <n v="6"/>
    <b v="1"/>
    <n v="101"/>
    <s v="photography/photobooks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b v="0"/>
    <n v="83"/>
    <b v="1"/>
    <n v="129"/>
    <s v="photography/photobooks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x v="1213"/>
    <n v="1482862100"/>
    <b v="0"/>
    <n v="108"/>
    <b v="1"/>
    <n v="102"/>
    <s v="photography/photobooks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x v="1214"/>
    <n v="1428696605"/>
    <b v="0"/>
    <n v="25"/>
    <b v="1"/>
    <n v="132"/>
    <s v="photography/photobooks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b v="0"/>
    <n v="549"/>
    <b v="1"/>
    <n v="786"/>
    <s v="photography/photobooks"/>
    <n v="71.59"/>
    <x v="8"/>
    <x v="20"/>
  </r>
  <r>
    <n v="1216"/>
    <x v="1216"/>
    <s v="A fine art photography book taking a new look at the art of bonsai."/>
    <n v="14000"/>
    <n v="20398"/>
    <x v="0"/>
    <x v="0"/>
    <x v="0"/>
    <x v="1216"/>
    <n v="1441032457"/>
    <b v="0"/>
    <n v="222"/>
    <b v="1"/>
    <n v="146"/>
    <s v="photography/photobooks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b v="0"/>
    <n v="183"/>
    <b v="1"/>
    <n v="103"/>
    <s v="photography/photobooks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x v="1218"/>
    <n v="1443714800"/>
    <b v="0"/>
    <n v="89"/>
    <b v="1"/>
    <n v="172"/>
    <s v="photography/photobooks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x v="1219"/>
    <n v="1474369513"/>
    <b v="0"/>
    <n v="253"/>
    <b v="1"/>
    <n v="159"/>
    <s v="photography/photobooks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x v="1220"/>
    <n v="1437923112"/>
    <b v="0"/>
    <n v="140"/>
    <b v="1"/>
    <n v="104"/>
    <s v="photography/photobooks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b v="0"/>
    <n v="103"/>
    <b v="1"/>
    <n v="111"/>
    <s v="photography/photobooks"/>
    <n v="23.8"/>
    <x v="8"/>
    <x v="20"/>
  </r>
  <r>
    <n v="1222"/>
    <x v="1222"/>
    <s v="Project Pilgrim is my effort to work towards normalizing mental health."/>
    <n v="4000"/>
    <n v="11215"/>
    <x v="0"/>
    <x v="5"/>
    <x v="5"/>
    <x v="1222"/>
    <n v="1456852647"/>
    <b v="0"/>
    <n v="138"/>
    <b v="1"/>
    <n v="280"/>
    <s v="photography/photobooks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x v="1223"/>
    <n v="1476159309"/>
    <b v="0"/>
    <n v="191"/>
    <b v="1"/>
    <n v="112"/>
    <s v="photography/photobooks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x v="1224"/>
    <n v="1396876302"/>
    <b v="0"/>
    <n v="18"/>
    <b v="0"/>
    <n v="7"/>
    <s v="music/world music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x v="1225"/>
    <n v="1377294278"/>
    <b v="0"/>
    <n v="3"/>
    <b v="0"/>
    <n v="4"/>
    <s v="music/world music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x v="1226"/>
    <n v="1395089981"/>
    <b v="0"/>
    <n v="40"/>
    <b v="0"/>
    <n v="4"/>
    <s v="music/world music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x v="1227"/>
    <n v="1404770616"/>
    <b v="0"/>
    <n v="0"/>
    <b v="0"/>
    <n v="0"/>
    <s v="music/world music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x v="1228"/>
    <n v="1312047008"/>
    <b v="0"/>
    <n v="24"/>
    <b v="0"/>
    <n v="29"/>
    <s v="music/world music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b v="0"/>
    <n v="1"/>
    <b v="0"/>
    <n v="1"/>
    <s v="music/world music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b v="0"/>
    <n v="0"/>
    <b v="0"/>
    <n v="0"/>
    <s v="music/world music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x v="1231"/>
    <n v="1436394968"/>
    <b v="0"/>
    <n v="0"/>
    <b v="0"/>
    <n v="0"/>
    <s v="music/world music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b v="0"/>
    <n v="1"/>
    <b v="0"/>
    <n v="1"/>
    <s v="music/world music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b v="0"/>
    <n v="6"/>
    <b v="0"/>
    <n v="12"/>
    <s v="music/world music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x v="1234"/>
    <n v="1420311342"/>
    <b v="0"/>
    <n v="0"/>
    <b v="0"/>
    <n v="0"/>
    <s v="music/world music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x v="1235"/>
    <n v="1383621299"/>
    <b v="0"/>
    <n v="6"/>
    <b v="0"/>
    <n v="3"/>
    <s v="music/world music"/>
    <n v="35"/>
    <x v="4"/>
    <x v="21"/>
  </r>
  <r>
    <n v="1236"/>
    <x v="1236"/>
    <s v="Raising money to give the musicians their due."/>
    <n v="2500"/>
    <n v="0"/>
    <x v="1"/>
    <x v="0"/>
    <x v="0"/>
    <x v="1236"/>
    <n v="1342801164"/>
    <b v="0"/>
    <n v="0"/>
    <b v="0"/>
    <n v="0"/>
    <s v="music/world music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x v="1237"/>
    <n v="1344062865"/>
    <b v="0"/>
    <n v="0"/>
    <b v="0"/>
    <n v="0"/>
    <s v="music/world music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b v="0"/>
    <n v="3"/>
    <b v="0"/>
    <n v="18"/>
    <s v="music/world music"/>
    <n v="59.33"/>
    <x v="4"/>
    <x v="21"/>
  </r>
  <r>
    <n v="1239"/>
    <x v="1239"/>
    <s v="Please consider helping us with our new CD and Riverdance Tour"/>
    <n v="2500"/>
    <n v="0"/>
    <x v="1"/>
    <x v="0"/>
    <x v="0"/>
    <x v="1239"/>
    <n v="1323212767"/>
    <b v="0"/>
    <n v="0"/>
    <b v="0"/>
    <n v="0"/>
    <s v="music/world music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x v="1240"/>
    <n v="1368579457"/>
    <b v="0"/>
    <n v="8"/>
    <b v="0"/>
    <n v="3"/>
    <s v="music/world music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x v="1241"/>
    <n v="1413057980"/>
    <b v="0"/>
    <n v="34"/>
    <b v="0"/>
    <n v="51"/>
    <s v="music/world music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x v="1242"/>
    <n v="1314417502"/>
    <b v="0"/>
    <n v="1"/>
    <b v="0"/>
    <n v="1"/>
    <s v="music/world music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x v="1243"/>
    <n v="1304888771"/>
    <b v="0"/>
    <n v="38"/>
    <b v="0"/>
    <n v="14"/>
    <s v="music/world music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x v="1244"/>
    <n v="1363981723"/>
    <b v="1"/>
    <n v="45"/>
    <b v="1"/>
    <n v="104"/>
    <s v="music/rock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x v="1245"/>
    <n v="1400163834"/>
    <b v="1"/>
    <n v="17"/>
    <b v="1"/>
    <n v="120"/>
    <s v="music/rock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x v="1246"/>
    <n v="1319245349"/>
    <b v="1"/>
    <n v="31"/>
    <b v="1"/>
    <n v="117"/>
    <s v="music/rock"/>
    <n v="75.48"/>
    <x v="4"/>
    <x v="11"/>
  </r>
  <r>
    <n v="1247"/>
    <x v="1247"/>
    <s v="BRAIN DEAD is going to record their debut EP and they need your help, Bozos!"/>
    <n v="3500"/>
    <n v="4275"/>
    <x v="0"/>
    <x v="0"/>
    <x v="0"/>
    <x v="1247"/>
    <n v="1365231655"/>
    <b v="1"/>
    <n v="50"/>
    <b v="1"/>
    <n v="122"/>
    <s v="music/rock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x v="1248"/>
    <n v="1399563953"/>
    <b v="1"/>
    <n v="59"/>
    <b v="1"/>
    <n v="152"/>
    <s v="music/rock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x v="1249"/>
    <n v="1339091211"/>
    <b v="1"/>
    <n v="81"/>
    <b v="1"/>
    <n v="104"/>
    <s v="music/rock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b v="1"/>
    <n v="508"/>
    <b v="1"/>
    <n v="200"/>
    <s v="music/rock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x v="1251"/>
    <n v="1311795167"/>
    <b v="1"/>
    <n v="74"/>
    <b v="1"/>
    <n v="102"/>
    <s v="music/rock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x v="1252"/>
    <n v="1380238969"/>
    <b v="1"/>
    <n v="141"/>
    <b v="1"/>
    <n v="138"/>
    <s v="music/rock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b v="1"/>
    <n v="711"/>
    <b v="1"/>
    <n v="303833"/>
    <s v="music/rock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b v="1"/>
    <n v="141"/>
    <b v="1"/>
    <n v="199"/>
    <s v="music/rock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x v="1255"/>
    <n v="1383337052"/>
    <b v="1"/>
    <n v="109"/>
    <b v="1"/>
    <n v="202"/>
    <s v="music/rock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b v="1"/>
    <n v="361"/>
    <b v="1"/>
    <n v="118"/>
    <s v="music/rock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x v="1257"/>
    <n v="1297562590"/>
    <b v="1"/>
    <n v="176"/>
    <b v="1"/>
    <n v="295"/>
    <s v="music/rock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x v="1258"/>
    <n v="1375368012"/>
    <b v="1"/>
    <n v="670"/>
    <b v="1"/>
    <n v="213"/>
    <s v="music/rock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x v="1259"/>
    <n v="1399504664"/>
    <b v="1"/>
    <n v="96"/>
    <b v="1"/>
    <n v="104"/>
    <s v="music/rock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x v="1260"/>
    <n v="1390853620"/>
    <b v="1"/>
    <n v="74"/>
    <b v="1"/>
    <n v="114"/>
    <s v="music/rock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x v="1261"/>
    <n v="1388391227"/>
    <b v="1"/>
    <n v="52"/>
    <b v="1"/>
    <n v="101"/>
    <s v="music/rock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x v="1262"/>
    <n v="1389982692"/>
    <b v="1"/>
    <n v="105"/>
    <b v="1"/>
    <n v="125"/>
    <s v="music/rock"/>
    <n v="77.64"/>
    <x v="4"/>
    <x v="11"/>
  </r>
  <r>
    <n v="1263"/>
    <x v="1263"/>
    <s v="A fresh batch of chaos from Toledo, Ohio's reggae-rockers, Tropic Bombs!"/>
    <n v="1500"/>
    <n v="1785"/>
    <x v="0"/>
    <x v="0"/>
    <x v="0"/>
    <x v="1263"/>
    <n v="1393034470"/>
    <b v="1"/>
    <n v="41"/>
    <b v="1"/>
    <n v="119"/>
    <s v="music/rock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b v="1"/>
    <n v="34"/>
    <b v="1"/>
    <n v="166"/>
    <s v="music/rock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b v="1"/>
    <n v="66"/>
    <b v="1"/>
    <n v="119"/>
    <s v="music/rock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x v="1266"/>
    <n v="1386882145"/>
    <b v="1"/>
    <n v="50"/>
    <b v="1"/>
    <n v="100"/>
    <s v="music/rock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x v="1267"/>
    <n v="1372082558"/>
    <b v="1"/>
    <n v="159"/>
    <b v="1"/>
    <n v="102"/>
    <s v="music/rock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x v="1268"/>
    <n v="1377116247"/>
    <b v="1"/>
    <n v="182"/>
    <b v="1"/>
    <n v="117"/>
    <s v="music/rock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b v="1"/>
    <n v="206"/>
    <b v="1"/>
    <n v="109"/>
    <s v="music/rock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x v="1270"/>
    <n v="1327523642"/>
    <b v="1"/>
    <n v="169"/>
    <b v="1"/>
    <n v="115"/>
    <s v="music/rock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b v="1"/>
    <n v="31"/>
    <b v="1"/>
    <n v="102"/>
    <s v="music/rock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b v="1"/>
    <n v="28"/>
    <b v="1"/>
    <n v="106"/>
    <s v="music/rock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x v="1273"/>
    <n v="1406914291"/>
    <b v="1"/>
    <n v="54"/>
    <b v="1"/>
    <n v="104"/>
    <s v="music/rock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b v="1"/>
    <n v="467"/>
    <b v="1"/>
    <n v="155"/>
    <s v="music/rock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x v="1275"/>
    <n v="1372884587"/>
    <b v="1"/>
    <n v="389"/>
    <b v="1"/>
    <n v="162"/>
    <s v="music/rock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x v="1276"/>
    <n v="1247504047"/>
    <b v="1"/>
    <n v="68"/>
    <b v="1"/>
    <n v="104"/>
    <s v="music/rock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b v="1"/>
    <n v="413"/>
    <b v="1"/>
    <n v="106"/>
    <s v="music/rock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b v="1"/>
    <n v="190"/>
    <b v="1"/>
    <n v="155"/>
    <s v="music/rock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b v="1"/>
    <n v="189"/>
    <b v="1"/>
    <n v="111"/>
    <s v="music/rock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x v="1280"/>
    <n v="1291227054"/>
    <b v="1"/>
    <n v="130"/>
    <b v="1"/>
    <n v="111"/>
    <s v="music/rock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b v="1"/>
    <n v="74"/>
    <b v="1"/>
    <n v="111"/>
    <s v="music/rock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b v="1"/>
    <n v="274"/>
    <b v="1"/>
    <n v="124"/>
    <s v="music/rock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x v="1283"/>
    <n v="1360948389"/>
    <b v="1"/>
    <n v="22"/>
    <b v="1"/>
    <n v="211"/>
    <s v="music/rock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x v="1284"/>
    <n v="1481175482"/>
    <b v="0"/>
    <n v="31"/>
    <b v="1"/>
    <n v="101"/>
    <s v="theater/plays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x v="1285"/>
    <n v="1433512775"/>
    <b v="0"/>
    <n v="63"/>
    <b v="1"/>
    <n v="102"/>
    <s v="theater/plays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x v="1286"/>
    <n v="1423041227"/>
    <b v="0"/>
    <n v="20"/>
    <b v="1"/>
    <n v="108"/>
    <s v="theater/plays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b v="0"/>
    <n v="25"/>
    <b v="1"/>
    <n v="242"/>
    <s v="theater/plays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b v="0"/>
    <n v="61"/>
    <b v="1"/>
    <n v="100"/>
    <s v="theater/plays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x v="1289"/>
    <n v="1480907645"/>
    <b v="0"/>
    <n v="52"/>
    <b v="1"/>
    <n v="125"/>
    <s v="theater/plays"/>
    <n v="36.08"/>
    <x v="1"/>
    <x v="6"/>
  </r>
  <r>
    <n v="1290"/>
    <x v="1290"/>
    <s v="Sometimes your Heart has to STOP for your Life to START."/>
    <n v="3500"/>
    <n v="3800"/>
    <x v="0"/>
    <x v="0"/>
    <x v="0"/>
    <x v="1290"/>
    <n v="1427121931"/>
    <b v="0"/>
    <n v="86"/>
    <b v="1"/>
    <n v="109"/>
    <s v="theater/plays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b v="0"/>
    <n v="42"/>
    <b v="1"/>
    <n v="146"/>
    <s v="theater/plays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x v="1292"/>
    <n v="1441822828"/>
    <b v="0"/>
    <n v="52"/>
    <b v="1"/>
    <n v="110"/>
    <s v="theater/plays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b v="0"/>
    <n v="120"/>
    <b v="1"/>
    <n v="102"/>
    <s v="theater/plays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x v="1294"/>
    <n v="1443696797"/>
    <b v="0"/>
    <n v="22"/>
    <b v="1"/>
    <n v="122"/>
    <s v="theater/plays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x v="1295"/>
    <n v="1435585497"/>
    <b v="0"/>
    <n v="64"/>
    <b v="1"/>
    <n v="102"/>
    <s v="theater/plays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x v="1296"/>
    <n v="1456189973"/>
    <b v="0"/>
    <n v="23"/>
    <b v="1"/>
    <n v="141"/>
    <s v="theater/plays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x v="1297"/>
    <n v="1459533358"/>
    <b v="0"/>
    <n v="238"/>
    <b v="1"/>
    <n v="110"/>
    <s v="theater/plays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x v="1298"/>
    <n v="1459268432"/>
    <b v="0"/>
    <n v="33"/>
    <b v="1"/>
    <n v="105"/>
    <s v="theater/plays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x v="1299"/>
    <n v="1434310359"/>
    <b v="0"/>
    <n v="32"/>
    <b v="1"/>
    <n v="124"/>
    <s v="theater/plays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b v="0"/>
    <n v="24"/>
    <b v="1"/>
    <n v="135"/>
    <s v="theater/plays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x v="1301"/>
    <n v="1436551178"/>
    <b v="0"/>
    <n v="29"/>
    <b v="1"/>
    <n v="103"/>
    <s v="theater/plays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x v="1302"/>
    <n v="1477963411"/>
    <b v="0"/>
    <n v="50"/>
    <b v="1"/>
    <n v="100"/>
    <s v="theater/plays"/>
    <n v="50"/>
    <x v="1"/>
    <x v="6"/>
  </r>
  <r>
    <n v="1303"/>
    <x v="1303"/>
    <s v="Groundbreaking queer theatre."/>
    <n v="3500"/>
    <n v="4559.13"/>
    <x v="0"/>
    <x v="1"/>
    <x v="1"/>
    <x v="1303"/>
    <n v="1468578920"/>
    <b v="0"/>
    <n v="108"/>
    <b v="1"/>
    <n v="130"/>
    <s v="theater/plays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x v="1304"/>
    <n v="1484196005"/>
    <b v="0"/>
    <n v="104"/>
    <b v="0"/>
    <n v="40"/>
    <s v="technology/wearables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x v="1305"/>
    <n v="1466611108"/>
    <b v="0"/>
    <n v="86"/>
    <b v="0"/>
    <n v="26"/>
    <s v="technology/wearables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b v="0"/>
    <n v="356"/>
    <b v="0"/>
    <n v="65"/>
    <s v="technology/wearables"/>
    <n v="201.6"/>
    <x v="2"/>
    <x v="8"/>
  </r>
  <r>
    <n v="1307"/>
    <x v="1307"/>
    <s v="Get VR to Everyone with Mailable, Ready to Use Viewers"/>
    <n v="50000"/>
    <n v="5757"/>
    <x v="1"/>
    <x v="0"/>
    <x v="0"/>
    <x v="1307"/>
    <n v="1453118679"/>
    <b v="0"/>
    <n v="45"/>
    <b v="0"/>
    <n v="12"/>
    <s v="technology/wearables"/>
    <n v="127.93"/>
    <x v="2"/>
    <x v="8"/>
  </r>
  <r>
    <n v="1308"/>
    <x v="1308"/>
    <s v="Boost Band, a wristband that charges any device"/>
    <n v="10000"/>
    <n v="1136"/>
    <x v="1"/>
    <x v="0"/>
    <x v="0"/>
    <x v="1308"/>
    <n v="1472481812"/>
    <b v="0"/>
    <n v="38"/>
    <b v="0"/>
    <n v="11"/>
    <s v="technology/wearables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x v="1309"/>
    <n v="1441919468"/>
    <b v="0"/>
    <n v="35"/>
    <b v="0"/>
    <n v="112"/>
    <s v="technology/wearables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x v="1310"/>
    <n v="1467734450"/>
    <b v="0"/>
    <n v="24"/>
    <b v="0"/>
    <n v="16"/>
    <s v="technology/wearables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b v="0"/>
    <n v="100"/>
    <b v="0"/>
    <n v="32"/>
    <s v="technology/wearables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x v="1312"/>
    <n v="1426783922"/>
    <b v="0"/>
    <n v="1"/>
    <b v="0"/>
    <n v="1"/>
    <s v="technology/wearables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x v="1313"/>
    <n v="1454432514"/>
    <b v="0"/>
    <n v="122"/>
    <b v="0"/>
    <n v="31"/>
    <s v="technology/wearables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b v="0"/>
    <n v="11"/>
    <b v="0"/>
    <n v="1"/>
    <s v="technology/wearables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x v="1315"/>
    <n v="1443700648"/>
    <b v="0"/>
    <n v="248"/>
    <b v="0"/>
    <n v="40"/>
    <s v="technology/wearables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x v="1316"/>
    <n v="1453676709"/>
    <b v="0"/>
    <n v="1"/>
    <b v="0"/>
    <n v="0"/>
    <s v="technology/wearables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b v="0"/>
    <n v="19"/>
    <b v="0"/>
    <n v="6"/>
    <s v="technology/wearables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x v="1318"/>
    <n v="1418346172"/>
    <b v="0"/>
    <n v="135"/>
    <b v="0"/>
    <n v="15"/>
    <s v="technology/wearables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x v="1319"/>
    <n v="1403810965"/>
    <b v="0"/>
    <n v="9"/>
    <b v="0"/>
    <n v="15"/>
    <s v="technology/wearables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x v="1320"/>
    <n v="1480610046"/>
    <b v="0"/>
    <n v="3"/>
    <b v="0"/>
    <n v="1"/>
    <s v="technology/wearables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b v="0"/>
    <n v="7"/>
    <b v="0"/>
    <n v="1"/>
    <s v="technology/wearables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b v="0"/>
    <n v="4"/>
    <b v="0"/>
    <n v="0"/>
    <s v="technology/wearables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x v="1323"/>
    <n v="1458665146"/>
    <b v="0"/>
    <n v="44"/>
    <b v="0"/>
    <n v="9"/>
    <s v="technology/wearables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x v="1324"/>
    <n v="1473779552"/>
    <b v="0"/>
    <n v="90"/>
    <b v="0"/>
    <n v="10"/>
    <s v="technology/wearables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x v="1325"/>
    <n v="1480471435"/>
    <b v="0"/>
    <n v="8"/>
    <b v="0"/>
    <n v="2"/>
    <s v="technology/wearables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b v="0"/>
    <n v="11"/>
    <b v="0"/>
    <n v="1"/>
    <s v="technology/wearables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x v="1327"/>
    <n v="1430324235"/>
    <b v="0"/>
    <n v="41"/>
    <b v="0"/>
    <n v="4"/>
    <s v="technology/wearables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x v="1328"/>
    <n v="1472570734"/>
    <b v="0"/>
    <n v="15"/>
    <b v="0"/>
    <n v="2"/>
    <s v="technology/wearables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x v="1329"/>
    <n v="1414041545"/>
    <b v="0"/>
    <n v="9"/>
    <b v="0"/>
    <n v="1"/>
    <s v="technology/wearables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x v="1330"/>
    <n v="1464763109"/>
    <b v="0"/>
    <n v="50"/>
    <b v="0"/>
    <n v="22"/>
    <s v="technology/wearables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x v="1331"/>
    <n v="1468843554"/>
    <b v="0"/>
    <n v="34"/>
    <b v="0"/>
    <n v="1"/>
    <s v="technology/wearables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b v="0"/>
    <n v="0"/>
    <b v="0"/>
    <n v="0"/>
    <s v="technology/wearables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x v="1333"/>
    <n v="1402886025"/>
    <b v="0"/>
    <n v="0"/>
    <b v="0"/>
    <n v="0"/>
    <s v="technology/wearables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x v="1334"/>
    <n v="1455129287"/>
    <b v="0"/>
    <n v="276"/>
    <b v="0"/>
    <n v="11"/>
    <s v="technology/wearables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b v="0"/>
    <n v="16"/>
    <b v="0"/>
    <n v="20"/>
    <s v="technology/wearables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b v="0"/>
    <n v="224"/>
    <b v="0"/>
    <n v="85"/>
    <s v="technology/wearables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x v="1337"/>
    <n v="1485957079"/>
    <b v="0"/>
    <n v="140"/>
    <b v="0"/>
    <n v="49"/>
    <s v="technology/wearables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b v="0"/>
    <n v="15"/>
    <b v="0"/>
    <n v="3"/>
    <s v="technology/wearables"/>
    <n v="66.069999999999993"/>
    <x v="2"/>
    <x v="8"/>
  </r>
  <r>
    <n v="1339"/>
    <x v="1339"/>
    <s v="World's Smallest customizable Phone &amp; GPS Watch for kids !"/>
    <n v="50000"/>
    <n v="3317"/>
    <x v="1"/>
    <x v="0"/>
    <x v="0"/>
    <x v="1339"/>
    <n v="1414164715"/>
    <b v="0"/>
    <n v="37"/>
    <b v="0"/>
    <n v="7"/>
    <s v="technology/wearables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x v="1340"/>
    <n v="1405520253"/>
    <b v="0"/>
    <n v="0"/>
    <b v="0"/>
    <n v="0"/>
    <s v="technology/wearables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b v="0"/>
    <n v="46"/>
    <b v="0"/>
    <n v="70"/>
    <s v="technology/wearables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x v="1342"/>
    <n v="1434569739"/>
    <b v="0"/>
    <n v="1"/>
    <b v="0"/>
    <n v="0"/>
    <s v="technology/wearables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b v="0"/>
    <n v="323"/>
    <b v="0"/>
    <n v="102"/>
    <s v="technology/wearables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x v="1344"/>
    <n v="1464807439"/>
    <b v="0"/>
    <n v="139"/>
    <b v="1"/>
    <n v="378"/>
    <s v="publishing/nonfiction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x v="1345"/>
    <n v="1402342359"/>
    <b v="0"/>
    <n v="7"/>
    <b v="1"/>
    <n v="125"/>
    <s v="publishing/nonfiction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x v="1346"/>
    <n v="1369705751"/>
    <b v="0"/>
    <n v="149"/>
    <b v="1"/>
    <n v="147"/>
    <s v="publishing/nonfiction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b v="0"/>
    <n v="31"/>
    <b v="1"/>
    <n v="102"/>
    <s v="publishing/nonfiction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b v="0"/>
    <n v="26"/>
    <b v="1"/>
    <n v="102"/>
    <s v="publishing/nonfiction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b v="0"/>
    <n v="172"/>
    <b v="1"/>
    <n v="204"/>
    <s v="publishing/nonfiction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b v="0"/>
    <n v="78"/>
    <b v="1"/>
    <n v="104"/>
    <s v="publishing/nonfiction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x v="1351"/>
    <n v="1452707144"/>
    <b v="0"/>
    <n v="120"/>
    <b v="1"/>
    <n v="101"/>
    <s v="publishing/nonfiction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b v="0"/>
    <n v="227"/>
    <b v="1"/>
    <n v="136"/>
    <s v="publishing/nonfiction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x v="1353"/>
    <n v="1359946188"/>
    <b v="0"/>
    <n v="42"/>
    <b v="1"/>
    <n v="134"/>
    <s v="publishing/nonfiction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x v="1354"/>
    <n v="1463080979"/>
    <b v="0"/>
    <n v="64"/>
    <b v="1"/>
    <n v="130"/>
    <s v="publishing/nonfiction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x v="1355"/>
    <n v="1351663605"/>
    <b v="0"/>
    <n v="121"/>
    <b v="1"/>
    <n v="123"/>
    <s v="publishing/nonfiction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b v="0"/>
    <n v="87"/>
    <b v="1"/>
    <n v="183"/>
    <s v="publishing/nonfiction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x v="1357"/>
    <n v="1359587137"/>
    <b v="0"/>
    <n v="65"/>
    <b v="1"/>
    <n v="125"/>
    <s v="publishing/nonfiction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x v="1358"/>
    <n v="1306417323"/>
    <b v="0"/>
    <n v="49"/>
    <b v="1"/>
    <n v="112"/>
    <s v="publishing/nonfiction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x v="1359"/>
    <n v="1304623990"/>
    <b v="0"/>
    <n v="19"/>
    <b v="1"/>
    <n v="116"/>
    <s v="publishing/nonfiction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x v="1360"/>
    <n v="1341524220"/>
    <b v="0"/>
    <n v="81"/>
    <b v="1"/>
    <n v="173"/>
    <s v="publishing/nonfiction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x v="1361"/>
    <n v="1400778772"/>
    <b v="0"/>
    <n v="264"/>
    <b v="1"/>
    <n v="126"/>
    <s v="publishing/nonfiction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x v="1362"/>
    <n v="1373408731"/>
    <b v="0"/>
    <n v="25"/>
    <b v="1"/>
    <n v="109"/>
    <s v="publishing/nonfiction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x v="1363"/>
    <n v="1453925727"/>
    <b v="0"/>
    <n v="5"/>
    <b v="1"/>
    <n v="100"/>
    <s v="publishing/nonfiction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b v="0"/>
    <n v="144"/>
    <b v="1"/>
    <n v="119"/>
    <s v="music/rock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b v="0"/>
    <n v="92"/>
    <b v="1"/>
    <n v="100"/>
    <s v="music/rock"/>
    <n v="81.739999999999995"/>
    <x v="4"/>
    <x v="11"/>
  </r>
  <r>
    <n v="1366"/>
    <x v="1366"/>
    <s v="A musical memorial for Alexi Petersen."/>
    <n v="7500"/>
    <n v="9486.69"/>
    <x v="0"/>
    <x v="0"/>
    <x v="0"/>
    <x v="1366"/>
    <n v="1413158063"/>
    <b v="0"/>
    <n v="147"/>
    <b v="1"/>
    <n v="126"/>
    <s v="music/rock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x v="1367"/>
    <n v="1444867450"/>
    <b v="0"/>
    <n v="90"/>
    <b v="1"/>
    <n v="114"/>
    <s v="music/rock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x v="1368"/>
    <n v="1432269294"/>
    <b v="0"/>
    <n v="87"/>
    <b v="1"/>
    <n v="111"/>
    <s v="music/rock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b v="0"/>
    <n v="406"/>
    <b v="1"/>
    <n v="105"/>
    <s v="music/rock"/>
    <n v="83.97"/>
    <x v="4"/>
    <x v="11"/>
  </r>
  <r>
    <n v="1370"/>
    <x v="1370"/>
    <s v="Songs about the first year of parenthood, often inappropriate for children"/>
    <n v="1500"/>
    <n v="1555"/>
    <x v="0"/>
    <x v="0"/>
    <x v="0"/>
    <x v="1370"/>
    <n v="1380585890"/>
    <b v="0"/>
    <n v="20"/>
    <b v="1"/>
    <n v="104"/>
    <s v="music/rock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x v="1371"/>
    <n v="1428430342"/>
    <b v="0"/>
    <n v="70"/>
    <b v="1"/>
    <n v="107"/>
    <s v="music/rock"/>
    <n v="107.07"/>
    <x v="4"/>
    <x v="11"/>
  </r>
  <r>
    <n v="1372"/>
    <x v="1372"/>
    <s v="Please help us raise funds to press our new CD!"/>
    <n v="500"/>
    <n v="620"/>
    <x v="0"/>
    <x v="0"/>
    <x v="0"/>
    <x v="1372"/>
    <n v="1339523132"/>
    <b v="0"/>
    <n v="16"/>
    <b v="1"/>
    <n v="124"/>
    <s v="music/rock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x v="1373"/>
    <n v="1480546233"/>
    <b v="0"/>
    <n v="52"/>
    <b v="1"/>
    <n v="105"/>
    <s v="music/rock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b v="0"/>
    <n v="66"/>
    <b v="1"/>
    <n v="189"/>
    <s v="music/rock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b v="0"/>
    <n v="109"/>
    <b v="1"/>
    <n v="171"/>
    <s v="music/rock"/>
    <n v="62.87"/>
    <x v="4"/>
    <x v="11"/>
  </r>
  <r>
    <n v="1376"/>
    <x v="1376"/>
    <s v="Dead Pirates are planning a second pressing of HIGHMARE LP, who wants one ?"/>
    <n v="3700"/>
    <n v="9342"/>
    <x v="0"/>
    <x v="1"/>
    <x v="1"/>
    <x v="1376"/>
    <n v="1478189006"/>
    <b v="0"/>
    <n v="168"/>
    <b v="1"/>
    <n v="252"/>
    <s v="music/rock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b v="0"/>
    <n v="31"/>
    <b v="1"/>
    <n v="116"/>
    <s v="music/rock"/>
    <n v="48.71"/>
    <x v="4"/>
    <x v="11"/>
  </r>
  <r>
    <n v="1378"/>
    <x v="1378"/>
    <s v="A psychedelic post rock masterpiece!"/>
    <n v="2000"/>
    <n v="4067"/>
    <x v="0"/>
    <x v="1"/>
    <x v="1"/>
    <x v="1378"/>
    <n v="1468779210"/>
    <b v="0"/>
    <n v="133"/>
    <b v="1"/>
    <n v="203"/>
    <s v="music/rock"/>
    <n v="30.58"/>
    <x v="4"/>
    <x v="11"/>
  </r>
  <r>
    <n v="1379"/>
    <x v="1379"/>
    <s v="---------The long-awaited debut full-length from Justin Ruddy--------"/>
    <n v="10000"/>
    <n v="11160"/>
    <x v="0"/>
    <x v="0"/>
    <x v="0"/>
    <x v="1379"/>
    <n v="1430912876"/>
    <b v="0"/>
    <n v="151"/>
    <b v="1"/>
    <n v="112"/>
    <s v="music/rock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x v="1380"/>
    <n v="1431886706"/>
    <b v="0"/>
    <n v="5"/>
    <b v="1"/>
    <n v="424"/>
    <s v="music/rock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b v="0"/>
    <n v="73"/>
    <b v="1"/>
    <n v="107"/>
    <s v="music/rock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x v="1382"/>
    <n v="1365275536"/>
    <b v="0"/>
    <n v="148"/>
    <b v="1"/>
    <n v="104"/>
    <s v="music/rock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b v="0"/>
    <n v="93"/>
    <b v="1"/>
    <n v="212"/>
    <s v="music/rock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x v="1384"/>
    <n v="1433525922"/>
    <b v="0"/>
    <n v="63"/>
    <b v="1"/>
    <n v="124"/>
    <s v="music/rock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x v="1385"/>
    <n v="1457109121"/>
    <b v="0"/>
    <n v="134"/>
    <b v="1"/>
    <n v="110"/>
    <s v="music/rock"/>
    <n v="65.91"/>
    <x v="4"/>
    <x v="11"/>
  </r>
  <r>
    <n v="1386"/>
    <x v="1386"/>
    <s v="We are a classic hard rock/heavy metal band just trying to keep rock alive!"/>
    <n v="400"/>
    <n v="875"/>
    <x v="0"/>
    <x v="0"/>
    <x v="0"/>
    <x v="1386"/>
    <n v="1435591889"/>
    <b v="0"/>
    <n v="14"/>
    <b v="1"/>
    <n v="219"/>
    <s v="music/rock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x v="1387"/>
    <n v="1430604395"/>
    <b v="0"/>
    <n v="78"/>
    <b v="1"/>
    <n v="137"/>
    <s v="music/rock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b v="0"/>
    <n v="112"/>
    <b v="1"/>
    <n v="135"/>
    <s v="music/rock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x v="1389"/>
    <n v="1468495957"/>
    <b v="0"/>
    <n v="34"/>
    <b v="1"/>
    <n v="145"/>
    <s v="music/rock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x v="1390"/>
    <n v="1427224606"/>
    <b v="0"/>
    <n v="19"/>
    <b v="1"/>
    <n v="109"/>
    <s v="music/rock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x v="1391"/>
    <n v="1436369818"/>
    <b v="0"/>
    <n v="13"/>
    <b v="1"/>
    <n v="110"/>
    <s v="music/rock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x v="1392"/>
    <n v="1454298186"/>
    <b v="0"/>
    <n v="104"/>
    <b v="1"/>
    <n v="114"/>
    <s v="music/rock"/>
    <n v="27.32"/>
    <x v="4"/>
    <x v="11"/>
  </r>
  <r>
    <n v="1393"/>
    <x v="1393"/>
    <s v="Rock n' Roll tales of our times"/>
    <n v="10000"/>
    <n v="10235"/>
    <x v="0"/>
    <x v="0"/>
    <x v="0"/>
    <x v="1393"/>
    <n v="1467476523"/>
    <b v="0"/>
    <n v="52"/>
    <b v="1"/>
    <n v="102"/>
    <s v="music/rock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x v="1394"/>
    <n v="1484623726"/>
    <b v="0"/>
    <n v="17"/>
    <b v="1"/>
    <n v="122"/>
    <s v="music/rock"/>
    <n v="53.88"/>
    <x v="4"/>
    <x v="11"/>
  </r>
  <r>
    <n v="1395"/>
    <x v="1395"/>
    <s v="Help Quiet Oaks record their debut album!!!"/>
    <n v="3500"/>
    <n v="3916"/>
    <x v="0"/>
    <x v="0"/>
    <x v="0"/>
    <x v="1395"/>
    <n v="1481838481"/>
    <b v="0"/>
    <n v="82"/>
    <b v="1"/>
    <n v="112"/>
    <s v="music/rock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b v="0"/>
    <n v="73"/>
    <b v="1"/>
    <n v="107"/>
    <s v="music/rock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x v="1397"/>
    <n v="1475013710"/>
    <b v="0"/>
    <n v="158"/>
    <b v="1"/>
    <n v="114"/>
    <s v="music/rock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x v="1398"/>
    <n v="1465160334"/>
    <b v="0"/>
    <n v="65"/>
    <b v="1"/>
    <n v="110"/>
    <s v="music/rock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x v="1399"/>
    <n v="1410048373"/>
    <b v="0"/>
    <n v="184"/>
    <b v="1"/>
    <n v="126"/>
    <s v="music/rock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x v="1400"/>
    <n v="1462695073"/>
    <b v="0"/>
    <n v="34"/>
    <b v="1"/>
    <n v="167"/>
    <s v="music/rock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b v="0"/>
    <n v="240"/>
    <b v="1"/>
    <n v="497"/>
    <s v="music/rock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b v="0"/>
    <n v="113"/>
    <b v="1"/>
    <n v="109"/>
    <s v="music/rock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x v="1403"/>
    <n v="1372210235"/>
    <b v="0"/>
    <n v="66"/>
    <b v="1"/>
    <n v="103"/>
    <s v="music/rock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b v="1"/>
    <n v="5"/>
    <b v="0"/>
    <n v="2"/>
    <s v="publishing/translations"/>
    <n v="48.2"/>
    <x v="3"/>
    <x v="22"/>
  </r>
  <r>
    <n v="1405"/>
    <x v="1405"/>
    <s v="Will more people read the Bible if it were translated into Emoticons?"/>
    <n v="25000"/>
    <n v="105"/>
    <x v="2"/>
    <x v="0"/>
    <x v="0"/>
    <x v="1405"/>
    <n v="1414599601"/>
    <b v="1"/>
    <n v="17"/>
    <b v="0"/>
    <n v="0"/>
    <s v="publishing/translations"/>
    <n v="6.18"/>
    <x v="3"/>
    <x v="22"/>
  </r>
  <r>
    <n v="1406"/>
    <x v="1406"/>
    <s v="The White coat and the battle dress uniform"/>
    <n v="12000"/>
    <n v="15"/>
    <x v="2"/>
    <x v="13"/>
    <x v="3"/>
    <x v="1406"/>
    <n v="1445336607"/>
    <b v="0"/>
    <n v="3"/>
    <b v="0"/>
    <n v="0"/>
    <s v="publishing/translations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x v="1407"/>
    <n v="1405687978"/>
    <b v="0"/>
    <n v="2"/>
    <b v="0"/>
    <n v="1"/>
    <s v="publishing/translations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b v="0"/>
    <n v="6"/>
    <b v="0"/>
    <n v="7"/>
    <s v="publishing/translations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x v="1409"/>
    <n v="1414897935"/>
    <b v="0"/>
    <n v="0"/>
    <b v="0"/>
    <n v="0"/>
    <s v="publishing/translations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x v="1410"/>
    <n v="1461051520"/>
    <b v="0"/>
    <n v="1"/>
    <b v="0"/>
    <n v="0"/>
    <s v="publishing/translations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x v="1411"/>
    <n v="1420766700"/>
    <b v="0"/>
    <n v="3"/>
    <b v="0"/>
    <n v="0"/>
    <s v="publishing/translations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x v="1412"/>
    <n v="1415064699"/>
    <b v="0"/>
    <n v="13"/>
    <b v="0"/>
    <n v="5"/>
    <s v="publishing/translations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b v="0"/>
    <n v="1"/>
    <b v="0"/>
    <n v="5"/>
    <s v="publishing/translations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x v="1414"/>
    <n v="1480831467"/>
    <b v="0"/>
    <n v="1"/>
    <b v="0"/>
    <n v="0"/>
    <s v="publishing/translations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x v="1415"/>
    <n v="1436285591"/>
    <b v="0"/>
    <n v="9"/>
    <b v="0"/>
    <n v="18"/>
    <s v="publishing/translations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x v="1416"/>
    <n v="1445552019"/>
    <b v="0"/>
    <n v="0"/>
    <b v="0"/>
    <n v="0"/>
    <s v="publishing/translations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x v="1417"/>
    <n v="1439696174"/>
    <b v="0"/>
    <n v="2"/>
    <b v="0"/>
    <n v="1"/>
    <s v="publishing/translations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x v="1418"/>
    <n v="1453805834"/>
    <b v="0"/>
    <n v="1"/>
    <b v="0"/>
    <n v="0"/>
    <s v="publishing/translations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x v="1419"/>
    <n v="1473418619"/>
    <b v="0"/>
    <n v="10"/>
    <b v="0"/>
    <n v="7"/>
    <s v="publishing/translations"/>
    <n v="44.5"/>
    <x v="3"/>
    <x v="22"/>
  </r>
  <r>
    <n v="1420"/>
    <x v="1420"/>
    <s v="Help me butcher Shakespeare in a satirical fashion."/>
    <n v="110"/>
    <n v="3"/>
    <x v="2"/>
    <x v="0"/>
    <x v="0"/>
    <x v="1420"/>
    <n v="1464969686"/>
    <b v="0"/>
    <n v="3"/>
    <b v="0"/>
    <n v="3"/>
    <s v="publishing/translations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b v="0"/>
    <n v="2"/>
    <b v="0"/>
    <n v="0"/>
    <s v="publishing/translations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b v="0"/>
    <n v="2"/>
    <b v="0"/>
    <n v="0"/>
    <s v="publishing/translations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x v="1423"/>
    <n v="1449045531"/>
    <b v="0"/>
    <n v="1"/>
    <b v="0"/>
    <n v="0"/>
    <s v="publishing/translations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x v="1424"/>
    <n v="1478106802"/>
    <b v="0"/>
    <n v="14"/>
    <b v="0"/>
    <n v="20"/>
    <s v="publishing/translations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b v="0"/>
    <n v="0"/>
    <b v="0"/>
    <n v="0"/>
    <s v="publishing/translations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x v="1426"/>
    <n v="1435224120"/>
    <b v="0"/>
    <n v="0"/>
    <b v="0"/>
    <n v="0"/>
    <s v="publishing/translations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x v="1427"/>
    <n v="1471638385"/>
    <b v="0"/>
    <n v="4"/>
    <b v="0"/>
    <n v="8"/>
    <s v="publishing/translations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x v="1428"/>
    <n v="1456996017"/>
    <b v="0"/>
    <n v="3"/>
    <b v="0"/>
    <n v="5"/>
    <s v="publishing/translations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x v="1429"/>
    <n v="1426037242"/>
    <b v="0"/>
    <n v="0"/>
    <b v="0"/>
    <n v="0"/>
    <s v="publishing/translations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x v="1430"/>
    <n v="1416339088"/>
    <b v="0"/>
    <n v="5"/>
    <b v="0"/>
    <n v="8"/>
    <s v="publishing/translations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b v="0"/>
    <n v="47"/>
    <b v="0"/>
    <n v="32"/>
    <s v="publishing/translations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x v="1432"/>
    <n v="1434825828"/>
    <b v="0"/>
    <n v="0"/>
    <b v="0"/>
    <n v="0"/>
    <s v="publishing/translations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x v="1433"/>
    <n v="1477839675"/>
    <b v="0"/>
    <n v="10"/>
    <b v="0"/>
    <n v="7"/>
    <s v="publishing/translations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x v="1434"/>
    <n v="1431973478"/>
    <b v="0"/>
    <n v="11"/>
    <b v="0"/>
    <n v="10"/>
    <s v="publishing/translations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x v="1435"/>
    <n v="1441997020"/>
    <b v="0"/>
    <n v="2"/>
    <b v="0"/>
    <n v="0"/>
    <s v="publishing/translations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x v="1436"/>
    <n v="1453451057"/>
    <b v="0"/>
    <n v="2"/>
    <b v="0"/>
    <n v="1"/>
    <s v="publishing/translations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x v="1437"/>
    <n v="1402058739"/>
    <b v="0"/>
    <n v="22"/>
    <b v="0"/>
    <n v="27"/>
    <s v="publishing/translations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x v="1438"/>
    <n v="1459198499"/>
    <b v="0"/>
    <n v="8"/>
    <b v="0"/>
    <n v="3"/>
    <s v="publishing/translations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x v="1439"/>
    <n v="1423166101"/>
    <b v="0"/>
    <n v="6"/>
    <b v="0"/>
    <n v="7"/>
    <s v="publishing/translations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x v="1440"/>
    <n v="1461693463"/>
    <b v="0"/>
    <n v="1"/>
    <b v="0"/>
    <n v="0"/>
    <s v="publishing/translations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b v="0"/>
    <n v="3"/>
    <b v="0"/>
    <n v="1"/>
    <s v="publishing/translations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x v="1442"/>
    <n v="1461598158"/>
    <b v="0"/>
    <n v="0"/>
    <b v="0"/>
    <n v="0"/>
    <s v="publishing/translations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x v="1443"/>
    <n v="1480803209"/>
    <b v="0"/>
    <n v="0"/>
    <b v="0"/>
    <n v="0"/>
    <s v="publishing/translations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x v="1444"/>
    <n v="1436907462"/>
    <b v="0"/>
    <n v="0"/>
    <b v="0"/>
    <n v="0"/>
    <s v="publishing/translations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x v="1445"/>
    <n v="1431694855"/>
    <b v="0"/>
    <n v="0"/>
    <b v="0"/>
    <n v="0"/>
    <s v="publishing/translations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b v="0"/>
    <n v="0"/>
    <b v="0"/>
    <n v="0"/>
    <s v="publishing/translations"/>
    <e v="#DIV/0!"/>
    <x v="3"/>
    <x v="22"/>
  </r>
  <r>
    <n v="1447"/>
    <x v="1447"/>
    <s v="I'm creating a dictionary of multiple Indian languages."/>
    <n v="500000"/>
    <n v="75"/>
    <x v="2"/>
    <x v="0"/>
    <x v="0"/>
    <x v="1447"/>
    <n v="1465407134"/>
    <b v="0"/>
    <n v="3"/>
    <b v="0"/>
    <n v="0"/>
    <s v="publishing/translations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b v="0"/>
    <n v="0"/>
    <b v="0"/>
    <n v="0"/>
    <s v="publishing/translations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x v="1449"/>
    <n v="1427138905"/>
    <b v="0"/>
    <n v="0"/>
    <b v="0"/>
    <n v="0"/>
    <s v="publishing/translations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b v="0"/>
    <n v="1"/>
    <b v="0"/>
    <n v="0"/>
    <s v="publishing/translations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x v="1451"/>
    <n v="1413759659"/>
    <b v="0"/>
    <n v="2"/>
    <b v="0"/>
    <n v="0"/>
    <s v="publishing/translations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x v="1452"/>
    <n v="1403974363"/>
    <b v="0"/>
    <n v="0"/>
    <b v="0"/>
    <n v="0"/>
    <s v="publishing/translations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x v="1453"/>
    <n v="1488386547"/>
    <b v="0"/>
    <n v="0"/>
    <b v="0"/>
    <n v="0"/>
    <s v="publishing/translations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b v="0"/>
    <n v="1"/>
    <b v="0"/>
    <n v="1"/>
    <s v="publishing/translations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x v="1455"/>
    <n v="1405181320"/>
    <b v="0"/>
    <n v="7"/>
    <b v="0"/>
    <n v="11"/>
    <s v="publishing/translations"/>
    <n v="225"/>
    <x v="3"/>
    <x v="22"/>
  </r>
  <r>
    <n v="1456"/>
    <x v="1456"/>
    <s v="English Version of my auto-published novel"/>
    <n v="5000"/>
    <n v="145"/>
    <x v="1"/>
    <x v="13"/>
    <x v="3"/>
    <x v="1456"/>
    <n v="1480867365"/>
    <b v="0"/>
    <n v="3"/>
    <b v="0"/>
    <n v="3"/>
    <s v="publishing/translations"/>
    <n v="48.33"/>
    <x v="3"/>
    <x v="22"/>
  </r>
  <r>
    <n v="1457"/>
    <x v="1457"/>
    <s v="Age is more than just a number, I hope your younger than you feel."/>
    <n v="6000"/>
    <n v="0"/>
    <x v="1"/>
    <x v="0"/>
    <x v="0"/>
    <x v="1457"/>
    <n v="1444685444"/>
    <b v="0"/>
    <n v="0"/>
    <b v="0"/>
    <n v="0"/>
    <s v="publishing/translations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x v="1458"/>
    <n v="1405097760"/>
    <b v="0"/>
    <n v="0"/>
    <b v="0"/>
    <n v="0"/>
    <s v="publishing/translations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x v="1459"/>
    <n v="1446612896"/>
    <b v="0"/>
    <n v="0"/>
    <b v="0"/>
    <n v="0"/>
    <s v="publishing/translations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x v="1460"/>
    <n v="1412371898"/>
    <b v="0"/>
    <n v="0"/>
    <b v="0"/>
    <n v="0"/>
    <s v="publishing/translations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x v="1461"/>
    <n v="1410967754"/>
    <b v="1"/>
    <n v="340"/>
    <b v="1"/>
    <n v="101"/>
    <s v="publishing/radio &amp; podcasts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x v="1462"/>
    <n v="1363017271"/>
    <b v="1"/>
    <n v="150"/>
    <b v="1"/>
    <n v="109"/>
    <s v="publishing/radio &amp; podcasts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x v="1463"/>
    <n v="1361483538"/>
    <b v="1"/>
    <n v="25"/>
    <b v="1"/>
    <n v="148"/>
    <s v="publishing/radio &amp; podcasts"/>
    <n v="35.44"/>
    <x v="3"/>
    <x v="23"/>
  </r>
  <r>
    <n v="1464"/>
    <x v="1464"/>
    <s v="The Best Science Media on the Web"/>
    <n v="5000"/>
    <n v="8160"/>
    <x v="0"/>
    <x v="0"/>
    <x v="0"/>
    <x v="1464"/>
    <n v="1358437958"/>
    <b v="1"/>
    <n v="234"/>
    <b v="1"/>
    <n v="163"/>
    <s v="publishing/radio &amp; podcasts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b v="1"/>
    <n v="2602"/>
    <b v="1"/>
    <n v="456"/>
    <s v="publishing/radio &amp; podcasts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b v="1"/>
    <n v="248"/>
    <b v="1"/>
    <n v="108"/>
    <s v="publishing/radio &amp; podcasts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x v="1467"/>
    <n v="1327518885"/>
    <b v="1"/>
    <n v="600"/>
    <b v="1"/>
    <n v="115"/>
    <s v="publishing/radio &amp; podcasts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b v="1"/>
    <n v="293"/>
    <b v="1"/>
    <n v="102"/>
    <s v="publishing/radio &amp; podcasts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x v="1469"/>
    <n v="1358346109"/>
    <b v="1"/>
    <n v="321"/>
    <b v="1"/>
    <n v="108"/>
    <s v="publishing/radio &amp; podcasts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x v="1470"/>
    <n v="1354909863"/>
    <b v="1"/>
    <n v="81"/>
    <b v="1"/>
    <n v="125"/>
    <s v="publishing/radio &amp; podcasts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x v="1471"/>
    <n v="1426028334"/>
    <b v="1"/>
    <n v="343"/>
    <b v="1"/>
    <n v="104"/>
    <s v="publishing/radio &amp; podcasts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b v="1"/>
    <n v="336"/>
    <b v="1"/>
    <n v="139"/>
    <s v="publishing/radio &amp; podcasts"/>
    <n v="103.2"/>
    <x v="3"/>
    <x v="23"/>
  </r>
  <r>
    <n v="1473"/>
    <x v="1473"/>
    <s v="Public Radio Project"/>
    <n v="1500"/>
    <n v="1807.74"/>
    <x v="0"/>
    <x v="0"/>
    <x v="0"/>
    <x v="1473"/>
    <n v="1328052639"/>
    <b v="1"/>
    <n v="47"/>
    <b v="1"/>
    <n v="121"/>
    <s v="publishing/radio &amp; podcasts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x v="1474"/>
    <n v="1376501292"/>
    <b v="1"/>
    <n v="76"/>
    <b v="1"/>
    <n v="112"/>
    <s v="publishing/radio &amp; podcasts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x v="1475"/>
    <n v="1416244863"/>
    <b v="1"/>
    <n v="441"/>
    <b v="1"/>
    <n v="189"/>
    <s v="publishing/radio &amp; podcasts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x v="1476"/>
    <n v="1313024422"/>
    <b v="1"/>
    <n v="916"/>
    <b v="1"/>
    <n v="662"/>
    <s v="publishing/radio &amp; podcasts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x v="1477"/>
    <n v="1319467604"/>
    <b v="1"/>
    <n v="369"/>
    <b v="1"/>
    <n v="111"/>
    <s v="publishing/radio &amp; podcasts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b v="1"/>
    <n v="20242"/>
    <b v="1"/>
    <n v="1182"/>
    <s v="publishing/radio &amp; podcasts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x v="1479"/>
    <n v="1398448389"/>
    <b v="1"/>
    <n v="71"/>
    <b v="1"/>
    <n v="137"/>
    <s v="publishing/radio &amp; podcasts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b v="1"/>
    <n v="635"/>
    <b v="1"/>
    <n v="117"/>
    <s v="publishing/radio &amp; podcasts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x v="1481"/>
    <n v="1380838145"/>
    <b v="0"/>
    <n v="6"/>
    <b v="0"/>
    <n v="2"/>
    <s v="publishing/fiction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x v="1482"/>
    <n v="1345062936"/>
    <b v="0"/>
    <n v="1"/>
    <b v="0"/>
    <n v="0"/>
    <s v="publishing/fiction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x v="1483"/>
    <n v="1467002275"/>
    <b v="0"/>
    <n v="2"/>
    <b v="0"/>
    <n v="1"/>
    <s v="publishing/fiction"/>
    <n v="25"/>
    <x v="3"/>
    <x v="10"/>
  </r>
  <r>
    <n v="1484"/>
    <x v="1484"/>
    <s v="The mussings of an old wizard"/>
    <n v="2000"/>
    <n v="0"/>
    <x v="2"/>
    <x v="0"/>
    <x v="0"/>
    <x v="1484"/>
    <n v="1337834963"/>
    <b v="0"/>
    <n v="0"/>
    <b v="0"/>
    <n v="0"/>
    <s v="publishing/fiction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x v="1485"/>
    <n v="1430939173"/>
    <b v="0"/>
    <n v="3"/>
    <b v="0"/>
    <n v="2"/>
    <s v="publishing/fiction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b v="0"/>
    <n v="3"/>
    <b v="0"/>
    <n v="0"/>
    <s v="publishing/fiction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x v="1487"/>
    <n v="1467583271"/>
    <b v="0"/>
    <n v="0"/>
    <b v="0"/>
    <n v="0"/>
    <s v="publishing/fiction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x v="1488"/>
    <n v="1386336660"/>
    <b v="0"/>
    <n v="6"/>
    <b v="0"/>
    <n v="2"/>
    <s v="publishing/fiction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x v="1489"/>
    <n v="1350398452"/>
    <b v="0"/>
    <n v="0"/>
    <b v="0"/>
    <n v="0"/>
    <s v="publishing/fiction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x v="1490"/>
    <n v="1378214874"/>
    <b v="0"/>
    <n v="19"/>
    <b v="0"/>
    <n v="31"/>
    <s v="publishing/fiction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x v="1491"/>
    <n v="1418922443"/>
    <b v="0"/>
    <n v="1"/>
    <b v="0"/>
    <n v="8"/>
    <s v="publishing/fiction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b v="0"/>
    <n v="2"/>
    <b v="0"/>
    <n v="1"/>
    <s v="publishing/fiction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x v="1493"/>
    <n v="1368823675"/>
    <b v="0"/>
    <n v="0"/>
    <b v="0"/>
    <n v="0"/>
    <s v="publishing/fiction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x v="1494"/>
    <n v="1425489613"/>
    <b v="0"/>
    <n v="11"/>
    <b v="0"/>
    <n v="9"/>
    <s v="publishing/fiction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x v="1495"/>
    <n v="1311879431"/>
    <b v="0"/>
    <n v="0"/>
    <b v="0"/>
    <n v="0"/>
    <s v="publishing/fiction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x v="1496"/>
    <n v="1405682659"/>
    <b v="0"/>
    <n v="0"/>
    <b v="0"/>
    <n v="0"/>
    <s v="publishing/fiction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x v="1497"/>
    <n v="1371655522"/>
    <b v="0"/>
    <n v="1"/>
    <b v="0"/>
    <n v="0"/>
    <s v="publishing/fiction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x v="1498"/>
    <n v="1405899378"/>
    <b v="0"/>
    <n v="3"/>
    <b v="0"/>
    <n v="2"/>
    <s v="publishing/fiction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x v="1499"/>
    <n v="1465171833"/>
    <b v="0"/>
    <n v="1"/>
    <b v="0"/>
    <n v="0"/>
    <s v="publishing/fiction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b v="0"/>
    <n v="15"/>
    <b v="0"/>
    <n v="25"/>
    <s v="publishing/fiction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x v="1501"/>
    <n v="1433772023"/>
    <b v="1"/>
    <n v="885"/>
    <b v="1"/>
    <n v="166"/>
    <s v="photography/photobooks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x v="1502"/>
    <n v="1456491680"/>
    <b v="1"/>
    <n v="329"/>
    <b v="1"/>
    <n v="101"/>
    <s v="photography/photobooks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b v="1"/>
    <n v="71"/>
    <b v="1"/>
    <n v="108"/>
    <s v="photography/photobooks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x v="1504"/>
    <n v="1399996024"/>
    <b v="1"/>
    <n v="269"/>
    <b v="1"/>
    <n v="278"/>
    <s v="photography/photobooks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b v="1"/>
    <n v="345"/>
    <b v="1"/>
    <n v="104"/>
    <s v="photography/photobooks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x v="1506"/>
    <n v="1403635904"/>
    <b v="1"/>
    <n v="43"/>
    <b v="1"/>
    <n v="111"/>
    <s v="photography/photobooks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b v="1"/>
    <n v="33"/>
    <b v="1"/>
    <n v="215"/>
    <s v="photography/photobooks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x v="1508"/>
    <n v="1401201881"/>
    <b v="1"/>
    <n v="211"/>
    <b v="1"/>
    <n v="111"/>
    <s v="photography/photobooks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x v="1509"/>
    <n v="1484570885"/>
    <b v="1"/>
    <n v="196"/>
    <b v="1"/>
    <n v="124"/>
    <s v="photography/photobooks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b v="1"/>
    <n v="405"/>
    <b v="1"/>
    <n v="101"/>
    <s v="photography/photobooks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b v="1"/>
    <n v="206"/>
    <b v="1"/>
    <n v="112"/>
    <s v="photography/photobooks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x v="1512"/>
    <n v="1483719939"/>
    <b v="1"/>
    <n v="335"/>
    <b v="1"/>
    <n v="559"/>
    <s v="photography/photobooks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x v="1513"/>
    <n v="1402931866"/>
    <b v="1"/>
    <n v="215"/>
    <b v="1"/>
    <n v="150"/>
    <s v="photography/photobooks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x v="1514"/>
    <n v="1439907640"/>
    <b v="1"/>
    <n v="176"/>
    <b v="1"/>
    <n v="106"/>
    <s v="photography/photobooks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b v="1"/>
    <n v="555"/>
    <b v="1"/>
    <n v="157"/>
    <s v="photography/photobooks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b v="1"/>
    <n v="116"/>
    <b v="1"/>
    <n v="109"/>
    <s v="photography/photobooks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x v="1517"/>
    <n v="1415194553"/>
    <b v="1"/>
    <n v="615"/>
    <b v="1"/>
    <n v="162"/>
    <s v="photography/photobooks"/>
    <n v="39.51"/>
    <x v="8"/>
    <x v="20"/>
  </r>
  <r>
    <n v="1518"/>
    <x v="1518"/>
    <s v="A photobook of Robin Schwartz's ongoing series with her daughter Amelia."/>
    <n v="15000"/>
    <n v="30805"/>
    <x v="0"/>
    <x v="0"/>
    <x v="0"/>
    <x v="1518"/>
    <n v="1398973252"/>
    <b v="1"/>
    <n v="236"/>
    <b v="1"/>
    <n v="205"/>
    <s v="photography/photobooks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b v="1"/>
    <n v="145"/>
    <b v="1"/>
    <n v="103"/>
    <s v="photography/photobooks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x v="1520"/>
    <n v="1415824513"/>
    <b v="1"/>
    <n v="167"/>
    <b v="1"/>
    <n v="103"/>
    <s v="photography/photobooks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x v="1521"/>
    <n v="1462248091"/>
    <b v="1"/>
    <n v="235"/>
    <b v="1"/>
    <n v="107"/>
    <s v="photography/photobooks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b v="1"/>
    <n v="452"/>
    <b v="1"/>
    <n v="139"/>
    <s v="photography/photobooks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b v="1"/>
    <n v="241"/>
    <b v="1"/>
    <n v="125"/>
    <s v="photography/photobooks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x v="1524"/>
    <n v="1485000090"/>
    <b v="1"/>
    <n v="28"/>
    <b v="1"/>
    <n v="207"/>
    <s v="photography/photobooks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b v="1"/>
    <n v="140"/>
    <b v="1"/>
    <n v="174"/>
    <s v="photography/photobooks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b v="1"/>
    <n v="280"/>
    <b v="1"/>
    <n v="120"/>
    <s v="photography/photobooks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x v="1527"/>
    <n v="1487082286"/>
    <b v="1"/>
    <n v="70"/>
    <b v="1"/>
    <n v="110"/>
    <s v="photography/photobooks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x v="1528"/>
    <n v="1483292122"/>
    <b v="1"/>
    <n v="160"/>
    <b v="1"/>
    <n v="282"/>
    <s v="photography/photobooks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x v="1529"/>
    <n v="1424185520"/>
    <b v="1"/>
    <n v="141"/>
    <b v="1"/>
    <n v="101"/>
    <s v="photography/photobooks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x v="1530"/>
    <n v="1443464695"/>
    <b v="1"/>
    <n v="874"/>
    <b v="1"/>
    <n v="135"/>
    <s v="photography/photobooks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b v="1"/>
    <n v="73"/>
    <b v="1"/>
    <n v="176"/>
    <s v="photography/photobooks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x v="1532"/>
    <n v="1453461865"/>
    <b v="1"/>
    <n v="294"/>
    <b v="1"/>
    <n v="484"/>
    <s v="photography/photobooks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x v="1533"/>
    <n v="1457913777"/>
    <b v="1"/>
    <n v="740"/>
    <b v="1"/>
    <n v="145"/>
    <s v="photography/photobooks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x v="1534"/>
    <n v="1438791062"/>
    <b v="1"/>
    <n v="369"/>
    <b v="1"/>
    <n v="418"/>
    <s v="photography/photobooks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b v="1"/>
    <n v="110"/>
    <b v="1"/>
    <n v="132"/>
    <s v="photography/photobooks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b v="1"/>
    <n v="455"/>
    <b v="1"/>
    <n v="250"/>
    <s v="photography/photobooks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x v="1537"/>
    <n v="1467358427"/>
    <b v="1"/>
    <n v="224"/>
    <b v="1"/>
    <n v="180"/>
    <s v="photography/photobooks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b v="1"/>
    <n v="46"/>
    <b v="1"/>
    <n v="103"/>
    <s v="photography/photobooks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x v="1539"/>
    <n v="1480629819"/>
    <b v="0"/>
    <n v="284"/>
    <b v="1"/>
    <n v="136"/>
    <s v="photography/photobooks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b v="1"/>
    <n v="98"/>
    <b v="1"/>
    <n v="118"/>
    <s v="photography/photobooks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x v="1541"/>
    <n v="1417453538"/>
    <b v="0"/>
    <n v="2"/>
    <b v="0"/>
    <n v="0"/>
    <s v="photography/nature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x v="1542"/>
    <n v="1434412500"/>
    <b v="0"/>
    <n v="1"/>
    <b v="0"/>
    <n v="4"/>
    <s v="photography/nature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x v="1543"/>
    <n v="1414066434"/>
    <b v="0"/>
    <n v="1"/>
    <b v="0"/>
    <n v="0"/>
    <s v="photography/nature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x v="1544"/>
    <n v="1424222024"/>
    <b v="0"/>
    <n v="0"/>
    <b v="0"/>
    <n v="0"/>
    <s v="photography/nature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x v="1545"/>
    <n v="1422393234"/>
    <b v="0"/>
    <n v="1"/>
    <b v="0"/>
    <n v="0"/>
    <s v="photography/nature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b v="0"/>
    <n v="11"/>
    <b v="0"/>
    <n v="29"/>
    <s v="photography/nature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x v="1547"/>
    <n v="1487240082"/>
    <b v="0"/>
    <n v="0"/>
    <b v="0"/>
    <n v="0"/>
    <s v="photography/nature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x v="1548"/>
    <n v="1444425020"/>
    <b v="0"/>
    <n v="1"/>
    <b v="0"/>
    <n v="9"/>
    <s v="photography/nature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x v="1549"/>
    <n v="1443928559"/>
    <b v="0"/>
    <n v="6"/>
    <b v="0"/>
    <n v="34"/>
    <s v="photography/nature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x v="1550"/>
    <n v="1460458034"/>
    <b v="0"/>
    <n v="7"/>
    <b v="0"/>
    <n v="13"/>
    <s v="photography/nature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x v="1551"/>
    <n v="1430164039"/>
    <b v="0"/>
    <n v="0"/>
    <b v="0"/>
    <n v="0"/>
    <s v="photography/nature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x v="341"/>
    <n v="1410366708"/>
    <b v="0"/>
    <n v="16"/>
    <b v="0"/>
    <n v="49"/>
    <s v="photography/nature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x v="1552"/>
    <n v="1438584447"/>
    <b v="0"/>
    <n v="0"/>
    <b v="0"/>
    <n v="0"/>
    <s v="photography/nature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x v="1553"/>
    <n v="1435903390"/>
    <b v="0"/>
    <n v="0"/>
    <b v="0"/>
    <n v="0"/>
    <s v="photography/nature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x v="1554"/>
    <n v="1440513832"/>
    <b v="0"/>
    <n v="0"/>
    <b v="0"/>
    <n v="0"/>
    <s v="photography/nature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x v="1555"/>
    <n v="1465011624"/>
    <b v="0"/>
    <n v="12"/>
    <b v="0"/>
    <n v="45"/>
    <s v="photography/nature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x v="1556"/>
    <n v="1408549233"/>
    <b v="0"/>
    <n v="1"/>
    <b v="0"/>
    <n v="4"/>
    <s v="photography/nature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x v="1557"/>
    <n v="1435656759"/>
    <b v="0"/>
    <n v="3"/>
    <b v="0"/>
    <n v="5"/>
    <s v="photography/nature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x v="1558"/>
    <n v="1428974199"/>
    <b v="0"/>
    <n v="1"/>
    <b v="0"/>
    <n v="0"/>
    <s v="photography/nature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x v="1559"/>
    <n v="1414110593"/>
    <b v="0"/>
    <n v="4"/>
    <b v="0"/>
    <n v="4"/>
    <s v="photography/nature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b v="0"/>
    <n v="1"/>
    <b v="0"/>
    <n v="1"/>
    <s v="publishing/art books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b v="0"/>
    <n v="0"/>
    <b v="0"/>
    <n v="0"/>
    <s v="publishing/art books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x v="1562"/>
    <n v="1389635351"/>
    <b v="0"/>
    <n v="2"/>
    <b v="0"/>
    <n v="1"/>
    <s v="publishing/art books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x v="1563"/>
    <n v="1430124509"/>
    <b v="0"/>
    <n v="1"/>
    <b v="0"/>
    <n v="0"/>
    <s v="publishing/art books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x v="1564"/>
    <n v="1304962261"/>
    <b v="0"/>
    <n v="1"/>
    <b v="0"/>
    <n v="3"/>
    <s v="publishing/art books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x v="1565"/>
    <n v="1467151204"/>
    <b v="0"/>
    <n v="59"/>
    <b v="0"/>
    <n v="21"/>
    <s v="publishing/art books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x v="1566"/>
    <n v="1391293745"/>
    <b v="0"/>
    <n v="13"/>
    <b v="0"/>
    <n v="4"/>
    <s v="publishing/art books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x v="1567"/>
    <n v="1416360585"/>
    <b v="0"/>
    <n v="22"/>
    <b v="0"/>
    <n v="14"/>
    <s v="publishing/art books"/>
    <n v="155"/>
    <x v="3"/>
    <x v="25"/>
  </r>
  <r>
    <n v="1569"/>
    <x v="1569"/>
    <s v="to be removed"/>
    <n v="30000"/>
    <n v="0"/>
    <x v="1"/>
    <x v="0"/>
    <x v="0"/>
    <x v="1568"/>
    <n v="1366906714"/>
    <b v="0"/>
    <n v="0"/>
    <b v="0"/>
    <n v="0"/>
    <s v="publishing/art books"/>
    <e v="#DIV/0!"/>
    <x v="3"/>
    <x v="25"/>
  </r>
  <r>
    <n v="1570"/>
    <x v="1570"/>
    <s v="A Coloring Book of Breathtaking Beauties_x000a_To Calm the Heart and Soul"/>
    <n v="6000"/>
    <n v="2484"/>
    <x v="1"/>
    <x v="0"/>
    <x v="0"/>
    <x v="1569"/>
    <n v="1457551882"/>
    <b v="0"/>
    <n v="52"/>
    <b v="0"/>
    <n v="41"/>
    <s v="publishing/art books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b v="0"/>
    <n v="4"/>
    <b v="0"/>
    <n v="1"/>
    <s v="publishing/art books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x v="1571"/>
    <n v="1454546859"/>
    <b v="0"/>
    <n v="3"/>
    <b v="0"/>
    <n v="5"/>
    <s v="publishing/art books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b v="0"/>
    <n v="3"/>
    <b v="0"/>
    <n v="2"/>
    <s v="publishing/art books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b v="0"/>
    <n v="6"/>
    <b v="0"/>
    <n v="5"/>
    <s v="publishing/art books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x v="1574"/>
    <n v="1402317296"/>
    <b v="0"/>
    <n v="35"/>
    <b v="0"/>
    <n v="23"/>
    <s v="publishing/art books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x v="1575"/>
    <n v="1431810368"/>
    <b v="0"/>
    <n v="10"/>
    <b v="0"/>
    <n v="13"/>
    <s v="publishing/art books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x v="1576"/>
    <n v="1337977248"/>
    <b v="0"/>
    <n v="2"/>
    <b v="0"/>
    <n v="1"/>
    <s v="publishing/art books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b v="0"/>
    <n v="4"/>
    <b v="0"/>
    <n v="11"/>
    <s v="publishing/art books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x v="1578"/>
    <n v="1374882891"/>
    <b v="0"/>
    <n v="2"/>
    <b v="0"/>
    <n v="1"/>
    <s v="publishing/art books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x v="1579"/>
    <n v="1332378726"/>
    <b v="0"/>
    <n v="0"/>
    <b v="0"/>
    <n v="0"/>
    <s v="publishing/art books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x v="1580"/>
    <n v="1447757190"/>
    <b v="0"/>
    <n v="1"/>
    <b v="0"/>
    <n v="1"/>
    <s v="photography/places"/>
    <n v="5"/>
    <x v="8"/>
    <x v="26"/>
  </r>
  <r>
    <n v="1582"/>
    <x v="1582"/>
    <s v="I create canvas prints of images from in and around New Orleans"/>
    <n v="1000"/>
    <n v="93"/>
    <x v="2"/>
    <x v="0"/>
    <x v="0"/>
    <x v="1581"/>
    <n v="1440961053"/>
    <b v="0"/>
    <n v="3"/>
    <b v="0"/>
    <n v="9"/>
    <s v="photography/places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x v="1582"/>
    <n v="1409089391"/>
    <b v="0"/>
    <n v="1"/>
    <b v="0"/>
    <n v="0"/>
    <s v="photography/places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x v="1583"/>
    <n v="1400600101"/>
    <b v="0"/>
    <n v="0"/>
    <b v="0"/>
    <n v="0"/>
    <s v="photography/places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b v="0"/>
    <n v="12"/>
    <b v="0"/>
    <n v="79"/>
    <s v="photography/places"/>
    <n v="131.66999999999999"/>
    <x v="8"/>
    <x v="26"/>
  </r>
  <r>
    <n v="1586"/>
    <x v="1586"/>
    <s v="Show the world the beauty that is in all of our back yards!"/>
    <n v="1500"/>
    <n v="0"/>
    <x v="2"/>
    <x v="0"/>
    <x v="0"/>
    <x v="1585"/>
    <n v="1425609022"/>
    <b v="0"/>
    <n v="0"/>
    <b v="0"/>
    <n v="0"/>
    <s v="photography/places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x v="1586"/>
    <n v="1415918965"/>
    <b v="0"/>
    <n v="1"/>
    <b v="0"/>
    <n v="0"/>
    <s v="photography/places"/>
    <n v="1"/>
    <x v="8"/>
    <x v="26"/>
  </r>
  <r>
    <n v="1588"/>
    <x v="1588"/>
    <s v="Southeast Texas as seen through the lens of a cell phone camera"/>
    <n v="516"/>
    <n v="0"/>
    <x v="2"/>
    <x v="0"/>
    <x v="0"/>
    <x v="1587"/>
    <n v="1420091999"/>
    <b v="0"/>
    <n v="0"/>
    <b v="0"/>
    <n v="0"/>
    <s v="photography/places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x v="1588"/>
    <n v="1441841886"/>
    <b v="0"/>
    <n v="0"/>
    <b v="0"/>
    <n v="0"/>
    <s v="photography/places"/>
    <e v="#DIV/0!"/>
    <x v="8"/>
    <x v="26"/>
  </r>
  <r>
    <n v="1590"/>
    <x v="1590"/>
    <s v="Discover Italy through photography."/>
    <n v="60000"/>
    <n v="1020"/>
    <x v="2"/>
    <x v="13"/>
    <x v="3"/>
    <x v="1589"/>
    <n v="1440448464"/>
    <b v="0"/>
    <n v="2"/>
    <b v="0"/>
    <n v="2"/>
    <s v="photography/places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b v="0"/>
    <n v="92"/>
    <b v="0"/>
    <n v="29"/>
    <s v="photography/places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x v="1591"/>
    <n v="1423619085"/>
    <b v="0"/>
    <n v="0"/>
    <b v="0"/>
    <n v="0"/>
    <s v="photography/places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x v="1592"/>
    <n v="1422562655"/>
    <b v="0"/>
    <n v="3"/>
    <b v="0"/>
    <n v="0"/>
    <s v="photography/places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x v="1593"/>
    <n v="1458147982"/>
    <b v="0"/>
    <n v="10"/>
    <b v="0"/>
    <n v="21"/>
    <s v="photography/places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x v="1594"/>
    <n v="1400634728"/>
    <b v="0"/>
    <n v="7"/>
    <b v="0"/>
    <n v="0"/>
    <s v="photography/places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x v="1595"/>
    <n v="1414577969"/>
    <b v="0"/>
    <n v="3"/>
    <b v="0"/>
    <n v="2"/>
    <s v="photography/places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x v="1596"/>
    <n v="1471768197"/>
    <b v="0"/>
    <n v="0"/>
    <b v="0"/>
    <n v="0"/>
    <s v="photography/places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x v="1597"/>
    <n v="1432742458"/>
    <b v="0"/>
    <n v="1"/>
    <b v="0"/>
    <n v="0"/>
    <s v="photography/places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x v="1598"/>
    <n v="1457528176"/>
    <b v="0"/>
    <n v="0"/>
    <b v="0"/>
    <n v="0"/>
    <s v="photography/places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x v="1599"/>
    <n v="1401585752"/>
    <b v="0"/>
    <n v="9"/>
    <b v="0"/>
    <n v="7"/>
    <s v="photography/places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x v="1600"/>
    <n v="1301969633"/>
    <b v="0"/>
    <n v="56"/>
    <b v="1"/>
    <n v="108"/>
    <s v="music/rock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x v="1601"/>
    <n v="1314947317"/>
    <b v="0"/>
    <n v="32"/>
    <b v="1"/>
    <n v="100"/>
    <s v="music/rock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x v="1602"/>
    <n v="1322539459"/>
    <b v="0"/>
    <n v="30"/>
    <b v="1"/>
    <n v="100"/>
    <s v="music/rock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b v="0"/>
    <n v="70"/>
    <b v="1"/>
    <n v="122"/>
    <s v="music/rock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b v="0"/>
    <n v="44"/>
    <b v="1"/>
    <n v="101"/>
    <s v="music/rock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b v="0"/>
    <n v="92"/>
    <b v="1"/>
    <n v="101"/>
    <s v="music/rock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x v="1606"/>
    <n v="1337887451"/>
    <b v="0"/>
    <n v="205"/>
    <b v="1"/>
    <n v="145"/>
    <s v="music/rock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x v="1607"/>
    <n v="1385754986"/>
    <b v="0"/>
    <n v="23"/>
    <b v="1"/>
    <n v="101"/>
    <s v="music/rock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x v="1608"/>
    <n v="1315612909"/>
    <b v="0"/>
    <n v="4"/>
    <b v="1"/>
    <n v="118"/>
    <s v="music/rock"/>
    <n v="443.75"/>
    <x v="4"/>
    <x v="11"/>
  </r>
  <r>
    <n v="1610"/>
    <x v="1610"/>
    <s v="So The Story Goes is the upcoming album from &quot;Just Joe&quot; Altier."/>
    <n v="2000"/>
    <n v="5437"/>
    <x v="0"/>
    <x v="0"/>
    <x v="0"/>
    <x v="1609"/>
    <n v="1353017510"/>
    <b v="0"/>
    <n v="112"/>
    <b v="1"/>
    <n v="272"/>
    <s v="music/rock"/>
    <n v="48.54"/>
    <x v="4"/>
    <x v="11"/>
  </r>
  <r>
    <n v="1611"/>
    <x v="1611"/>
    <s v="Skelton-Luns CD/7&quot; No Big Deal."/>
    <n v="800"/>
    <n v="1001"/>
    <x v="0"/>
    <x v="0"/>
    <x v="0"/>
    <x v="1610"/>
    <n v="1368576032"/>
    <b v="0"/>
    <n v="27"/>
    <b v="1"/>
    <n v="125"/>
    <s v="music/rock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x v="1611"/>
    <n v="1354568384"/>
    <b v="0"/>
    <n v="11"/>
    <b v="1"/>
    <n v="110"/>
    <s v="music/rock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x v="1612"/>
    <n v="1340329202"/>
    <b v="0"/>
    <n v="26"/>
    <b v="1"/>
    <n v="102"/>
    <s v="music/rock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b v="0"/>
    <n v="77"/>
    <b v="1"/>
    <n v="103"/>
    <s v="music/rock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x v="1614"/>
    <n v="1319850796"/>
    <b v="0"/>
    <n v="136"/>
    <b v="1"/>
    <n v="114"/>
    <s v="music/rock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x v="1615"/>
    <n v="1350061821"/>
    <b v="0"/>
    <n v="157"/>
    <b v="1"/>
    <n v="104"/>
    <s v="music/rock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x v="1616"/>
    <n v="1380470188"/>
    <b v="0"/>
    <n v="158"/>
    <b v="1"/>
    <n v="146"/>
    <s v="music/rock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x v="1617"/>
    <n v="1359301335"/>
    <b v="0"/>
    <n v="27"/>
    <b v="1"/>
    <n v="105"/>
    <s v="music/rock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x v="1618"/>
    <n v="1408940886"/>
    <b v="0"/>
    <n v="23"/>
    <b v="1"/>
    <n v="133"/>
    <s v="music/rock"/>
    <n v="86.96"/>
    <x v="4"/>
    <x v="11"/>
  </r>
  <r>
    <n v="1620"/>
    <x v="1620"/>
    <s v="Kickstarting my music career with 300 hard copy CDs of my first release."/>
    <n v="1000"/>
    <n v="1130"/>
    <x v="0"/>
    <x v="0"/>
    <x v="0"/>
    <x v="1619"/>
    <n v="1361002140"/>
    <b v="0"/>
    <n v="17"/>
    <b v="1"/>
    <n v="113"/>
    <s v="music/rock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x v="1620"/>
    <n v="1333550015"/>
    <b v="0"/>
    <n v="37"/>
    <b v="1"/>
    <n v="121"/>
    <s v="music/rock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x v="1621"/>
    <n v="1415343874"/>
    <b v="0"/>
    <n v="65"/>
    <b v="1"/>
    <n v="102"/>
    <s v="music/rock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x v="1622"/>
    <n v="1372437089"/>
    <b v="0"/>
    <n v="18"/>
    <b v="1"/>
    <n v="101"/>
    <s v="music/rock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x v="1623"/>
    <n v="1354265335"/>
    <b v="0"/>
    <n v="25"/>
    <b v="1"/>
    <n v="118"/>
    <s v="music/rock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b v="0"/>
    <n v="104"/>
    <b v="1"/>
    <n v="155"/>
    <s v="music/rock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x v="1625"/>
    <n v="1383337267"/>
    <b v="0"/>
    <n v="108"/>
    <b v="1"/>
    <n v="101"/>
    <s v="music/rock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x v="1626"/>
    <n v="1351011489"/>
    <b v="0"/>
    <n v="38"/>
    <b v="1"/>
    <n v="117"/>
    <s v="music/rock"/>
    <n v="61.58"/>
    <x v="4"/>
    <x v="11"/>
  </r>
  <r>
    <n v="1628"/>
    <x v="1628"/>
    <s v="Original Jewish rock music on human relationships and identity"/>
    <n v="4000"/>
    <n v="4037"/>
    <x v="0"/>
    <x v="0"/>
    <x v="0"/>
    <x v="1627"/>
    <n v="1400175682"/>
    <b v="0"/>
    <n v="88"/>
    <b v="1"/>
    <n v="101"/>
    <s v="music/rock"/>
    <n v="45.88"/>
    <x v="4"/>
    <x v="11"/>
  </r>
  <r>
    <n v="1629"/>
    <x v="1629"/>
    <s v="Help Off The Turnpike release new music, and set fire to everything!"/>
    <n v="6000"/>
    <n v="6220"/>
    <x v="0"/>
    <x v="0"/>
    <x v="0"/>
    <x v="1628"/>
    <n v="1389041333"/>
    <b v="0"/>
    <n v="82"/>
    <b v="1"/>
    <n v="104"/>
    <s v="music/rock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x v="1629"/>
    <n v="1328040375"/>
    <b v="0"/>
    <n v="126"/>
    <b v="1"/>
    <n v="265"/>
    <s v="music/rock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b v="0"/>
    <n v="133"/>
    <b v="1"/>
    <n v="156"/>
    <s v="music/rock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b v="0"/>
    <n v="47"/>
    <b v="1"/>
    <n v="102"/>
    <s v="music/rock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x v="1632"/>
    <n v="1324329156"/>
    <b v="0"/>
    <n v="58"/>
    <b v="1"/>
    <n v="100"/>
    <s v="music/rock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x v="1633"/>
    <n v="1303706001"/>
    <b v="0"/>
    <n v="32"/>
    <b v="1"/>
    <n v="101"/>
    <s v="music/rock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b v="0"/>
    <n v="37"/>
    <b v="1"/>
    <n v="125"/>
    <s v="music/rock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x v="1635"/>
    <n v="1304129088"/>
    <b v="0"/>
    <n v="87"/>
    <b v="1"/>
    <n v="104"/>
    <s v="music/rock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x v="1636"/>
    <n v="1257444140"/>
    <b v="0"/>
    <n v="15"/>
    <b v="1"/>
    <n v="104"/>
    <s v="music/rock"/>
    <n v="34.6"/>
    <x v="4"/>
    <x v="11"/>
  </r>
  <r>
    <n v="1638"/>
    <x v="1638"/>
    <s v="Avenues will be going in to the studio to record a new EP with Matt Allison!"/>
    <n v="1000"/>
    <n v="1050"/>
    <x v="0"/>
    <x v="0"/>
    <x v="0"/>
    <x v="1637"/>
    <n v="1358180968"/>
    <b v="0"/>
    <n v="27"/>
    <b v="1"/>
    <n v="105"/>
    <s v="music/rock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x v="1638"/>
    <n v="1328197165"/>
    <b v="0"/>
    <n v="19"/>
    <b v="1"/>
    <n v="100"/>
    <s v="music/rock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x v="1639"/>
    <n v="1279603955"/>
    <b v="0"/>
    <n v="17"/>
    <b v="1"/>
    <n v="170"/>
    <s v="music/rock"/>
    <n v="39.97"/>
    <x v="4"/>
    <x v="11"/>
  </r>
  <r>
    <n v="1641"/>
    <x v="1641"/>
    <s v="Music Video For Upbeat and Inspiring Song - Run For Your Life"/>
    <n v="2500"/>
    <n v="2535"/>
    <x v="0"/>
    <x v="0"/>
    <x v="0"/>
    <x v="1640"/>
    <n v="1416406744"/>
    <b v="0"/>
    <n v="26"/>
    <b v="1"/>
    <n v="101"/>
    <s v="music/pop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x v="1641"/>
    <n v="1306283727"/>
    <b v="0"/>
    <n v="28"/>
    <b v="1"/>
    <n v="100"/>
    <s v="music/pop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x v="1642"/>
    <n v="1345924012"/>
    <b v="0"/>
    <n v="37"/>
    <b v="1"/>
    <n v="125"/>
    <s v="music/pop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x v="1643"/>
    <n v="1348363560"/>
    <b v="0"/>
    <n v="128"/>
    <b v="1"/>
    <n v="110"/>
    <s v="music/pop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x v="1644"/>
    <n v="1378306140"/>
    <b v="0"/>
    <n v="10"/>
    <b v="1"/>
    <n v="111"/>
    <s v="music/pop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b v="0"/>
    <n v="83"/>
    <b v="1"/>
    <n v="110"/>
    <s v="music/pop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x v="1646"/>
    <n v="1336643377"/>
    <b v="0"/>
    <n v="46"/>
    <b v="1"/>
    <n v="105"/>
    <s v="music/pop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x v="1647"/>
    <n v="1298048082"/>
    <b v="0"/>
    <n v="90"/>
    <b v="1"/>
    <n v="125"/>
    <s v="music/pop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b v="0"/>
    <n v="81"/>
    <b v="1"/>
    <n v="101"/>
    <s v="music/pop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x v="1649"/>
    <n v="1378722437"/>
    <b v="0"/>
    <n v="32"/>
    <b v="1"/>
    <n v="142"/>
    <s v="music/pop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b v="0"/>
    <n v="20"/>
    <b v="1"/>
    <n v="101"/>
    <s v="music/pop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b v="0"/>
    <n v="70"/>
    <b v="1"/>
    <n v="101"/>
    <s v="music/pop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x v="1652"/>
    <n v="1300996896"/>
    <b v="0"/>
    <n v="168"/>
    <b v="1"/>
    <n v="174"/>
    <s v="music/pop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b v="0"/>
    <n v="34"/>
    <b v="1"/>
    <n v="120"/>
    <s v="music/pop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x v="1654"/>
    <n v="1331060420"/>
    <b v="0"/>
    <n v="48"/>
    <b v="1"/>
    <n v="143"/>
    <s v="music/pop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b v="0"/>
    <n v="48"/>
    <b v="1"/>
    <n v="100"/>
    <s v="music/pop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b v="0"/>
    <n v="221"/>
    <b v="1"/>
    <n v="105"/>
    <s v="music/pop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b v="0"/>
    <n v="107"/>
    <b v="1"/>
    <n v="132"/>
    <s v="music/pop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x v="1658"/>
    <n v="1384811721"/>
    <b v="0"/>
    <n v="45"/>
    <b v="1"/>
    <n v="113"/>
    <s v="music/pop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x v="1659"/>
    <n v="1459355950"/>
    <b v="0"/>
    <n v="36"/>
    <b v="1"/>
    <n v="1254"/>
    <s v="music/pop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b v="0"/>
    <n v="101"/>
    <b v="1"/>
    <n v="103"/>
    <s v="music/pop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b v="0"/>
    <n v="62"/>
    <b v="1"/>
    <n v="103"/>
    <s v="music/pop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x v="1662"/>
    <n v="1420158707"/>
    <b v="0"/>
    <n v="32"/>
    <b v="1"/>
    <n v="108"/>
    <s v="music/pop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x v="1663"/>
    <n v="1328033818"/>
    <b v="0"/>
    <n v="89"/>
    <b v="1"/>
    <n v="122"/>
    <s v="music/pop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b v="0"/>
    <n v="93"/>
    <b v="1"/>
    <n v="119"/>
    <s v="music/pop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x v="1665"/>
    <n v="1361858673"/>
    <b v="0"/>
    <n v="98"/>
    <b v="1"/>
    <n v="161"/>
    <s v="music/pop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b v="0"/>
    <n v="82"/>
    <b v="1"/>
    <n v="127"/>
    <s v="music/pop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b v="0"/>
    <n v="116"/>
    <b v="1"/>
    <n v="103"/>
    <s v="music/pop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x v="1668"/>
    <n v="1459545276"/>
    <b v="0"/>
    <n v="52"/>
    <b v="1"/>
    <n v="140"/>
    <s v="music/pop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b v="0"/>
    <n v="23"/>
    <b v="1"/>
    <n v="103"/>
    <s v="music/pop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x v="1670"/>
    <n v="1467464614"/>
    <b v="0"/>
    <n v="77"/>
    <b v="1"/>
    <n v="101"/>
    <s v="music/pop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x v="1671"/>
    <n v="1336232730"/>
    <b v="0"/>
    <n v="49"/>
    <b v="1"/>
    <n v="113"/>
    <s v="music/pop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x v="1672"/>
    <n v="1423083892"/>
    <b v="0"/>
    <n v="59"/>
    <b v="1"/>
    <n v="128"/>
    <s v="music/pop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b v="0"/>
    <n v="113"/>
    <b v="1"/>
    <n v="202"/>
    <s v="music/pop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x v="1674"/>
    <n v="1316194540"/>
    <b v="0"/>
    <n v="34"/>
    <b v="1"/>
    <n v="137"/>
    <s v="music/pop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x v="1675"/>
    <n v="1330968347"/>
    <b v="0"/>
    <n v="42"/>
    <b v="1"/>
    <n v="115"/>
    <s v="music/pop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x v="1676"/>
    <n v="1455615976"/>
    <b v="0"/>
    <n v="42"/>
    <b v="1"/>
    <n v="112"/>
    <s v="music/pop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x v="1677"/>
    <n v="1390509071"/>
    <b v="0"/>
    <n v="49"/>
    <b v="1"/>
    <n v="118"/>
    <s v="music/pop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b v="0"/>
    <n v="56"/>
    <b v="1"/>
    <n v="175"/>
    <s v="music/pop"/>
    <n v="62.5"/>
    <x v="4"/>
    <x v="27"/>
  </r>
  <r>
    <n v="1680"/>
    <x v="1680"/>
    <s v="Working Musician dilemma #164: how the taxman put Kick the Record 2.0 on hold"/>
    <n v="1000"/>
    <n v="1175"/>
    <x v="0"/>
    <x v="0"/>
    <x v="0"/>
    <x v="1679"/>
    <n v="1402596667"/>
    <b v="0"/>
    <n v="25"/>
    <b v="1"/>
    <n v="118"/>
    <s v="music/pop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b v="0"/>
    <n v="884"/>
    <b v="0"/>
    <n v="101"/>
    <s v="music/faith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x v="1681"/>
    <n v="1486962460"/>
    <b v="0"/>
    <n v="0"/>
    <b v="0"/>
    <n v="0"/>
    <s v="music/faith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x v="1682"/>
    <n v="1489517138"/>
    <b v="0"/>
    <n v="10"/>
    <b v="0"/>
    <n v="22"/>
    <s v="music/faith"/>
    <n v="76"/>
    <x v="4"/>
    <x v="28"/>
  </r>
  <r>
    <n v="1684"/>
    <x v="1684"/>
    <s v="New Music from Marty Mikles!  A new EP all about God's Goodness &amp; Mercy."/>
    <n v="8000"/>
    <n v="8730"/>
    <x v="3"/>
    <x v="0"/>
    <x v="0"/>
    <x v="1683"/>
    <n v="1487360041"/>
    <b v="0"/>
    <n v="101"/>
    <b v="0"/>
    <n v="109"/>
    <s v="music/faith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x v="1684"/>
    <n v="1487743223"/>
    <b v="0"/>
    <n v="15"/>
    <b v="0"/>
    <n v="103"/>
    <s v="music/faith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x v="1685"/>
    <n v="1488140119"/>
    <b v="0"/>
    <n v="1"/>
    <b v="0"/>
    <n v="0"/>
    <s v="music/faith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b v="0"/>
    <n v="39"/>
    <b v="0"/>
    <n v="31"/>
    <s v="music/faith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x v="1687"/>
    <n v="1489150194"/>
    <b v="0"/>
    <n v="7"/>
    <b v="0"/>
    <n v="44"/>
    <s v="music/faith"/>
    <n v="253.14"/>
    <x v="4"/>
    <x v="28"/>
  </r>
  <r>
    <n v="1689"/>
    <x v="1689"/>
    <s v="Praising the Living God in the second half of life."/>
    <n v="2400"/>
    <n v="2400"/>
    <x v="3"/>
    <x v="0"/>
    <x v="0"/>
    <x v="1688"/>
    <n v="1487111830"/>
    <b v="0"/>
    <n v="14"/>
    <b v="0"/>
    <n v="100"/>
    <s v="music/faith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x v="1689"/>
    <n v="1488882042"/>
    <b v="0"/>
    <n v="11"/>
    <b v="0"/>
    <n v="25"/>
    <s v="music/faith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b v="0"/>
    <n v="38"/>
    <b v="0"/>
    <n v="33"/>
    <s v="music/faith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x v="1691"/>
    <n v="1487734667"/>
    <b v="0"/>
    <n v="15"/>
    <b v="0"/>
    <n v="48"/>
    <s v="music/faith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b v="0"/>
    <n v="8"/>
    <b v="0"/>
    <n v="9"/>
    <s v="music/faith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x v="1693"/>
    <n v="1488038674"/>
    <b v="0"/>
    <n v="1"/>
    <b v="0"/>
    <n v="0"/>
    <s v="music/faith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b v="0"/>
    <n v="23"/>
    <b v="0"/>
    <n v="12"/>
    <s v="music/faith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x v="1695"/>
    <n v="1488418811"/>
    <b v="0"/>
    <n v="0"/>
    <b v="0"/>
    <n v="0"/>
    <s v="music/faith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x v="1696"/>
    <n v="1489193248"/>
    <b v="0"/>
    <n v="22"/>
    <b v="0"/>
    <n v="20"/>
    <s v="music/faith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b v="0"/>
    <n v="0"/>
    <b v="0"/>
    <n v="0"/>
    <s v="music/faith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x v="1698"/>
    <n v="1489351445"/>
    <b v="0"/>
    <n v="4"/>
    <b v="0"/>
    <n v="4"/>
    <s v="music/faith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x v="1699"/>
    <n v="1488418990"/>
    <b v="0"/>
    <n v="79"/>
    <b v="0"/>
    <n v="26"/>
    <s v="music/faith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x v="1700"/>
    <n v="1418745405"/>
    <b v="0"/>
    <n v="2"/>
    <b v="0"/>
    <n v="0"/>
    <s v="music/faith"/>
    <n v="5"/>
    <x v="4"/>
    <x v="28"/>
  </r>
  <r>
    <n v="1702"/>
    <x v="1702"/>
    <s v="I can do all things through christ jesus"/>
    <n v="16500"/>
    <n v="1"/>
    <x v="2"/>
    <x v="0"/>
    <x v="0"/>
    <x v="1701"/>
    <n v="1425156750"/>
    <b v="0"/>
    <n v="1"/>
    <b v="0"/>
    <n v="0"/>
    <s v="music/faith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x v="1702"/>
    <n v="1435819537"/>
    <b v="0"/>
    <n v="2"/>
    <b v="0"/>
    <n v="1"/>
    <s v="music/faith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x v="1703"/>
    <n v="1421464873"/>
    <b v="0"/>
    <n v="11"/>
    <b v="0"/>
    <n v="65"/>
    <s v="music/faith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x v="1704"/>
    <n v="1440807846"/>
    <b v="0"/>
    <n v="0"/>
    <b v="0"/>
    <n v="0"/>
    <s v="music/faith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b v="0"/>
    <n v="0"/>
    <b v="0"/>
    <n v="0"/>
    <s v="music/faith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b v="0"/>
    <n v="9"/>
    <b v="0"/>
    <n v="10"/>
    <s v="music/faith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x v="1707"/>
    <n v="1458679706"/>
    <b v="0"/>
    <n v="0"/>
    <b v="0"/>
    <n v="0"/>
    <s v="music/faith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x v="1708"/>
    <n v="1405949514"/>
    <b v="0"/>
    <n v="4"/>
    <b v="0"/>
    <n v="5"/>
    <s v="music/faith"/>
    <n v="21.25"/>
    <x v="4"/>
    <x v="28"/>
  </r>
  <r>
    <n v="1710"/>
    <x v="1710"/>
    <s v="We want to create a gospel live album which has never been produced before."/>
    <n v="5000"/>
    <n v="34"/>
    <x v="2"/>
    <x v="12"/>
    <x v="3"/>
    <x v="1709"/>
    <n v="1449151888"/>
    <b v="0"/>
    <n v="1"/>
    <b v="0"/>
    <n v="1"/>
    <s v="music/faith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b v="0"/>
    <n v="2"/>
    <b v="0"/>
    <n v="11"/>
    <s v="music/faith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x v="1711"/>
    <n v="1430517353"/>
    <b v="0"/>
    <n v="0"/>
    <b v="0"/>
    <n v="0"/>
    <s v="music/faith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x v="1712"/>
    <n v="1409944412"/>
    <b v="0"/>
    <n v="1"/>
    <b v="0"/>
    <n v="2"/>
    <s v="music/faith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x v="1713"/>
    <n v="1427925761"/>
    <b v="0"/>
    <n v="17"/>
    <b v="0"/>
    <n v="8"/>
    <s v="music/faith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x v="1714"/>
    <n v="1425186785"/>
    <b v="0"/>
    <n v="2"/>
    <b v="0"/>
    <n v="0"/>
    <s v="music/faith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b v="0"/>
    <n v="3"/>
    <b v="0"/>
    <n v="8"/>
    <s v="music/faith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x v="1716"/>
    <n v="1459467238"/>
    <b v="0"/>
    <n v="41"/>
    <b v="0"/>
    <n v="43"/>
    <s v="music/faith"/>
    <n v="34.020000000000003"/>
    <x v="4"/>
    <x v="28"/>
  </r>
  <r>
    <n v="1718"/>
    <x v="1718"/>
    <s v="A melody for the galaxy."/>
    <n v="35000"/>
    <n v="75"/>
    <x v="2"/>
    <x v="0"/>
    <x v="0"/>
    <x v="1717"/>
    <n v="1459435149"/>
    <b v="0"/>
    <n v="2"/>
    <b v="0"/>
    <n v="0"/>
    <s v="music/faith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x v="1718"/>
    <n v="1408366191"/>
    <b v="0"/>
    <n v="3"/>
    <b v="0"/>
    <n v="1"/>
    <s v="music/faith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x v="1719"/>
    <n v="1412966871"/>
    <b v="0"/>
    <n v="8"/>
    <b v="0"/>
    <n v="6"/>
    <s v="music/faith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x v="1720"/>
    <n v="1447239863"/>
    <b v="0"/>
    <n v="0"/>
    <b v="0"/>
    <n v="0"/>
    <s v="music/faith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x v="1721"/>
    <n v="1456441429"/>
    <b v="0"/>
    <n v="1"/>
    <b v="0"/>
    <n v="0"/>
    <s v="music/faith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b v="0"/>
    <n v="3"/>
    <b v="0"/>
    <n v="7"/>
    <s v="music/faith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x v="1723"/>
    <n v="1412115762"/>
    <b v="0"/>
    <n v="4"/>
    <b v="0"/>
    <n v="1"/>
    <s v="music/faith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x v="1724"/>
    <n v="1406330049"/>
    <b v="0"/>
    <n v="9"/>
    <b v="0"/>
    <n v="10"/>
    <s v="music/faith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x v="1725"/>
    <n v="1401401064"/>
    <b v="0"/>
    <n v="16"/>
    <b v="0"/>
    <n v="34"/>
    <s v="music/faith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x v="1726"/>
    <n v="1423520177"/>
    <b v="0"/>
    <n v="1"/>
    <b v="0"/>
    <n v="0"/>
    <s v="music/faith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x v="1727"/>
    <n v="1442847674"/>
    <b v="0"/>
    <n v="7"/>
    <b v="0"/>
    <n v="68"/>
    <s v="music/faith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x v="1728"/>
    <n v="1460337306"/>
    <b v="0"/>
    <n v="0"/>
    <b v="0"/>
    <n v="0"/>
    <s v="music/faith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x v="1729"/>
    <n v="1443146783"/>
    <b v="0"/>
    <n v="0"/>
    <b v="0"/>
    <n v="0"/>
    <s v="music/faith"/>
    <n v="0"/>
    <x v="4"/>
    <x v="28"/>
  </r>
  <r>
    <n v="1731"/>
    <x v="1731"/>
    <s v="We are a Christin Worship band looking to midwest tour. God Bless!"/>
    <n v="1000"/>
    <n v="0"/>
    <x v="2"/>
    <x v="0"/>
    <x v="0"/>
    <x v="1730"/>
    <n v="1432849552"/>
    <b v="0"/>
    <n v="0"/>
    <b v="0"/>
    <n v="0"/>
    <s v="music/faith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x v="1731"/>
    <n v="1447777481"/>
    <b v="0"/>
    <n v="0"/>
    <b v="0"/>
    <n v="0"/>
    <s v="music/faith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x v="1732"/>
    <n v="1472746374"/>
    <b v="0"/>
    <n v="0"/>
    <b v="0"/>
    <n v="0"/>
    <s v="music/faith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x v="1733"/>
    <n v="1428454356"/>
    <b v="0"/>
    <n v="1"/>
    <b v="0"/>
    <n v="0"/>
    <s v="music/faith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x v="1734"/>
    <n v="1468006345"/>
    <b v="0"/>
    <n v="2"/>
    <b v="0"/>
    <n v="11"/>
    <s v="music/faith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x v="1735"/>
    <n v="1444423233"/>
    <b v="0"/>
    <n v="1"/>
    <b v="0"/>
    <n v="1"/>
    <s v="music/faith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b v="0"/>
    <n v="15"/>
    <b v="0"/>
    <n v="21"/>
    <s v="music/faith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x v="1737"/>
    <n v="1409691542"/>
    <b v="0"/>
    <n v="1"/>
    <b v="0"/>
    <n v="0"/>
    <s v="music/faith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x v="1738"/>
    <n v="1457297932"/>
    <b v="0"/>
    <n v="1"/>
    <b v="0"/>
    <n v="0"/>
    <s v="music/faith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x v="1739"/>
    <n v="1434483422"/>
    <b v="0"/>
    <n v="0"/>
    <b v="0"/>
    <n v="0"/>
    <s v="music/faith"/>
    <n v="0"/>
    <x v="4"/>
    <x v="28"/>
  </r>
  <r>
    <n v="1741"/>
    <x v="1741"/>
    <s v="A photo journal documenting my experiences and travels across New Zealand"/>
    <n v="1200"/>
    <n v="1330"/>
    <x v="0"/>
    <x v="1"/>
    <x v="1"/>
    <x v="1740"/>
    <n v="1430060671"/>
    <b v="0"/>
    <n v="52"/>
    <b v="1"/>
    <n v="111"/>
    <s v="photography/photobooks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b v="0"/>
    <n v="34"/>
    <b v="1"/>
    <n v="109"/>
    <s v="photography/photobooks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x v="1742"/>
    <n v="1470348775"/>
    <b v="0"/>
    <n v="67"/>
    <b v="1"/>
    <n v="100"/>
    <s v="photography/photobooks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b v="0"/>
    <n v="70"/>
    <b v="1"/>
    <n v="118"/>
    <s v="photography/photobooks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x v="1744"/>
    <n v="1479276838"/>
    <b v="0"/>
    <n v="89"/>
    <b v="1"/>
    <n v="114"/>
    <s v="photography/photobooks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b v="0"/>
    <n v="107"/>
    <b v="1"/>
    <n v="148"/>
    <s v="photography/photobooks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x v="1746"/>
    <n v="1444904830"/>
    <b v="0"/>
    <n v="159"/>
    <b v="1"/>
    <n v="105"/>
    <s v="photography/photobooks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x v="1747"/>
    <n v="1438642143"/>
    <b v="0"/>
    <n v="181"/>
    <b v="1"/>
    <n v="130"/>
    <s v="photography/photobooks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x v="1748"/>
    <n v="1485213921"/>
    <b v="0"/>
    <n v="131"/>
    <b v="1"/>
    <n v="123"/>
    <s v="photography/photobooks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b v="0"/>
    <n v="125"/>
    <b v="1"/>
    <n v="202"/>
    <s v="photography/photobooks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x v="1750"/>
    <n v="1424198723"/>
    <b v="0"/>
    <n v="61"/>
    <b v="1"/>
    <n v="103"/>
    <s v="photography/photobooks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x v="1751"/>
    <n v="1473833082"/>
    <b v="0"/>
    <n v="90"/>
    <b v="1"/>
    <n v="260"/>
    <s v="photography/photobooks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b v="0"/>
    <n v="35"/>
    <b v="1"/>
    <n v="108"/>
    <s v="photography/photobooks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x v="1753"/>
    <n v="1425502953"/>
    <b v="0"/>
    <n v="90"/>
    <b v="1"/>
    <n v="111"/>
    <s v="photography/photobooks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x v="1754"/>
    <n v="1441479361"/>
    <b v="0"/>
    <n v="4"/>
    <b v="1"/>
    <n v="120"/>
    <s v="photography/photobooks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x v="1755"/>
    <n v="1468987269"/>
    <b v="0"/>
    <n v="120"/>
    <b v="1"/>
    <n v="103"/>
    <s v="photography/photobooks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x v="1756"/>
    <n v="1483041083"/>
    <b v="0"/>
    <n v="14"/>
    <b v="1"/>
    <n v="116"/>
    <s v="photography/photobooks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b v="0"/>
    <n v="27"/>
    <b v="1"/>
    <n v="115"/>
    <s v="photography/photobooks"/>
    <n v="42.48"/>
    <x v="8"/>
    <x v="20"/>
  </r>
  <r>
    <n v="1759"/>
    <x v="1759"/>
    <s v="Death Valley will be the first photo book of Andi State"/>
    <n v="5000"/>
    <n v="5330"/>
    <x v="0"/>
    <x v="0"/>
    <x v="0"/>
    <x v="1758"/>
    <n v="1425585229"/>
    <b v="0"/>
    <n v="49"/>
    <b v="1"/>
    <n v="107"/>
    <s v="photography/photobooks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x v="1759"/>
    <n v="1454688513"/>
    <b v="0"/>
    <n v="102"/>
    <b v="1"/>
    <n v="165"/>
    <s v="photography/photobooks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x v="1760"/>
    <n v="1437745060"/>
    <b v="0"/>
    <n v="3"/>
    <b v="1"/>
    <n v="155"/>
    <s v="photography/photobooks"/>
    <n v="51.67"/>
    <x v="8"/>
    <x v="20"/>
  </r>
  <r>
    <n v="1762"/>
    <x v="1762"/>
    <s v="Project rewards $25 gets you 190+ digital images"/>
    <n v="100"/>
    <n v="885"/>
    <x v="0"/>
    <x v="0"/>
    <x v="0"/>
    <x v="1761"/>
    <n v="1455147245"/>
    <b v="0"/>
    <n v="25"/>
    <b v="1"/>
    <n v="885"/>
    <s v="photography/photobooks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b v="0"/>
    <n v="118"/>
    <b v="1"/>
    <n v="102"/>
    <s v="photography/photobooks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b v="1"/>
    <n v="39"/>
    <b v="0"/>
    <n v="20"/>
    <s v="photography/photobooks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b v="1"/>
    <n v="103"/>
    <b v="0"/>
    <n v="59"/>
    <s v="photography/photobooks"/>
    <n v="72.17"/>
    <x v="8"/>
    <x v="20"/>
  </r>
  <r>
    <n v="1766"/>
    <x v="1766"/>
    <s v="I want to create a beautiful book which documents the Melbourne music scene."/>
    <n v="1500"/>
    <n v="0"/>
    <x v="2"/>
    <x v="2"/>
    <x v="2"/>
    <x v="1765"/>
    <n v="1407184688"/>
    <b v="1"/>
    <n v="0"/>
    <b v="0"/>
    <n v="0"/>
    <s v="photography/photobooks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x v="1766"/>
    <n v="1404488884"/>
    <b v="1"/>
    <n v="39"/>
    <b v="0"/>
    <n v="46"/>
    <s v="photography/photobooks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x v="1767"/>
    <n v="1406640444"/>
    <b v="1"/>
    <n v="15"/>
    <b v="0"/>
    <n v="4"/>
    <s v="photography/photobooks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x v="1768"/>
    <n v="1418585959"/>
    <b v="1"/>
    <n v="22"/>
    <b v="0"/>
    <n v="3"/>
    <s v="photography/photobooks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b v="1"/>
    <n v="92"/>
    <b v="0"/>
    <n v="57"/>
    <s v="photography/photobooks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x v="1770"/>
    <n v="1411515040"/>
    <b v="1"/>
    <n v="25"/>
    <b v="0"/>
    <n v="21"/>
    <s v="photography/photobooks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x v="1771"/>
    <n v="1399482836"/>
    <b v="1"/>
    <n v="19"/>
    <b v="0"/>
    <n v="16"/>
    <s v="photography/photobooks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b v="1"/>
    <n v="19"/>
    <b v="0"/>
    <n v="6"/>
    <s v="photography/photobooks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x v="1773"/>
    <n v="1413609292"/>
    <b v="1"/>
    <n v="13"/>
    <b v="0"/>
    <n v="46"/>
    <s v="photography/photobooks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x v="1774"/>
    <n v="1410305160"/>
    <b v="1"/>
    <n v="124"/>
    <b v="0"/>
    <n v="65"/>
    <s v="photography/photobooks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x v="1775"/>
    <n v="1411513071"/>
    <b v="1"/>
    <n v="4"/>
    <b v="0"/>
    <n v="7"/>
    <s v="photography/photobooks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b v="1"/>
    <n v="10"/>
    <b v="0"/>
    <n v="14"/>
    <s v="photography/photobooks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x v="1777"/>
    <n v="1423600995"/>
    <b v="1"/>
    <n v="15"/>
    <b v="0"/>
    <n v="2"/>
    <s v="photography/photobooks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x v="1778"/>
    <n v="1470242180"/>
    <b v="1"/>
    <n v="38"/>
    <b v="0"/>
    <n v="36"/>
    <s v="photography/photobooks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x v="1779"/>
    <n v="1462285510"/>
    <b v="1"/>
    <n v="152"/>
    <b v="0"/>
    <n v="40"/>
    <s v="photography/photobooks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x v="1780"/>
    <n v="1471272545"/>
    <b v="1"/>
    <n v="24"/>
    <b v="0"/>
    <n v="26"/>
    <s v="photography/photobooks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x v="1781"/>
    <n v="1453211289"/>
    <b v="1"/>
    <n v="76"/>
    <b v="0"/>
    <n v="15"/>
    <s v="photography/photobooks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b v="1"/>
    <n v="185"/>
    <b v="0"/>
    <n v="24"/>
    <s v="photography/photobooks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x v="1783"/>
    <n v="1419954240"/>
    <b v="1"/>
    <n v="33"/>
    <b v="0"/>
    <n v="40"/>
    <s v="photography/photobooks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x v="1784"/>
    <n v="1410750855"/>
    <b v="1"/>
    <n v="108"/>
    <b v="0"/>
    <n v="20"/>
    <s v="photography/photobooks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x v="1785"/>
    <n v="1416057177"/>
    <b v="1"/>
    <n v="29"/>
    <b v="0"/>
    <n v="48"/>
    <s v="photography/photobooks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x v="1786"/>
    <n v="1425570237"/>
    <b v="1"/>
    <n v="24"/>
    <b v="0"/>
    <n v="15"/>
    <s v="photography/photobooks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x v="1787"/>
    <n v="1412203542"/>
    <b v="1"/>
    <n v="4"/>
    <b v="0"/>
    <n v="1"/>
    <s v="photography/photobooks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x v="1788"/>
    <n v="1415858403"/>
    <b v="1"/>
    <n v="4"/>
    <b v="0"/>
    <n v="1"/>
    <s v="photography/photobooks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x v="1789"/>
    <n v="1420560678"/>
    <b v="1"/>
    <n v="15"/>
    <b v="0"/>
    <n v="5"/>
    <s v="photography/photobooks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x v="1790"/>
    <n v="1417369565"/>
    <b v="1"/>
    <n v="4"/>
    <b v="0"/>
    <n v="4"/>
    <s v="photography/photobooks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x v="1791"/>
    <n v="1435970682"/>
    <b v="1"/>
    <n v="139"/>
    <b v="0"/>
    <n v="61"/>
    <s v="photography/photobooks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x v="1792"/>
    <n v="1414531440"/>
    <b v="1"/>
    <n v="2"/>
    <b v="0"/>
    <n v="1"/>
    <s v="photography/photobooks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b v="1"/>
    <n v="18"/>
    <b v="0"/>
    <n v="11"/>
    <s v="photography/photobooks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x v="1794"/>
    <n v="1473922541"/>
    <b v="1"/>
    <n v="81"/>
    <b v="0"/>
    <n v="39"/>
    <s v="photography/photobooks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b v="1"/>
    <n v="86"/>
    <b v="0"/>
    <n v="22"/>
    <s v="photography/photobooks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x v="1796"/>
    <n v="1479217189"/>
    <b v="1"/>
    <n v="140"/>
    <b v="0"/>
    <n v="68"/>
    <s v="photography/photobooks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x v="1797"/>
    <n v="1449388233"/>
    <b v="1"/>
    <n v="37"/>
    <b v="0"/>
    <n v="14"/>
    <s v="photography/photobooks"/>
    <n v="58.97"/>
    <x v="8"/>
    <x v="20"/>
  </r>
  <r>
    <n v="1799"/>
    <x v="1799"/>
    <s v="The UnDiscovered Image, a monthly publication dedicated to photographers."/>
    <n v="4000"/>
    <n v="69.83"/>
    <x v="2"/>
    <x v="1"/>
    <x v="1"/>
    <x v="1798"/>
    <n v="1414008808"/>
    <b v="1"/>
    <n v="6"/>
    <b v="0"/>
    <n v="2"/>
    <s v="photography/photobooks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b v="1"/>
    <n v="113"/>
    <b v="0"/>
    <n v="20"/>
    <s v="photography/photobooks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b v="1"/>
    <n v="37"/>
    <b v="0"/>
    <n v="14"/>
    <s v="photography/photobooks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x v="1801"/>
    <n v="1433416830"/>
    <b v="1"/>
    <n v="18"/>
    <b v="0"/>
    <n v="48"/>
    <s v="photography/photobooks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x v="1802"/>
    <n v="1421199782"/>
    <b v="1"/>
    <n v="75"/>
    <b v="0"/>
    <n v="31"/>
    <s v="photography/photobooks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x v="1803"/>
    <n v="1444061804"/>
    <b v="1"/>
    <n v="52"/>
    <b v="0"/>
    <n v="35"/>
    <s v="photography/photobooks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b v="1"/>
    <n v="122"/>
    <b v="0"/>
    <n v="36"/>
    <s v="photography/photobooks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x v="1805"/>
    <n v="1409066349"/>
    <b v="1"/>
    <n v="8"/>
    <b v="0"/>
    <n v="3"/>
    <s v="photography/photobooks"/>
    <n v="73.88"/>
    <x v="8"/>
    <x v="20"/>
  </r>
  <r>
    <n v="1807"/>
    <x v="1807"/>
    <s v="I want to explore alternative cultures and lifestyles in America."/>
    <n v="5000"/>
    <n v="553"/>
    <x v="2"/>
    <x v="0"/>
    <x v="0"/>
    <x v="1806"/>
    <n v="1409276313"/>
    <b v="1"/>
    <n v="8"/>
    <b v="0"/>
    <n v="11"/>
    <s v="photography/photobooks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b v="1"/>
    <n v="96"/>
    <b v="0"/>
    <n v="41"/>
    <s v="photography/photobooks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x v="1808"/>
    <n v="1422222439"/>
    <b v="1"/>
    <n v="9"/>
    <b v="0"/>
    <n v="11"/>
    <s v="photography/photobooks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x v="1809"/>
    <n v="1407621026"/>
    <b v="0"/>
    <n v="2"/>
    <b v="0"/>
    <n v="3"/>
    <s v="photography/photobooks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x v="1810"/>
    <n v="1408962270"/>
    <b v="0"/>
    <n v="26"/>
    <b v="0"/>
    <n v="0"/>
    <s v="photography/photobooks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x v="1811"/>
    <n v="1464939536"/>
    <b v="0"/>
    <n v="23"/>
    <b v="0"/>
    <n v="13"/>
    <s v="photography/photobooks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x v="1812"/>
    <n v="1404940812"/>
    <b v="0"/>
    <n v="0"/>
    <b v="0"/>
    <n v="0"/>
    <s v="photography/photobooks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x v="1813"/>
    <n v="1422516736"/>
    <b v="0"/>
    <n v="140"/>
    <b v="0"/>
    <n v="49"/>
    <s v="photography/photobooks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x v="1814"/>
    <n v="1434577537"/>
    <b v="0"/>
    <n v="0"/>
    <b v="0"/>
    <n v="0"/>
    <s v="photography/photobooks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x v="1815"/>
    <n v="1467061303"/>
    <b v="0"/>
    <n v="6"/>
    <b v="0"/>
    <n v="2"/>
    <s v="photography/photobooks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x v="1816"/>
    <n v="1480607607"/>
    <b v="0"/>
    <n v="100"/>
    <b v="0"/>
    <n v="52"/>
    <s v="photography/photobooks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x v="1817"/>
    <n v="1425447450"/>
    <b v="0"/>
    <n v="0"/>
    <b v="0"/>
    <n v="0"/>
    <s v="photography/photobooks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x v="1818"/>
    <n v="1404151396"/>
    <b v="0"/>
    <n v="4"/>
    <b v="0"/>
    <n v="2"/>
    <s v="photography/photobooks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b v="0"/>
    <n v="8"/>
    <b v="0"/>
    <n v="7"/>
    <s v="photography/photobooks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x v="1820"/>
    <n v="1326872367"/>
    <b v="0"/>
    <n v="57"/>
    <b v="1"/>
    <n v="135"/>
    <s v="music/rock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x v="1821"/>
    <n v="1388084862"/>
    <b v="0"/>
    <n v="11"/>
    <b v="1"/>
    <n v="100"/>
    <s v="music/rock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x v="1822"/>
    <n v="1348503976"/>
    <b v="0"/>
    <n v="33"/>
    <b v="1"/>
    <n v="116"/>
    <s v="music/rock"/>
    <n v="24.58"/>
    <x v="4"/>
    <x v="11"/>
  </r>
  <r>
    <n v="1824"/>
    <x v="1824"/>
    <s v="cd fund raiser"/>
    <n v="3000"/>
    <n v="3002"/>
    <x v="0"/>
    <x v="0"/>
    <x v="0"/>
    <x v="1823"/>
    <n v="1387403967"/>
    <b v="0"/>
    <n v="40"/>
    <b v="1"/>
    <n v="100"/>
    <s v="music/rock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b v="0"/>
    <n v="50"/>
    <b v="1"/>
    <n v="105"/>
    <s v="music/rock"/>
    <n v="42.02"/>
    <x v="4"/>
    <x v="11"/>
  </r>
  <r>
    <n v="1826"/>
    <x v="1826"/>
    <s v="Hear your favorite Bear Ghost in eargasmic quality!"/>
    <n v="2000"/>
    <n v="2020"/>
    <x v="0"/>
    <x v="0"/>
    <x v="0"/>
    <x v="1825"/>
    <n v="1390083017"/>
    <b v="0"/>
    <n v="38"/>
    <b v="1"/>
    <n v="101"/>
    <s v="music/rock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b v="0"/>
    <n v="96"/>
    <b v="1"/>
    <n v="101"/>
    <s v="music/rock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b v="0"/>
    <n v="48"/>
    <b v="1"/>
    <n v="100"/>
    <s v="music/rock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x v="1828"/>
    <n v="1291428371"/>
    <b v="0"/>
    <n v="33"/>
    <b v="1"/>
    <n v="167"/>
    <s v="music/rock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x v="1829"/>
    <n v="1390667107"/>
    <b v="0"/>
    <n v="226"/>
    <b v="1"/>
    <n v="102"/>
    <s v="music/rock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x v="1830"/>
    <n v="1335570863"/>
    <b v="0"/>
    <n v="14"/>
    <b v="1"/>
    <n v="103"/>
    <s v="music/rock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x v="1831"/>
    <n v="1296651427"/>
    <b v="0"/>
    <n v="20"/>
    <b v="1"/>
    <n v="143"/>
    <s v="music/rock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x v="1832"/>
    <n v="1359421403"/>
    <b v="0"/>
    <n v="25"/>
    <b v="1"/>
    <n v="263"/>
    <s v="music/rock"/>
    <n v="42"/>
    <x v="4"/>
    <x v="11"/>
  </r>
  <r>
    <n v="1834"/>
    <x v="1834"/>
    <s v="Help us fund our first tour and promote our new EP!"/>
    <n v="10000"/>
    <n v="11805"/>
    <x v="0"/>
    <x v="0"/>
    <x v="0"/>
    <x v="1833"/>
    <n v="1418684895"/>
    <b v="0"/>
    <n v="90"/>
    <b v="1"/>
    <n v="118"/>
    <s v="music/rock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x v="1834"/>
    <n v="1456851071"/>
    <b v="0"/>
    <n v="11"/>
    <b v="1"/>
    <n v="104"/>
    <s v="music/rock"/>
    <n v="47.27"/>
    <x v="4"/>
    <x v="11"/>
  </r>
  <r>
    <n v="1836"/>
    <x v="1836"/>
    <s v="Help fund our 2013 Sound &amp; Lighting Touring rig!"/>
    <n v="5000"/>
    <n v="10017"/>
    <x v="0"/>
    <x v="0"/>
    <x v="0"/>
    <x v="1835"/>
    <n v="1359660329"/>
    <b v="0"/>
    <n v="55"/>
    <b v="1"/>
    <n v="200"/>
    <s v="music/rock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b v="0"/>
    <n v="30"/>
    <b v="1"/>
    <n v="307"/>
    <s v="music/rock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b v="0"/>
    <n v="28"/>
    <b v="1"/>
    <n v="100"/>
    <s v="music/rock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x v="1838"/>
    <n v="1472750382"/>
    <b v="0"/>
    <n v="45"/>
    <b v="1"/>
    <n v="205"/>
    <s v="music/rock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x v="1839"/>
    <n v="1366251510"/>
    <b v="0"/>
    <n v="13"/>
    <b v="1"/>
    <n v="109"/>
    <s v="music/rock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x v="1840"/>
    <n v="1397679445"/>
    <b v="0"/>
    <n v="40"/>
    <b v="1"/>
    <n v="102"/>
    <s v="music/rock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x v="1841"/>
    <n v="1422371381"/>
    <b v="0"/>
    <n v="21"/>
    <b v="1"/>
    <n v="125"/>
    <s v="music/rock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b v="0"/>
    <n v="134"/>
    <b v="1"/>
    <n v="124"/>
    <s v="music/rock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x v="1843"/>
    <n v="1304464914"/>
    <b v="0"/>
    <n v="20"/>
    <b v="1"/>
    <n v="101"/>
    <s v="music/rock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b v="0"/>
    <n v="19"/>
    <b v="1"/>
    <n v="100"/>
    <s v="music/rock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b v="0"/>
    <n v="209"/>
    <b v="1"/>
    <n v="138"/>
    <s v="music/rock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b v="0"/>
    <n v="38"/>
    <b v="1"/>
    <n v="121"/>
    <s v="music/rock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b v="0"/>
    <n v="24"/>
    <b v="1"/>
    <n v="107"/>
    <s v="music/rock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x v="1848"/>
    <n v="1347913059"/>
    <b v="0"/>
    <n v="8"/>
    <b v="1"/>
    <n v="100"/>
    <s v="music/rock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x v="1849"/>
    <n v="1402441300"/>
    <b v="0"/>
    <n v="179"/>
    <b v="1"/>
    <n v="102"/>
    <s v="music/rock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x v="1850"/>
    <n v="1404769538"/>
    <b v="0"/>
    <n v="26"/>
    <b v="1"/>
    <n v="100"/>
    <s v="music/rock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b v="0"/>
    <n v="131"/>
    <b v="1"/>
    <n v="117"/>
    <s v="music/rock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x v="1852"/>
    <n v="1348536417"/>
    <b v="0"/>
    <n v="14"/>
    <b v="1"/>
    <n v="102"/>
    <s v="music/rock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b v="0"/>
    <n v="174"/>
    <b v="1"/>
    <n v="102"/>
    <s v="music/rock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x v="1854"/>
    <n v="1385124940"/>
    <b v="0"/>
    <n v="191"/>
    <b v="1"/>
    <n v="154"/>
    <s v="music/rock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b v="0"/>
    <n v="38"/>
    <b v="1"/>
    <n v="101"/>
    <s v="music/rock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x v="1856"/>
    <n v="1407954413"/>
    <b v="0"/>
    <n v="22"/>
    <b v="1"/>
    <n v="100"/>
    <s v="music/rock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b v="0"/>
    <n v="149"/>
    <b v="1"/>
    <n v="109"/>
    <s v="music/rock"/>
    <n v="40.549999999999997"/>
    <x v="4"/>
    <x v="11"/>
  </r>
  <r>
    <n v="1859"/>
    <x v="1859"/>
    <s v="Queen Kwong is going ON TOUR to London and Paris!"/>
    <n v="3000"/>
    <n v="3955"/>
    <x v="0"/>
    <x v="0"/>
    <x v="0"/>
    <x v="1858"/>
    <n v="1314124129"/>
    <b v="0"/>
    <n v="56"/>
    <b v="1"/>
    <n v="132"/>
    <s v="music/rock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x v="1859"/>
    <n v="1389891684"/>
    <b v="0"/>
    <n v="19"/>
    <b v="1"/>
    <n v="133"/>
    <s v="music/rock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b v="0"/>
    <n v="0"/>
    <b v="0"/>
    <n v="0"/>
    <s v="games/mobile games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x v="1861"/>
    <n v="1484912974"/>
    <b v="0"/>
    <n v="16"/>
    <b v="0"/>
    <n v="8"/>
    <s v="games/mobile games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x v="1862"/>
    <n v="1400008085"/>
    <b v="0"/>
    <n v="2"/>
    <b v="0"/>
    <n v="0"/>
    <s v="games/mobile games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x v="1863"/>
    <n v="1396631500"/>
    <b v="0"/>
    <n v="48"/>
    <b v="0"/>
    <n v="43"/>
    <s v="games/mobile games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b v="0"/>
    <n v="2"/>
    <b v="0"/>
    <n v="0"/>
    <s v="games/mobile games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x v="1865"/>
    <n v="1483768497"/>
    <b v="0"/>
    <n v="2"/>
    <b v="0"/>
    <n v="1"/>
    <s v="games/mobile games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b v="0"/>
    <n v="1"/>
    <b v="0"/>
    <n v="0"/>
    <s v="games/mobile games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x v="1867"/>
    <n v="1448044925"/>
    <b v="0"/>
    <n v="17"/>
    <b v="0"/>
    <n v="5"/>
    <s v="games/mobile games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b v="0"/>
    <n v="0"/>
    <b v="0"/>
    <n v="0"/>
    <s v="games/mobile games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x v="1869"/>
    <n v="1451723535"/>
    <b v="0"/>
    <n v="11"/>
    <b v="0"/>
    <n v="10"/>
    <s v="games/mobile games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b v="0"/>
    <n v="95"/>
    <b v="0"/>
    <n v="72"/>
    <s v="games/mobile games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b v="0"/>
    <n v="13"/>
    <b v="0"/>
    <n v="1"/>
    <s v="games/mobile games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x v="1872"/>
    <n v="1433861210"/>
    <b v="0"/>
    <n v="2"/>
    <b v="0"/>
    <n v="0"/>
    <s v="games/mobile games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x v="1873"/>
    <n v="1465427733"/>
    <b v="0"/>
    <n v="2"/>
    <b v="0"/>
    <n v="0"/>
    <s v="games/mobile games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x v="1874"/>
    <n v="1465335308"/>
    <b v="0"/>
    <n v="3"/>
    <b v="0"/>
    <n v="1"/>
    <s v="games/mobile games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x v="1875"/>
    <n v="1400309405"/>
    <b v="0"/>
    <n v="0"/>
    <b v="0"/>
    <n v="0"/>
    <s v="games/mobile games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x v="1876"/>
    <n v="1422664925"/>
    <b v="0"/>
    <n v="0"/>
    <b v="0"/>
    <n v="0"/>
    <s v="games/mobile games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x v="1877"/>
    <n v="1400026355"/>
    <b v="0"/>
    <n v="0"/>
    <b v="0"/>
    <n v="0"/>
    <s v="games/mobile games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x v="1878"/>
    <n v="1455377729"/>
    <b v="0"/>
    <n v="2"/>
    <b v="0"/>
    <n v="0"/>
    <s v="games/mobile games"/>
    <n v="3"/>
    <x v="6"/>
    <x v="18"/>
  </r>
  <r>
    <n v="1880"/>
    <x v="1880"/>
    <s v="Sim Betting Football is the only football (soccer) betting simulation  game."/>
    <n v="5000"/>
    <n v="1004"/>
    <x v="2"/>
    <x v="1"/>
    <x v="1"/>
    <x v="1879"/>
    <n v="1456839380"/>
    <b v="0"/>
    <n v="24"/>
    <b v="0"/>
    <n v="20"/>
    <s v="games/mobile games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x v="1880"/>
    <n v="1423366789"/>
    <b v="0"/>
    <n v="70"/>
    <b v="1"/>
    <n v="173"/>
    <s v="music/indie rock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x v="1881"/>
    <n v="1339109212"/>
    <b v="0"/>
    <n v="81"/>
    <b v="1"/>
    <n v="101"/>
    <s v="music/indie rock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x v="1882"/>
    <n v="1331333108"/>
    <b v="0"/>
    <n v="32"/>
    <b v="1"/>
    <n v="105"/>
    <s v="music/indie rock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x v="1883"/>
    <n v="1350967535"/>
    <b v="0"/>
    <n v="26"/>
    <b v="1"/>
    <n v="135"/>
    <s v="music/indie rock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x v="1884"/>
    <n v="1341800110"/>
    <b v="0"/>
    <n v="105"/>
    <b v="1"/>
    <n v="116"/>
    <s v="music/indie rock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x v="1885"/>
    <n v="1413236738"/>
    <b v="0"/>
    <n v="29"/>
    <b v="1"/>
    <n v="102"/>
    <s v="music/indie rock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x v="1886"/>
    <n v="1447614732"/>
    <b v="0"/>
    <n v="8"/>
    <b v="1"/>
    <n v="111"/>
    <s v="music/indie rock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b v="0"/>
    <n v="89"/>
    <b v="1"/>
    <n v="166"/>
    <s v="music/indie rock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b v="0"/>
    <n v="44"/>
    <b v="1"/>
    <n v="107"/>
    <s v="music/indie rock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x v="1889"/>
    <n v="1353005528"/>
    <b v="0"/>
    <n v="246"/>
    <b v="1"/>
    <n v="145"/>
    <s v="music/indie rock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b v="0"/>
    <n v="120"/>
    <b v="1"/>
    <n v="106"/>
    <s v="music/indie rock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x v="1891"/>
    <n v="1304867881"/>
    <b v="0"/>
    <n v="26"/>
    <b v="1"/>
    <n v="137"/>
    <s v="music/indie rock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b v="0"/>
    <n v="45"/>
    <b v="1"/>
    <n v="104"/>
    <s v="music/indie rock"/>
    <n v="57.78"/>
    <x v="4"/>
    <x v="14"/>
  </r>
  <r>
    <n v="1894"/>
    <x v="1894"/>
    <s v="Im trying to raise $1000 for a 3 song EP in a studio!"/>
    <n v="1000"/>
    <n v="1145"/>
    <x v="0"/>
    <x v="0"/>
    <x v="0"/>
    <x v="1893"/>
    <n v="1326404583"/>
    <b v="0"/>
    <n v="20"/>
    <b v="1"/>
    <n v="115"/>
    <s v="music/indie rock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b v="0"/>
    <n v="47"/>
    <b v="1"/>
    <n v="102"/>
    <s v="music/indie rock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x v="1895"/>
    <n v="1331658165"/>
    <b v="0"/>
    <n v="13"/>
    <b v="1"/>
    <n v="124"/>
    <s v="music/indie rock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x v="1896"/>
    <n v="1392040806"/>
    <b v="0"/>
    <n v="183"/>
    <b v="1"/>
    <n v="102"/>
    <s v="music/indie rock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x v="1897"/>
    <n v="1451277473"/>
    <b v="0"/>
    <n v="21"/>
    <b v="1"/>
    <n v="145"/>
    <s v="music/indie rock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b v="0"/>
    <n v="42"/>
    <b v="1"/>
    <n v="133"/>
    <s v="music/indie rock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b v="0"/>
    <n v="54"/>
    <b v="1"/>
    <n v="109"/>
    <s v="music/indie rock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b v="0"/>
    <n v="25"/>
    <b v="0"/>
    <n v="3"/>
    <s v="technology/gadgets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x v="1901"/>
    <n v="1422903447"/>
    <b v="0"/>
    <n v="3"/>
    <b v="0"/>
    <n v="1"/>
    <s v="technology/gadgets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x v="1902"/>
    <n v="1480357791"/>
    <b v="0"/>
    <n v="41"/>
    <b v="0"/>
    <n v="47"/>
    <s v="technology/gadgets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x v="1903"/>
    <n v="1447864021"/>
    <b v="0"/>
    <n v="2"/>
    <b v="0"/>
    <n v="0"/>
    <s v="technology/gadgets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b v="0"/>
    <n v="4"/>
    <b v="0"/>
    <n v="0"/>
    <s v="technology/gadgets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x v="1905"/>
    <n v="1464105983"/>
    <b v="0"/>
    <n v="99"/>
    <b v="0"/>
    <n v="43"/>
    <s v="technology/gadgets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x v="1906"/>
    <n v="1399557925"/>
    <b v="0"/>
    <n v="4"/>
    <b v="0"/>
    <n v="0"/>
    <s v="technology/gadgets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b v="0"/>
    <n v="4"/>
    <b v="0"/>
    <n v="2"/>
    <s v="technology/gadgets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x v="1908"/>
    <n v="1411467479"/>
    <b v="0"/>
    <n v="38"/>
    <b v="0"/>
    <n v="14"/>
    <s v="technology/gadgets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x v="1909"/>
    <n v="1442531217"/>
    <b v="0"/>
    <n v="285"/>
    <b v="0"/>
    <n v="39"/>
    <s v="technology/gadgets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x v="1910"/>
    <n v="1404953334"/>
    <b v="0"/>
    <n v="1"/>
    <b v="0"/>
    <n v="0"/>
    <s v="technology/gadgets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x v="1911"/>
    <n v="1430803560"/>
    <b v="0"/>
    <n v="42"/>
    <b v="0"/>
    <n v="59"/>
    <s v="technology/gadgets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x v="1912"/>
    <n v="1410178578"/>
    <b v="0"/>
    <n v="26"/>
    <b v="0"/>
    <n v="1"/>
    <s v="technology/gadgets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b v="0"/>
    <n v="2"/>
    <b v="0"/>
    <n v="9"/>
    <s v="technology/gadgets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x v="1914"/>
    <n v="1407892222"/>
    <b v="0"/>
    <n v="4"/>
    <b v="0"/>
    <n v="2"/>
    <s v="technology/gadgets"/>
    <n v="2"/>
    <x v="2"/>
    <x v="29"/>
  </r>
  <r>
    <n v="1916"/>
    <x v="1916"/>
    <s v="The Paint Can Holder Makes Painting Easier and Safer on Extension Ladders."/>
    <n v="20000"/>
    <n v="102"/>
    <x v="2"/>
    <x v="0"/>
    <x v="0"/>
    <x v="1915"/>
    <n v="1476378775"/>
    <b v="0"/>
    <n v="6"/>
    <b v="0"/>
    <n v="1"/>
    <s v="technology/gadgets"/>
    <n v="17"/>
    <x v="2"/>
    <x v="29"/>
  </r>
  <r>
    <n v="1917"/>
    <x v="1917"/>
    <s v="Let's build a legendary brand altogether"/>
    <n v="390000"/>
    <n v="205025"/>
    <x v="2"/>
    <x v="7"/>
    <x v="6"/>
    <x v="1916"/>
    <n v="1484116133"/>
    <b v="0"/>
    <n v="70"/>
    <b v="0"/>
    <n v="53"/>
    <s v="technology/gadgets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x v="1917"/>
    <n v="1404845851"/>
    <b v="0"/>
    <n v="9"/>
    <b v="0"/>
    <n v="1"/>
    <s v="technology/gadgets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x v="1918"/>
    <n v="1429477249"/>
    <b v="0"/>
    <n v="8"/>
    <b v="0"/>
    <n v="47"/>
    <s v="technology/gadgets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x v="1919"/>
    <n v="1443042061"/>
    <b v="0"/>
    <n v="105"/>
    <b v="0"/>
    <n v="43"/>
    <s v="technology/gadgets"/>
    <n v="40.98"/>
    <x v="2"/>
    <x v="29"/>
  </r>
  <r>
    <n v="1921"/>
    <x v="1921"/>
    <s v="The Fine Spirits are making an album, but we need your help!"/>
    <n v="1500"/>
    <n v="2052"/>
    <x v="0"/>
    <x v="0"/>
    <x v="0"/>
    <x v="1920"/>
    <n v="1339651143"/>
    <b v="0"/>
    <n v="38"/>
    <b v="1"/>
    <n v="137"/>
    <s v="music/indie rock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x v="1921"/>
    <n v="1384236507"/>
    <b v="0"/>
    <n v="64"/>
    <b v="1"/>
    <n v="116"/>
    <s v="music/indie rock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x v="1922"/>
    <n v="1313612532"/>
    <b v="0"/>
    <n v="13"/>
    <b v="1"/>
    <n v="241"/>
    <s v="music/indie rock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x v="1923"/>
    <n v="1387390555"/>
    <b v="0"/>
    <n v="33"/>
    <b v="1"/>
    <n v="114"/>
    <s v="music/indie rock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x v="1924"/>
    <n v="1379540288"/>
    <b v="0"/>
    <n v="52"/>
    <b v="1"/>
    <n v="110"/>
    <s v="music/indie rock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b v="0"/>
    <n v="107"/>
    <b v="1"/>
    <n v="195"/>
    <s v="music/indie rock"/>
    <n v="27.39"/>
    <x v="4"/>
    <x v="14"/>
  </r>
  <r>
    <n v="1927"/>
    <x v="1927"/>
    <s v="Hampshire is headed to GBS Detroit."/>
    <n v="600"/>
    <n v="620"/>
    <x v="0"/>
    <x v="0"/>
    <x v="0"/>
    <x v="1926"/>
    <n v="1329856839"/>
    <b v="0"/>
    <n v="11"/>
    <b v="1"/>
    <n v="103"/>
    <s v="music/indie rock"/>
    <n v="56.36"/>
    <x v="4"/>
    <x v="14"/>
  </r>
  <r>
    <n v="1928"/>
    <x v="1928"/>
    <s v="Help us master and release our debut album &quot;The Kaleidoscope Dawn&quot;"/>
    <n v="2550"/>
    <n v="2630"/>
    <x v="0"/>
    <x v="0"/>
    <x v="0"/>
    <x v="1927"/>
    <n v="1365348794"/>
    <b v="0"/>
    <n v="34"/>
    <b v="1"/>
    <n v="103"/>
    <s v="music/indie rock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x v="1928"/>
    <n v="1306197066"/>
    <b v="0"/>
    <n v="75"/>
    <b v="1"/>
    <n v="100"/>
    <s v="music/indie rock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x v="1929"/>
    <n v="1368019482"/>
    <b v="0"/>
    <n v="26"/>
    <b v="1"/>
    <n v="127"/>
    <s v="music/indie rock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x v="1930"/>
    <n v="1336512309"/>
    <b v="0"/>
    <n v="50"/>
    <b v="1"/>
    <n v="121"/>
    <s v="music/indie rock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b v="0"/>
    <n v="80"/>
    <b v="1"/>
    <n v="107"/>
    <s v="music/indie rock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x v="1932"/>
    <n v="1409195307"/>
    <b v="0"/>
    <n v="110"/>
    <b v="1"/>
    <n v="172"/>
    <s v="music/indie rock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x v="1933"/>
    <n v="1321649321"/>
    <b v="0"/>
    <n v="77"/>
    <b v="1"/>
    <n v="124"/>
    <s v="music/indie rock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x v="1934"/>
    <n v="1400106171"/>
    <b v="0"/>
    <n v="50"/>
    <b v="1"/>
    <n v="108"/>
    <s v="music/indie rock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x v="1935"/>
    <n v="1320528070"/>
    <b v="0"/>
    <n v="145"/>
    <b v="1"/>
    <n v="117"/>
    <s v="music/indie rock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x v="1936"/>
    <n v="1338346281"/>
    <b v="0"/>
    <n v="29"/>
    <b v="1"/>
    <n v="187"/>
    <s v="music/indie rock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x v="1937"/>
    <n v="1370067231"/>
    <b v="0"/>
    <n v="114"/>
    <b v="1"/>
    <n v="116"/>
    <s v="music/indie rock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b v="0"/>
    <n v="96"/>
    <b v="1"/>
    <n v="111"/>
    <s v="music/indie rock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x v="1939"/>
    <n v="1304770233"/>
    <b v="0"/>
    <n v="31"/>
    <b v="1"/>
    <n v="171"/>
    <s v="music/indie rock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b v="1"/>
    <n v="4883"/>
    <b v="1"/>
    <n v="126"/>
    <s v="technology/hardware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x v="1941"/>
    <n v="1302033140"/>
    <b v="1"/>
    <n v="95"/>
    <b v="1"/>
    <n v="138"/>
    <s v="technology/hardware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x v="1942"/>
    <n v="1467008916"/>
    <b v="1"/>
    <n v="2478"/>
    <b v="1"/>
    <n v="1705"/>
    <s v="technology/hardware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b v="1"/>
    <n v="1789"/>
    <b v="1"/>
    <n v="788"/>
    <s v="technology/hardware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x v="1944"/>
    <n v="1433224958"/>
    <b v="1"/>
    <n v="680"/>
    <b v="1"/>
    <n v="348"/>
    <s v="technology/hardware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x v="1945"/>
    <n v="1392780961"/>
    <b v="1"/>
    <n v="70"/>
    <b v="1"/>
    <n v="150"/>
    <s v="technology/hardware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b v="1"/>
    <n v="23"/>
    <b v="1"/>
    <n v="101"/>
    <s v="technology/hardware"/>
    <n v="35"/>
    <x v="2"/>
    <x v="30"/>
  </r>
  <r>
    <n v="1948"/>
    <x v="1948"/>
    <s v="10 times more powerful than Raspberry Pi 3, x86 64-bit architecture"/>
    <n v="100000"/>
    <n v="800211"/>
    <x v="0"/>
    <x v="0"/>
    <x v="0"/>
    <x v="1947"/>
    <n v="1460557809"/>
    <b v="1"/>
    <n v="4245"/>
    <b v="1"/>
    <n v="800"/>
    <s v="technology/hardware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x v="1948"/>
    <n v="1402394951"/>
    <b v="1"/>
    <n v="943"/>
    <b v="1"/>
    <n v="106"/>
    <s v="technology/hardware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x v="1949"/>
    <n v="1300767673"/>
    <b v="1"/>
    <n v="1876"/>
    <b v="1"/>
    <n v="201"/>
    <s v="technology/hardware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b v="1"/>
    <n v="834"/>
    <b v="1"/>
    <n v="212"/>
    <s v="technology/hardware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b v="1"/>
    <n v="682"/>
    <b v="1"/>
    <n v="198"/>
    <s v="technology/hardware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x v="1952"/>
    <n v="1328158065"/>
    <b v="1"/>
    <n v="147"/>
    <b v="1"/>
    <n v="226"/>
    <s v="technology/hardware"/>
    <n v="230.56"/>
    <x v="2"/>
    <x v="30"/>
  </r>
  <r>
    <n v="1954"/>
    <x v="1954"/>
    <s v="The First Home Battery System You Simply Plug in to Install"/>
    <n v="50000"/>
    <n v="349474"/>
    <x v="0"/>
    <x v="0"/>
    <x v="0"/>
    <x v="1953"/>
    <n v="1453730176"/>
    <b v="1"/>
    <n v="415"/>
    <b v="1"/>
    <n v="699"/>
    <s v="technology/hardware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b v="1"/>
    <n v="290"/>
    <b v="1"/>
    <n v="399"/>
    <s v="technology/hardware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x v="1955"/>
    <n v="1425507005"/>
    <b v="1"/>
    <n v="365"/>
    <b v="1"/>
    <n v="294"/>
    <s v="technology/hardware"/>
    <n v="483.34"/>
    <x v="2"/>
    <x v="30"/>
  </r>
  <r>
    <n v="1957"/>
    <x v="1957"/>
    <s v="An open hardware platform for the best microcontroller in the world."/>
    <n v="30000"/>
    <n v="50251.41"/>
    <x v="0"/>
    <x v="0"/>
    <x v="0"/>
    <x v="1956"/>
    <n v="1348712513"/>
    <b v="1"/>
    <n v="660"/>
    <b v="1"/>
    <n v="168"/>
    <s v="technology/hardware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b v="1"/>
    <n v="1356"/>
    <b v="1"/>
    <n v="1436"/>
    <s v="technology/hardware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b v="1"/>
    <n v="424"/>
    <b v="1"/>
    <n v="157"/>
    <s v="technology/hardware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x v="1959"/>
    <n v="1416559341"/>
    <b v="1"/>
    <n v="33"/>
    <b v="1"/>
    <n v="118"/>
    <s v="technology/hardware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x v="1960"/>
    <n v="1346042417"/>
    <b v="1"/>
    <n v="1633"/>
    <b v="1"/>
    <n v="1105"/>
    <s v="technology/hardware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b v="1"/>
    <n v="306"/>
    <b v="1"/>
    <n v="193"/>
    <s v="technology/hardware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b v="1"/>
    <n v="205"/>
    <b v="1"/>
    <n v="127"/>
    <s v="technology/hardware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x v="1963"/>
    <n v="1458714772"/>
    <b v="1"/>
    <n v="1281"/>
    <b v="1"/>
    <n v="260"/>
    <s v="technology/hardware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x v="1964"/>
    <n v="1324433310"/>
    <b v="1"/>
    <n v="103"/>
    <b v="1"/>
    <n v="262"/>
    <s v="technology/hardware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b v="1"/>
    <n v="1513"/>
    <b v="1"/>
    <n v="207"/>
    <s v="technology/hardware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b v="1"/>
    <n v="405"/>
    <b v="1"/>
    <n v="370"/>
    <s v="technology/hardware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x v="1967"/>
    <n v="1478095515"/>
    <b v="1"/>
    <n v="510"/>
    <b v="1"/>
    <n v="285"/>
    <s v="technology/hardware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b v="1"/>
    <n v="1887"/>
    <b v="1"/>
    <n v="579"/>
    <s v="technology/hardware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x v="1969"/>
    <n v="1361248701"/>
    <b v="1"/>
    <n v="701"/>
    <b v="1"/>
    <n v="1132"/>
    <s v="technology/hardware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b v="1"/>
    <n v="3863"/>
    <b v="1"/>
    <n v="263"/>
    <s v="technology/hardware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x v="1971"/>
    <n v="1350605844"/>
    <b v="1"/>
    <n v="238"/>
    <b v="1"/>
    <n v="674"/>
    <s v="technology/hardware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b v="1"/>
    <n v="2051"/>
    <b v="1"/>
    <n v="257"/>
    <s v="technology/hardware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b v="1"/>
    <n v="402"/>
    <b v="1"/>
    <n v="375"/>
    <s v="technology/hardware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x v="1974"/>
    <n v="1360346851"/>
    <b v="1"/>
    <n v="253"/>
    <b v="1"/>
    <n v="209"/>
    <s v="technology/hardware"/>
    <n v="131.99"/>
    <x v="2"/>
    <x v="30"/>
  </r>
  <r>
    <n v="1976"/>
    <x v="1976"/>
    <s v="Can you help us make an ultra bright white one a reality?"/>
    <n v="4000"/>
    <n v="13864"/>
    <x v="0"/>
    <x v="1"/>
    <x v="1"/>
    <x v="1975"/>
    <n v="1371159325"/>
    <b v="1"/>
    <n v="473"/>
    <b v="1"/>
    <n v="347"/>
    <s v="technology/hardware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x v="1976"/>
    <n v="1446527540"/>
    <b v="1"/>
    <n v="821"/>
    <b v="1"/>
    <n v="402"/>
    <s v="technology/hardware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b v="1"/>
    <n v="388"/>
    <b v="1"/>
    <n v="1027"/>
    <s v="technology/hardware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x v="1978"/>
    <n v="1444734146"/>
    <b v="1"/>
    <n v="813"/>
    <b v="1"/>
    <n v="115"/>
    <s v="technology/hardware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x v="1979"/>
    <n v="1456232462"/>
    <b v="1"/>
    <n v="1945"/>
    <b v="1"/>
    <n v="355"/>
    <s v="technology/hardware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x v="1980"/>
    <n v="1402334665"/>
    <b v="0"/>
    <n v="12"/>
    <b v="0"/>
    <n v="5"/>
    <s v="photography/people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x v="1981"/>
    <n v="1478268287"/>
    <b v="0"/>
    <n v="0"/>
    <b v="0"/>
    <n v="0"/>
    <s v="photography/people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x v="1982"/>
    <n v="1470874618"/>
    <b v="0"/>
    <n v="16"/>
    <b v="0"/>
    <n v="4"/>
    <s v="photography/people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b v="0"/>
    <n v="7"/>
    <b v="0"/>
    <n v="21"/>
    <s v="photography/people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x v="1984"/>
    <n v="1467650771"/>
    <b v="0"/>
    <n v="4"/>
    <b v="0"/>
    <n v="3"/>
    <s v="photography/people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x v="1985"/>
    <n v="1455359083"/>
    <b v="0"/>
    <n v="1"/>
    <b v="0"/>
    <n v="0"/>
    <s v="photography/people"/>
    <n v="1"/>
    <x v="8"/>
    <x v="31"/>
  </r>
  <r>
    <n v="1987"/>
    <x v="1987"/>
    <s v="A collection of images that depicts the beauty and diversity within Ethiopia"/>
    <n v="5500"/>
    <n v="2336"/>
    <x v="2"/>
    <x v="1"/>
    <x v="1"/>
    <x v="1986"/>
    <n v="1422631276"/>
    <b v="0"/>
    <n v="28"/>
    <b v="0"/>
    <n v="42"/>
    <s v="photography/people"/>
    <n v="83.43"/>
    <x v="8"/>
    <x v="31"/>
  </r>
  <r>
    <n v="1988"/>
    <x v="1988"/>
    <s v="Expressing art in an image!"/>
    <n v="6000"/>
    <n v="25"/>
    <x v="2"/>
    <x v="0"/>
    <x v="0"/>
    <x v="1987"/>
    <n v="1437502742"/>
    <b v="0"/>
    <n v="1"/>
    <b v="0"/>
    <n v="0"/>
    <s v="photography/people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x v="1988"/>
    <n v="1478881208"/>
    <b v="0"/>
    <n v="1"/>
    <b v="0"/>
    <n v="1"/>
    <s v="photography/people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x v="1989"/>
    <n v="1454042532"/>
    <b v="0"/>
    <n v="5"/>
    <b v="0"/>
    <n v="17"/>
    <s v="photography/people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x v="1990"/>
    <n v="1434144386"/>
    <b v="0"/>
    <n v="3"/>
    <b v="0"/>
    <n v="7"/>
    <s v="photography/people"/>
    <n v="46.67"/>
    <x v="8"/>
    <x v="31"/>
  </r>
  <r>
    <n v="1992"/>
    <x v="1992"/>
    <s v="A complete revamp of all the Disney Princes &amp; Princesses!"/>
    <n v="1500"/>
    <n v="2"/>
    <x v="2"/>
    <x v="0"/>
    <x v="0"/>
    <x v="1991"/>
    <n v="1421637991"/>
    <b v="0"/>
    <n v="2"/>
    <b v="0"/>
    <n v="0"/>
    <s v="photography/people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x v="1992"/>
    <n v="1448114837"/>
    <b v="0"/>
    <n v="0"/>
    <b v="0"/>
    <n v="0"/>
    <s v="photography/people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x v="1993"/>
    <n v="1475885342"/>
    <b v="0"/>
    <n v="0"/>
    <b v="0"/>
    <n v="0"/>
    <s v="photography/people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x v="1994"/>
    <n v="1435354736"/>
    <b v="0"/>
    <n v="3"/>
    <b v="0"/>
    <n v="8"/>
    <s v="photography/people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b v="0"/>
    <n v="0"/>
    <b v="0"/>
    <n v="0"/>
    <s v="photography/people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x v="1996"/>
    <n v="1406499612"/>
    <b v="0"/>
    <n v="0"/>
    <b v="0"/>
    <n v="0"/>
    <s v="photography/people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x v="1997"/>
    <n v="1402973438"/>
    <b v="0"/>
    <n v="3"/>
    <b v="0"/>
    <n v="26"/>
    <s v="photography/people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x v="1998"/>
    <n v="1413286508"/>
    <b v="0"/>
    <n v="7"/>
    <b v="0"/>
    <n v="1"/>
    <s v="photography/people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x v="1999"/>
    <n v="1449528613"/>
    <b v="0"/>
    <n v="25"/>
    <b v="0"/>
    <n v="13"/>
    <s v="photography/people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x v="2000"/>
    <n v="1431406916"/>
    <b v="1"/>
    <n v="1637"/>
    <b v="1"/>
    <n v="382"/>
    <s v="technology/hardware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x v="2001"/>
    <n v="1482599143"/>
    <b v="1"/>
    <n v="1375"/>
    <b v="1"/>
    <n v="217"/>
    <s v="technology/hardware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b v="1"/>
    <n v="17"/>
    <b v="1"/>
    <n v="312"/>
    <s v="technology/hardware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b v="1"/>
    <n v="354"/>
    <b v="1"/>
    <n v="234"/>
    <s v="technology/hardware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x v="2004"/>
    <n v="1379532618"/>
    <b v="1"/>
    <n v="191"/>
    <b v="1"/>
    <n v="124"/>
    <s v="technology/hardware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b v="1"/>
    <n v="303"/>
    <b v="1"/>
    <n v="248"/>
    <s v="technology/hardware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b v="1"/>
    <n v="137"/>
    <b v="1"/>
    <n v="116"/>
    <s v="technology/hardware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b v="1"/>
    <n v="41"/>
    <b v="1"/>
    <n v="117"/>
    <s v="technology/hardware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x v="2008"/>
    <n v="1476776743"/>
    <b v="1"/>
    <n v="398"/>
    <b v="1"/>
    <n v="305"/>
    <s v="technology/hardware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x v="2009"/>
    <n v="1468972491"/>
    <b v="1"/>
    <n v="1737"/>
    <b v="1"/>
    <n v="320"/>
    <s v="technology/hardware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x v="2010"/>
    <n v="1449650173"/>
    <b v="1"/>
    <n v="971"/>
    <b v="1"/>
    <n v="820"/>
    <s v="technology/hardware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x v="2011"/>
    <n v="1420573441"/>
    <b v="1"/>
    <n v="183"/>
    <b v="1"/>
    <n v="235"/>
    <s v="technology/hardware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x v="2012"/>
    <n v="1462835014"/>
    <b v="1"/>
    <n v="4562"/>
    <b v="1"/>
    <n v="495"/>
    <s v="technology/hardware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b v="1"/>
    <n v="26457"/>
    <b v="1"/>
    <n v="7814"/>
    <s v="technology/hardware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x v="2014"/>
    <n v="1313010163"/>
    <b v="1"/>
    <n v="162"/>
    <b v="1"/>
    <n v="113"/>
    <s v="technology/hardware"/>
    <n v="50.22"/>
    <x v="2"/>
    <x v="30"/>
  </r>
  <r>
    <n v="2016"/>
    <x v="2016"/>
    <s v="A smart, compact power supply designed to power anything, anywhere"/>
    <n v="10000"/>
    <n v="92154.22"/>
    <x v="0"/>
    <x v="0"/>
    <x v="0"/>
    <x v="2015"/>
    <n v="1360271299"/>
    <b v="1"/>
    <n v="479"/>
    <b v="1"/>
    <n v="922"/>
    <s v="technology/hardware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b v="1"/>
    <n v="426"/>
    <b v="1"/>
    <n v="125"/>
    <s v="technology/hardware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b v="1"/>
    <n v="450"/>
    <b v="1"/>
    <n v="102"/>
    <s v="technology/hardware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b v="1"/>
    <n v="1780"/>
    <b v="1"/>
    <n v="485"/>
    <s v="technology/hardware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x v="2019"/>
    <n v="1396923624"/>
    <b v="1"/>
    <n v="122"/>
    <b v="1"/>
    <n v="192"/>
    <s v="technology/hardware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b v="1"/>
    <n v="95"/>
    <b v="1"/>
    <n v="281"/>
    <s v="technology/hardware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x v="2021"/>
    <n v="1463060372"/>
    <b v="1"/>
    <n v="325"/>
    <b v="1"/>
    <n v="125"/>
    <s v="technology/hardware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b v="1"/>
    <n v="353"/>
    <b v="1"/>
    <n v="161"/>
    <s v="technology/hardware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x v="2023"/>
    <n v="1341875544"/>
    <b v="1"/>
    <n v="105"/>
    <b v="1"/>
    <n v="585"/>
    <s v="technology/hardware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b v="1"/>
    <n v="729"/>
    <b v="1"/>
    <n v="201"/>
    <s v="technology/hardware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x v="2025"/>
    <n v="1394127585"/>
    <b v="1"/>
    <n v="454"/>
    <b v="1"/>
    <n v="133"/>
    <s v="technology/hardware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x v="2026"/>
    <n v="1423855919"/>
    <b v="1"/>
    <n v="539"/>
    <b v="1"/>
    <n v="120"/>
    <s v="technology/hardware"/>
    <n v="223.1"/>
    <x v="2"/>
    <x v="30"/>
  </r>
  <r>
    <n v="2028"/>
    <x v="2028"/>
    <s v="Building an open source Bussard fusion reactor, aka the Polywell."/>
    <n v="3000"/>
    <n v="3785"/>
    <x v="0"/>
    <x v="0"/>
    <x v="0"/>
    <x v="2027"/>
    <n v="1265493806"/>
    <b v="1"/>
    <n v="79"/>
    <b v="1"/>
    <n v="126"/>
    <s v="technology/hardware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x v="2028"/>
    <n v="1406507481"/>
    <b v="1"/>
    <n v="94"/>
    <b v="1"/>
    <n v="361"/>
    <s v="technology/hardware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x v="2029"/>
    <n v="1351641296"/>
    <b v="1"/>
    <n v="625"/>
    <b v="1"/>
    <n v="226"/>
    <s v="technology/hardware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x v="2030"/>
    <n v="1417506853"/>
    <b v="1"/>
    <n v="508"/>
    <b v="1"/>
    <n v="120"/>
    <s v="technology/hardware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x v="2031"/>
    <n v="1479216874"/>
    <b v="1"/>
    <n v="531"/>
    <b v="1"/>
    <n v="304"/>
    <s v="technology/hardware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b v="1"/>
    <n v="158"/>
    <b v="1"/>
    <n v="179"/>
    <s v="technology/hardware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b v="1"/>
    <n v="508"/>
    <b v="1"/>
    <n v="387"/>
    <s v="technology/hardware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x v="2034"/>
    <n v="1446562807"/>
    <b v="1"/>
    <n v="644"/>
    <b v="1"/>
    <n v="211"/>
    <s v="technology/hardware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b v="1"/>
    <n v="848"/>
    <b v="1"/>
    <n v="132"/>
    <s v="technology/hardware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x v="2036"/>
    <n v="1383195753"/>
    <b v="1"/>
    <n v="429"/>
    <b v="1"/>
    <n v="300"/>
    <s v="technology/hardware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x v="2037"/>
    <n v="1369895421"/>
    <b v="1"/>
    <n v="204"/>
    <b v="1"/>
    <n v="421"/>
    <s v="technology/hardware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x v="2038"/>
    <n v="1477996325"/>
    <b v="1"/>
    <n v="379"/>
    <b v="1"/>
    <n v="136"/>
    <s v="technology/hardware"/>
    <n v="449.26"/>
    <x v="2"/>
    <x v="30"/>
  </r>
  <r>
    <n v="2040"/>
    <x v="2040"/>
    <s v="4.29 Billion+ Capacitor Combinations._x000a_No Coding Required."/>
    <n v="3000"/>
    <n v="7445.14"/>
    <x v="0"/>
    <x v="0"/>
    <x v="0"/>
    <x v="2039"/>
    <n v="1383257703"/>
    <b v="1"/>
    <n v="271"/>
    <b v="1"/>
    <n v="248"/>
    <s v="technology/hardware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x v="2040"/>
    <n v="1476189427"/>
    <b v="0"/>
    <n v="120"/>
    <b v="1"/>
    <n v="182"/>
    <s v="technology/hardware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x v="2041"/>
    <n v="1448297974"/>
    <b v="0"/>
    <n v="140"/>
    <b v="1"/>
    <n v="124"/>
    <s v="technology/hardware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x v="2042"/>
    <n v="1476764077"/>
    <b v="0"/>
    <n v="193"/>
    <b v="1"/>
    <n v="506"/>
    <s v="technology/hardware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x v="2043"/>
    <n v="1431620714"/>
    <b v="0"/>
    <n v="180"/>
    <b v="1"/>
    <n v="108"/>
    <s v="technology/hardware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b v="0"/>
    <n v="263"/>
    <b v="1"/>
    <n v="819"/>
    <s v="technology/hardware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x v="2045"/>
    <n v="1366690044"/>
    <b v="0"/>
    <n v="217"/>
    <b v="1"/>
    <n v="121"/>
    <s v="technology/hardware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b v="0"/>
    <n v="443"/>
    <b v="1"/>
    <n v="103"/>
    <s v="technology/hardware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b v="0"/>
    <n v="1373"/>
    <b v="1"/>
    <n v="148"/>
    <s v="technology/hardware"/>
    <n v="91.83"/>
    <x v="2"/>
    <x v="30"/>
  </r>
  <r>
    <n v="2049"/>
    <x v="2049"/>
    <s v="Keyless. Alarm secured. GPS tracking."/>
    <n v="50000"/>
    <n v="60095.35"/>
    <x v="0"/>
    <x v="1"/>
    <x v="1"/>
    <x v="2048"/>
    <n v="1382963963"/>
    <b v="0"/>
    <n v="742"/>
    <b v="1"/>
    <n v="120"/>
    <s v="technology/hardware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b v="0"/>
    <n v="170"/>
    <b v="1"/>
    <n v="473"/>
    <s v="technology/hardware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x v="2050"/>
    <n v="1385425937"/>
    <b v="0"/>
    <n v="242"/>
    <b v="1"/>
    <n v="130"/>
    <s v="technology/hardware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b v="0"/>
    <n v="541"/>
    <b v="1"/>
    <n v="353"/>
    <s v="technology/hardware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x v="2052"/>
    <n v="1445870951"/>
    <b v="0"/>
    <n v="121"/>
    <b v="1"/>
    <n v="101"/>
    <s v="technology/hardware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b v="0"/>
    <n v="621"/>
    <b v="1"/>
    <n v="114"/>
    <s v="technology/hardware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x v="2054"/>
    <n v="1415031043"/>
    <b v="0"/>
    <n v="101"/>
    <b v="1"/>
    <n v="167"/>
    <s v="technology/hardware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x v="2055"/>
    <n v="1363630542"/>
    <b v="0"/>
    <n v="554"/>
    <b v="1"/>
    <n v="153"/>
    <s v="technology/hardware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b v="0"/>
    <n v="666"/>
    <b v="1"/>
    <n v="202"/>
    <s v="technology/hardware"/>
    <n v="45.55"/>
    <x v="2"/>
    <x v="30"/>
  </r>
  <r>
    <n v="2058"/>
    <x v="2058"/>
    <s v="Making using the serial terminal on the Raspberry Pi as easy as Pi!"/>
    <n v="2560"/>
    <n v="4308"/>
    <x v="0"/>
    <x v="1"/>
    <x v="1"/>
    <x v="2057"/>
    <n v="1421916830"/>
    <b v="0"/>
    <n v="410"/>
    <b v="1"/>
    <n v="168"/>
    <s v="technology/hardware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b v="0"/>
    <n v="375"/>
    <b v="1"/>
    <n v="143"/>
    <s v="technology/hardware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x v="2059"/>
    <n v="1400945150"/>
    <b v="0"/>
    <n v="1364"/>
    <b v="1"/>
    <n v="196"/>
    <s v="technology/hardware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x v="2060"/>
    <n v="1480616454"/>
    <b v="0"/>
    <n v="35"/>
    <b v="1"/>
    <n v="108"/>
    <s v="technology/hardware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b v="0"/>
    <n v="203"/>
    <b v="1"/>
    <n v="115"/>
    <s v="technology/hardware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x v="2062"/>
    <n v="1460482501"/>
    <b v="0"/>
    <n v="49"/>
    <b v="1"/>
    <n v="148"/>
    <s v="technology/hardware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x v="2063"/>
    <n v="1366879523"/>
    <b v="0"/>
    <n v="5812"/>
    <b v="1"/>
    <n v="191"/>
    <s v="technology/hardware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b v="0"/>
    <n v="1556"/>
    <b v="1"/>
    <n v="199"/>
    <s v="technology/hardware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x v="2065"/>
    <n v="1406226683"/>
    <b v="0"/>
    <n v="65"/>
    <b v="1"/>
    <n v="219"/>
    <s v="technology/hardware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x v="2066"/>
    <n v="1429648176"/>
    <b v="0"/>
    <n v="10"/>
    <b v="1"/>
    <n v="127"/>
    <s v="technology/hardware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b v="0"/>
    <n v="76"/>
    <b v="1"/>
    <n v="105"/>
    <s v="technology/hardware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b v="0"/>
    <n v="263"/>
    <b v="1"/>
    <n v="128"/>
    <s v="technology/hardware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x v="2069"/>
    <n v="1464536723"/>
    <b v="0"/>
    <n v="1530"/>
    <b v="1"/>
    <n v="317"/>
    <s v="technology/hardware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x v="2070"/>
    <n v="1471502484"/>
    <b v="0"/>
    <n v="278"/>
    <b v="1"/>
    <n v="281"/>
    <s v="technology/hardware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b v="0"/>
    <n v="350"/>
    <b v="1"/>
    <n v="111"/>
    <s v="technology/hardware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b v="0"/>
    <n v="470"/>
    <b v="1"/>
    <n v="153"/>
    <s v="technology/hardware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x v="2073"/>
    <n v="1459972182"/>
    <b v="0"/>
    <n v="3"/>
    <b v="1"/>
    <n v="103"/>
    <s v="technology/hardware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x v="2074"/>
    <n v="1372177288"/>
    <b v="0"/>
    <n v="8200"/>
    <b v="1"/>
    <n v="1678"/>
    <s v="technology/hardware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x v="2075"/>
    <n v="1402693689"/>
    <b v="0"/>
    <n v="8359"/>
    <b v="1"/>
    <n v="543"/>
    <s v="technology/hardware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x v="2076"/>
    <n v="1428541276"/>
    <b v="0"/>
    <n v="188"/>
    <b v="1"/>
    <n v="116"/>
    <s v="technology/hardware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x v="2077"/>
    <n v="1479493857"/>
    <b v="0"/>
    <n v="48"/>
    <b v="1"/>
    <n v="131"/>
    <s v="technology/hardware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b v="0"/>
    <n v="607"/>
    <b v="1"/>
    <n v="288"/>
    <s v="technology/hardware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x v="2079"/>
    <n v="1444690700"/>
    <b v="0"/>
    <n v="50"/>
    <b v="1"/>
    <n v="508"/>
    <s v="technology/hardware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x v="2080"/>
    <n v="1333597555"/>
    <b v="0"/>
    <n v="55"/>
    <b v="1"/>
    <n v="115"/>
    <s v="music/indie rock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x v="2081"/>
    <n v="1316919196"/>
    <b v="0"/>
    <n v="38"/>
    <b v="1"/>
    <n v="111"/>
    <s v="music/indie rock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x v="2082"/>
    <n v="1336238395"/>
    <b v="0"/>
    <n v="25"/>
    <b v="1"/>
    <n v="113"/>
    <s v="music/indie rock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x v="2083"/>
    <n v="1396468782"/>
    <b v="0"/>
    <n v="46"/>
    <b v="1"/>
    <n v="108"/>
    <s v="music/indie rock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b v="0"/>
    <n v="83"/>
    <b v="1"/>
    <n v="124"/>
    <s v="music/indie rock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x v="2085"/>
    <n v="1321200332"/>
    <b v="0"/>
    <n v="35"/>
    <b v="1"/>
    <n v="101"/>
    <s v="music/indie rock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b v="0"/>
    <n v="25"/>
    <b v="1"/>
    <n v="104"/>
    <s v="music/indie rock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b v="0"/>
    <n v="75"/>
    <b v="1"/>
    <n v="116"/>
    <s v="music/indie rock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x v="2088"/>
    <n v="1372384194"/>
    <b v="0"/>
    <n v="62"/>
    <b v="1"/>
    <n v="120"/>
    <s v="music/indie rock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b v="0"/>
    <n v="160"/>
    <b v="1"/>
    <n v="115"/>
    <s v="music/indie rock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b v="0"/>
    <n v="246"/>
    <b v="1"/>
    <n v="120"/>
    <s v="music/indie rock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x v="2091"/>
    <n v="1312822732"/>
    <b v="0"/>
    <n v="55"/>
    <b v="1"/>
    <n v="101"/>
    <s v="music/indie rock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x v="2092"/>
    <n v="1351024232"/>
    <b v="0"/>
    <n v="23"/>
    <b v="1"/>
    <n v="102"/>
    <s v="music/indie rock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b v="0"/>
    <n v="72"/>
    <b v="1"/>
    <n v="121"/>
    <s v="music/indie rock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x v="2094"/>
    <n v="1312392973"/>
    <b v="0"/>
    <n v="22"/>
    <b v="1"/>
    <n v="100"/>
    <s v="music/indie rock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x v="2095"/>
    <n v="1349892735"/>
    <b v="0"/>
    <n v="14"/>
    <b v="1"/>
    <n v="102"/>
    <s v="music/indie rock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x v="2096"/>
    <n v="1317564135"/>
    <b v="0"/>
    <n v="38"/>
    <b v="1"/>
    <n v="100"/>
    <s v="music/indie rock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x v="2097"/>
    <n v="1328582635"/>
    <b v="0"/>
    <n v="32"/>
    <b v="1"/>
    <n v="100"/>
    <s v="music/indie rock"/>
    <n v="188.13"/>
    <x v="4"/>
    <x v="14"/>
  </r>
  <r>
    <n v="2099"/>
    <x v="2099"/>
    <s v="Our tour van died, we need help!"/>
    <n v="3000"/>
    <n v="3971"/>
    <x v="0"/>
    <x v="0"/>
    <x v="0"/>
    <x v="2098"/>
    <n v="1434650084"/>
    <b v="0"/>
    <n v="63"/>
    <b v="1"/>
    <n v="132"/>
    <s v="music/indie rock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x v="2099"/>
    <n v="1339704141"/>
    <b v="0"/>
    <n v="27"/>
    <b v="1"/>
    <n v="137"/>
    <s v="music/indie rock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b v="0"/>
    <n v="44"/>
    <b v="1"/>
    <n v="113"/>
    <s v="music/indie rock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x v="2101"/>
    <n v="1302036648"/>
    <b v="0"/>
    <n v="38"/>
    <b v="1"/>
    <n v="136"/>
    <s v="music/indie rock"/>
    <n v="35.79"/>
    <x v="4"/>
    <x v="14"/>
  </r>
  <r>
    <n v="2103"/>
    <x v="2103"/>
    <s v="Indie rocker, Matthew Moon, has something to share with you..."/>
    <n v="7777"/>
    <n v="11364"/>
    <x v="0"/>
    <x v="0"/>
    <x v="0"/>
    <x v="2102"/>
    <n v="1349892427"/>
    <b v="0"/>
    <n v="115"/>
    <b v="1"/>
    <n v="146"/>
    <s v="music/indie rock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x v="2103"/>
    <n v="1367286434"/>
    <b v="0"/>
    <n v="37"/>
    <b v="1"/>
    <n v="130"/>
    <s v="music/indie rock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x v="2104"/>
    <n v="1415472953"/>
    <b v="0"/>
    <n v="99"/>
    <b v="1"/>
    <n v="254"/>
    <s v="music/indie rock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x v="2105"/>
    <n v="1356584974"/>
    <b v="0"/>
    <n v="44"/>
    <b v="1"/>
    <n v="107"/>
    <s v="music/indie rock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x v="2106"/>
    <n v="1413997393"/>
    <b v="0"/>
    <n v="58"/>
    <b v="1"/>
    <n v="108"/>
    <s v="music/indie rock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b v="0"/>
    <n v="191"/>
    <b v="1"/>
    <n v="107"/>
    <s v="music/indie rock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x v="2108"/>
    <n v="1433523617"/>
    <b v="0"/>
    <n v="40"/>
    <b v="1"/>
    <n v="107"/>
    <s v="music/indie rock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x v="2109"/>
    <n v="1398873969"/>
    <b v="0"/>
    <n v="38"/>
    <b v="1"/>
    <n v="100"/>
    <s v="music/indie rock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x v="2110"/>
    <n v="1307594625"/>
    <b v="0"/>
    <n v="39"/>
    <b v="1"/>
    <n v="107"/>
    <s v="music/indie rock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x v="2111"/>
    <n v="1364854593"/>
    <b v="0"/>
    <n v="11"/>
    <b v="1"/>
    <n v="100"/>
    <s v="music/indie rock"/>
    <n v="27.27"/>
    <x v="4"/>
    <x v="14"/>
  </r>
  <r>
    <n v="2113"/>
    <x v="2113"/>
    <s v="Help us fund our second full-length album Honeycomb!"/>
    <n v="7000"/>
    <n v="7340"/>
    <x v="0"/>
    <x v="0"/>
    <x v="0"/>
    <x v="2112"/>
    <n v="1408481176"/>
    <b v="0"/>
    <n v="107"/>
    <b v="1"/>
    <n v="105"/>
    <s v="music/indie rock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b v="0"/>
    <n v="147"/>
    <b v="1"/>
    <n v="105"/>
    <s v="music/indie rock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x v="2114"/>
    <n v="1295575001"/>
    <b v="0"/>
    <n v="36"/>
    <b v="1"/>
    <n v="226"/>
    <s v="music/indie rock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x v="2115"/>
    <n v="1345056003"/>
    <b v="0"/>
    <n v="92"/>
    <b v="1"/>
    <n v="101"/>
    <s v="music/indie rock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x v="2116"/>
    <n v="1444699549"/>
    <b v="0"/>
    <n v="35"/>
    <b v="1"/>
    <n v="148"/>
    <s v="music/indie rock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x v="2117"/>
    <n v="1308946136"/>
    <b v="0"/>
    <n v="17"/>
    <b v="1"/>
    <n v="135"/>
    <s v="music/indie rock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x v="2118"/>
    <n v="1342494445"/>
    <b v="0"/>
    <n v="22"/>
    <b v="1"/>
    <n v="101"/>
    <s v="music/indie rock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x v="2119"/>
    <n v="1384384136"/>
    <b v="0"/>
    <n v="69"/>
    <b v="1"/>
    <n v="101"/>
    <s v="music/indie rock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x v="2120"/>
    <n v="1481564948"/>
    <b v="0"/>
    <n v="10"/>
    <b v="0"/>
    <n v="1"/>
    <s v="games/video games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x v="2121"/>
    <n v="1481181169"/>
    <b v="0"/>
    <n v="3"/>
    <b v="0"/>
    <n v="0"/>
    <s v="games/video games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b v="0"/>
    <n v="5"/>
    <b v="0"/>
    <n v="10"/>
    <s v="games/video games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x v="2123"/>
    <n v="1286930435"/>
    <b v="0"/>
    <n v="5"/>
    <b v="0"/>
    <n v="10"/>
    <s v="games/video games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x v="2124"/>
    <n v="1436142833"/>
    <b v="0"/>
    <n v="27"/>
    <b v="0"/>
    <n v="1"/>
    <s v="games/video games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x v="2125"/>
    <n v="1415488887"/>
    <b v="0"/>
    <n v="2"/>
    <b v="0"/>
    <n v="0"/>
    <s v="games/video games"/>
    <n v="5"/>
    <x v="6"/>
    <x v="17"/>
  </r>
  <r>
    <n v="2127"/>
    <x v="2127"/>
    <s v="Three Monkeys is an audio adventure game for PC."/>
    <n v="28000"/>
    <n v="8076"/>
    <x v="2"/>
    <x v="1"/>
    <x v="1"/>
    <x v="2126"/>
    <n v="1423570063"/>
    <b v="0"/>
    <n v="236"/>
    <b v="0"/>
    <n v="29"/>
    <s v="games/video games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x v="2127"/>
    <n v="1406140369"/>
    <b v="0"/>
    <n v="1"/>
    <b v="0"/>
    <n v="0"/>
    <s v="games/video games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x v="2128"/>
    <n v="1454978100"/>
    <b v="0"/>
    <n v="12"/>
    <b v="0"/>
    <n v="12"/>
    <s v="games/video games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x v="2129"/>
    <n v="1405130663"/>
    <b v="0"/>
    <n v="4"/>
    <b v="0"/>
    <n v="0"/>
    <s v="games/video games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x v="2130"/>
    <n v="1434085091"/>
    <b v="0"/>
    <n v="3"/>
    <b v="0"/>
    <n v="5"/>
    <s v="games/video games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b v="0"/>
    <n v="99"/>
    <b v="0"/>
    <n v="2"/>
    <s v="games/video games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x v="2132"/>
    <n v="1300328399"/>
    <b v="0"/>
    <n v="3"/>
    <b v="0"/>
    <n v="2"/>
    <s v="games/video games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x v="2133"/>
    <n v="1364505391"/>
    <b v="0"/>
    <n v="3"/>
    <b v="0"/>
    <n v="2"/>
    <s v="games/video games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x v="2134"/>
    <n v="1346800033"/>
    <b v="0"/>
    <n v="22"/>
    <b v="0"/>
    <n v="10"/>
    <s v="games/video games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x v="2135"/>
    <n v="1379592786"/>
    <b v="0"/>
    <n v="4"/>
    <b v="0"/>
    <n v="0"/>
    <s v="games/video games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x v="2136"/>
    <n v="1415212229"/>
    <b v="0"/>
    <n v="534"/>
    <b v="0"/>
    <n v="28"/>
    <s v="games/video games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x v="2137"/>
    <n v="1381364339"/>
    <b v="0"/>
    <n v="12"/>
    <b v="0"/>
    <n v="13"/>
    <s v="games/video games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b v="0"/>
    <n v="56"/>
    <b v="0"/>
    <n v="5"/>
    <s v="games/video games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x v="2139"/>
    <n v="1355342424"/>
    <b v="0"/>
    <n v="11"/>
    <b v="0"/>
    <n v="0"/>
    <s v="games/video games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x v="2140"/>
    <n v="1413351559"/>
    <b v="0"/>
    <n v="0"/>
    <b v="0"/>
    <n v="0"/>
    <s v="games/video games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x v="2141"/>
    <n v="1449075010"/>
    <b v="0"/>
    <n v="12"/>
    <b v="0"/>
    <n v="6"/>
    <s v="games/video games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x v="2142"/>
    <n v="1275599812"/>
    <b v="0"/>
    <n v="5"/>
    <b v="0"/>
    <n v="11"/>
    <s v="games/video games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x v="2143"/>
    <n v="1376399240"/>
    <b v="0"/>
    <n v="24"/>
    <b v="0"/>
    <n v="2"/>
    <s v="games/video games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x v="2144"/>
    <n v="1382938914"/>
    <b v="0"/>
    <n v="89"/>
    <b v="0"/>
    <n v="30"/>
    <s v="games/video games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b v="0"/>
    <n v="1"/>
    <b v="0"/>
    <n v="0"/>
    <s v="games/video games"/>
    <n v="1"/>
    <x v="6"/>
    <x v="17"/>
  </r>
  <r>
    <n v="2147"/>
    <x v="2147"/>
    <s v="A Point and Click Adventure on Steroids."/>
    <n v="390000"/>
    <n v="2716"/>
    <x v="2"/>
    <x v="0"/>
    <x v="0"/>
    <x v="2146"/>
    <n v="1413356748"/>
    <b v="0"/>
    <n v="55"/>
    <b v="0"/>
    <n v="1"/>
    <s v="games/video games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x v="2147"/>
    <n v="1425404182"/>
    <b v="0"/>
    <n v="2"/>
    <b v="0"/>
    <n v="2"/>
    <s v="games/video games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b v="0"/>
    <n v="0"/>
    <b v="0"/>
    <n v="0"/>
    <s v="games/video games"/>
    <n v="0"/>
    <x v="6"/>
    <x v="17"/>
  </r>
  <r>
    <n v="2150"/>
    <x v="2150"/>
    <s v="A pixel styled open world detective game."/>
    <n v="50000"/>
    <n v="405"/>
    <x v="2"/>
    <x v="10"/>
    <x v="8"/>
    <x v="2149"/>
    <n v="1465800599"/>
    <b v="0"/>
    <n v="4"/>
    <b v="0"/>
    <n v="1"/>
    <s v="games/video games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x v="2150"/>
    <n v="1464639614"/>
    <b v="0"/>
    <n v="6"/>
    <b v="0"/>
    <n v="0"/>
    <s v="games/video games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x v="2151"/>
    <n v="1392321509"/>
    <b v="0"/>
    <n v="4"/>
    <b v="0"/>
    <n v="0"/>
    <s v="games/video games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x v="2152"/>
    <n v="1417470718"/>
    <b v="0"/>
    <n v="4"/>
    <b v="0"/>
    <n v="0"/>
    <s v="games/video games"/>
    <n v="8.5"/>
    <x v="6"/>
    <x v="17"/>
  </r>
  <r>
    <n v="2154"/>
    <x v="2154"/>
    <s v="A Real Time Strategy game based on Greek mythology in a fictional world."/>
    <n v="250"/>
    <n v="2"/>
    <x v="2"/>
    <x v="0"/>
    <x v="0"/>
    <x v="2153"/>
    <n v="1389193827"/>
    <b v="0"/>
    <n v="2"/>
    <b v="0"/>
    <n v="1"/>
    <s v="games/video games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x v="2154"/>
    <n v="1456854985"/>
    <b v="0"/>
    <n v="5"/>
    <b v="0"/>
    <n v="2"/>
    <s v="games/video games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x v="2155"/>
    <n v="1375475406"/>
    <b v="0"/>
    <n v="83"/>
    <b v="0"/>
    <n v="3"/>
    <s v="games/video games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x v="2156"/>
    <n v="1479684783"/>
    <b v="0"/>
    <n v="57"/>
    <b v="0"/>
    <n v="28"/>
    <s v="games/video games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x v="2157"/>
    <n v="1356121774"/>
    <b v="0"/>
    <n v="311"/>
    <b v="0"/>
    <n v="7"/>
    <s v="games/video games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b v="0"/>
    <n v="2"/>
    <b v="0"/>
    <n v="1"/>
    <s v="games/video games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x v="2159"/>
    <n v="1334855105"/>
    <b v="0"/>
    <n v="16"/>
    <b v="0"/>
    <n v="1"/>
    <s v="games/video games"/>
    <n v="5.31"/>
    <x v="6"/>
    <x v="17"/>
  </r>
  <r>
    <n v="2161"/>
    <x v="2161"/>
    <s v="We're trying to fund hard copies of our debut album!"/>
    <n v="400"/>
    <n v="463"/>
    <x v="0"/>
    <x v="0"/>
    <x v="0"/>
    <x v="2160"/>
    <n v="1440448059"/>
    <b v="0"/>
    <n v="13"/>
    <b v="1"/>
    <n v="116"/>
    <s v="music/rock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x v="2161"/>
    <n v="1403547791"/>
    <b v="0"/>
    <n v="58"/>
    <b v="1"/>
    <n v="112"/>
    <s v="music/rock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x v="2162"/>
    <n v="1429306520"/>
    <b v="0"/>
    <n v="44"/>
    <b v="1"/>
    <n v="132"/>
    <s v="music/rock"/>
    <n v="75.11"/>
    <x v="4"/>
    <x v="11"/>
  </r>
  <r>
    <n v="2164"/>
    <x v="2164"/>
    <s v="South Florida roots country/rock outfit's long awaited debut record"/>
    <n v="5500"/>
    <n v="5645"/>
    <x v="0"/>
    <x v="0"/>
    <x v="0"/>
    <x v="2163"/>
    <n v="1464196414"/>
    <b v="0"/>
    <n v="83"/>
    <b v="1"/>
    <n v="103"/>
    <s v="music/rock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b v="0"/>
    <n v="117"/>
    <b v="1"/>
    <n v="139"/>
    <s v="music/rock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b v="0"/>
    <n v="32"/>
    <b v="1"/>
    <n v="147"/>
    <s v="music/rock"/>
    <n v="91.63"/>
    <x v="4"/>
    <x v="11"/>
  </r>
  <r>
    <n v="2167"/>
    <x v="2167"/>
    <s v="We need YOUR HELP to take one more step to this make release sound amazing!"/>
    <n v="150"/>
    <n v="180"/>
    <x v="0"/>
    <x v="0"/>
    <x v="0"/>
    <x v="2166"/>
    <n v="1346463337"/>
    <b v="0"/>
    <n v="8"/>
    <b v="1"/>
    <n v="120"/>
    <s v="music/rock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x v="2167"/>
    <n v="1484058261"/>
    <b v="0"/>
    <n v="340"/>
    <b v="1"/>
    <n v="122"/>
    <s v="music/rock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x v="2168"/>
    <n v="1488214151"/>
    <b v="0"/>
    <n v="7"/>
    <b v="1"/>
    <n v="100"/>
    <s v="music/rock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x v="2169"/>
    <n v="1436810422"/>
    <b v="0"/>
    <n v="19"/>
    <b v="1"/>
    <n v="181"/>
    <s v="music/rock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x v="2170"/>
    <n v="1431903495"/>
    <b v="0"/>
    <n v="47"/>
    <b v="1"/>
    <n v="106"/>
    <s v="music/rock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x v="2171"/>
    <n v="1426773320"/>
    <b v="0"/>
    <n v="13"/>
    <b v="1"/>
    <n v="100"/>
    <s v="music/rock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b v="0"/>
    <n v="90"/>
    <b v="1"/>
    <n v="127"/>
    <s v="music/rock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x v="2173"/>
    <n v="1459861307"/>
    <b v="0"/>
    <n v="63"/>
    <b v="1"/>
    <n v="103"/>
    <s v="music/rock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b v="0"/>
    <n v="26"/>
    <b v="1"/>
    <n v="250"/>
    <s v="music/rock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x v="2175"/>
    <n v="1427987509"/>
    <b v="0"/>
    <n v="71"/>
    <b v="1"/>
    <n v="126"/>
    <s v="music/rock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x v="2176"/>
    <n v="1463032867"/>
    <b v="0"/>
    <n v="38"/>
    <b v="1"/>
    <n v="100"/>
    <s v="music/rock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x v="2177"/>
    <n v="1482160597"/>
    <b v="0"/>
    <n v="859"/>
    <b v="1"/>
    <n v="139"/>
    <s v="music/rock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x v="2178"/>
    <n v="1426133192"/>
    <b v="0"/>
    <n v="21"/>
    <b v="1"/>
    <n v="161"/>
    <s v="music/rock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x v="2179"/>
    <n v="1443801868"/>
    <b v="0"/>
    <n v="78"/>
    <b v="1"/>
    <n v="107"/>
    <s v="music/rock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b v="0"/>
    <n v="53"/>
    <b v="1"/>
    <n v="153"/>
    <s v="games/tabletop games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x v="2181"/>
    <n v="1409261825"/>
    <b v="0"/>
    <n v="356"/>
    <b v="1"/>
    <n v="524"/>
    <s v="games/tabletop games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b v="0"/>
    <n v="279"/>
    <b v="1"/>
    <n v="489"/>
    <s v="games/tabletop games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b v="1"/>
    <n v="266"/>
    <b v="1"/>
    <n v="285"/>
    <s v="games/tabletop games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b v="0"/>
    <n v="623"/>
    <b v="1"/>
    <n v="1857"/>
    <s v="games/tabletop games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x v="2185"/>
    <n v="1470062743"/>
    <b v="0"/>
    <n v="392"/>
    <b v="1"/>
    <n v="110"/>
    <s v="games/tabletop games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b v="1"/>
    <n v="3562"/>
    <b v="1"/>
    <n v="1015"/>
    <s v="games/tabletop games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x v="2187"/>
    <n v="1474380241"/>
    <b v="0"/>
    <n v="514"/>
    <b v="1"/>
    <n v="412"/>
    <s v="games/tabletop games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x v="2188"/>
    <n v="1460055300"/>
    <b v="0"/>
    <n v="88"/>
    <b v="1"/>
    <n v="503"/>
    <s v="games/tabletop games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x v="2189"/>
    <n v="1455721204"/>
    <b v="0"/>
    <n v="537"/>
    <b v="1"/>
    <n v="185"/>
    <s v="games/tabletop games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x v="2190"/>
    <n v="1486065627"/>
    <b v="0"/>
    <n v="25"/>
    <b v="1"/>
    <n v="120"/>
    <s v="games/tabletop games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b v="0"/>
    <n v="3238"/>
    <b v="1"/>
    <n v="1081"/>
    <s v="games/tabletop games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x v="2192"/>
    <n v="1477043072"/>
    <b v="0"/>
    <n v="897"/>
    <b v="1"/>
    <n v="452"/>
    <s v="games/tabletop games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b v="0"/>
    <n v="878"/>
    <b v="1"/>
    <n v="537"/>
    <s v="games/tabletop games"/>
    <n v="61.2"/>
    <x v="6"/>
    <x v="32"/>
  </r>
  <r>
    <n v="2195"/>
    <x v="2195"/>
    <s v="A gritty, noir tabletop RPG with a fast-paced combo-based battle system."/>
    <n v="4600"/>
    <n v="5535"/>
    <x v="0"/>
    <x v="0"/>
    <x v="0"/>
    <x v="2194"/>
    <n v="1436725900"/>
    <b v="0"/>
    <n v="115"/>
    <b v="1"/>
    <n v="120"/>
    <s v="games/tabletop games"/>
    <n v="48.13"/>
    <x v="6"/>
    <x v="32"/>
  </r>
  <r>
    <n v="2196"/>
    <x v="2196"/>
    <s v="Race your friends in style with this classic Grand Prix game."/>
    <n v="14000"/>
    <n v="15937"/>
    <x v="0"/>
    <x v="0"/>
    <x v="0"/>
    <x v="2195"/>
    <n v="1478000502"/>
    <b v="0"/>
    <n v="234"/>
    <b v="1"/>
    <n v="114"/>
    <s v="games/tabletop games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x v="2196"/>
    <n v="1422540059"/>
    <b v="0"/>
    <n v="4330"/>
    <b v="1"/>
    <n v="951"/>
    <s v="games/tabletop games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x v="2197"/>
    <n v="1444911600"/>
    <b v="0"/>
    <n v="651"/>
    <b v="1"/>
    <n v="133"/>
    <s v="games/tabletop games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x v="2198"/>
    <n v="1442311198"/>
    <b v="1"/>
    <n v="251"/>
    <b v="1"/>
    <n v="147"/>
    <s v="games/tabletop games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b v="0"/>
    <n v="263"/>
    <b v="1"/>
    <n v="542"/>
    <s v="games/tabletop games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x v="2200"/>
    <n v="1357157965"/>
    <b v="0"/>
    <n v="28"/>
    <b v="1"/>
    <n v="383"/>
    <s v="music/electronic music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x v="2201"/>
    <n v="1349209368"/>
    <b v="0"/>
    <n v="721"/>
    <b v="1"/>
    <n v="704"/>
    <s v="music/electronic music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b v="0"/>
    <n v="50"/>
    <b v="1"/>
    <n v="110"/>
    <s v="music/electronic music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x v="2203"/>
    <n v="1360222119"/>
    <b v="0"/>
    <n v="73"/>
    <b v="1"/>
    <n v="133"/>
    <s v="music/electronic music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b v="0"/>
    <n v="27"/>
    <b v="1"/>
    <n v="152"/>
    <s v="music/electronic music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b v="0"/>
    <n v="34"/>
    <b v="1"/>
    <n v="103"/>
    <s v="music/electronic music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x v="2206"/>
    <n v="1381984773"/>
    <b v="0"/>
    <n v="7"/>
    <b v="1"/>
    <n v="100"/>
    <s v="music/electronic music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x v="2207"/>
    <n v="1328649026"/>
    <b v="0"/>
    <n v="24"/>
    <b v="1"/>
    <n v="102"/>
    <s v="music/electronic music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x v="2208"/>
    <n v="1396524644"/>
    <b v="0"/>
    <n v="15"/>
    <b v="1"/>
    <n v="151"/>
    <s v="music/electronic music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b v="0"/>
    <n v="72"/>
    <b v="1"/>
    <n v="111"/>
    <s v="music/electronic music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b v="0"/>
    <n v="120"/>
    <b v="1"/>
    <n v="196"/>
    <s v="music/electronic music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b v="0"/>
    <n v="123"/>
    <b v="1"/>
    <n v="114"/>
    <s v="music/electronic music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b v="0"/>
    <n v="1"/>
    <b v="1"/>
    <n v="200"/>
    <s v="music/electronic music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x v="2213"/>
    <n v="1389121248"/>
    <b v="0"/>
    <n v="24"/>
    <b v="1"/>
    <n v="293"/>
    <s v="music/electronic music"/>
    <n v="73.13"/>
    <x v="4"/>
    <x v="15"/>
  </r>
  <r>
    <n v="2215"/>
    <x v="2215"/>
    <s v="Ambient Electro Grind-fest!"/>
    <n v="550"/>
    <n v="860"/>
    <x v="0"/>
    <x v="0"/>
    <x v="0"/>
    <x v="2214"/>
    <n v="1329671572"/>
    <b v="0"/>
    <n v="33"/>
    <b v="1"/>
    <n v="156"/>
    <s v="music/electronic music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x v="2215"/>
    <n v="1436464945"/>
    <b v="0"/>
    <n v="14"/>
    <b v="1"/>
    <n v="106"/>
    <s v="music/electronic music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x v="2216"/>
    <n v="1445539113"/>
    <b v="0"/>
    <n v="9"/>
    <b v="1"/>
    <n v="101"/>
    <s v="music/electronic music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x v="2217"/>
    <n v="1344281383"/>
    <b v="0"/>
    <n v="76"/>
    <b v="1"/>
    <n v="123"/>
    <s v="music/electronic music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x v="2218"/>
    <n v="1437412512"/>
    <b v="0"/>
    <n v="19"/>
    <b v="1"/>
    <n v="102"/>
    <s v="music/electronic music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x v="2219"/>
    <n v="1372296436"/>
    <b v="0"/>
    <n v="69"/>
    <b v="1"/>
    <n v="101"/>
    <s v="music/electronic music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x v="2220"/>
    <n v="1458748809"/>
    <b v="0"/>
    <n v="218"/>
    <b v="1"/>
    <n v="108"/>
    <s v="games/tabletop games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b v="0"/>
    <n v="30"/>
    <b v="1"/>
    <n v="163"/>
    <s v="games/tabletop games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x v="2222"/>
    <n v="1432826568"/>
    <b v="0"/>
    <n v="100"/>
    <b v="1"/>
    <n v="106"/>
    <s v="games/tabletop games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x v="2223"/>
    <n v="1475337675"/>
    <b v="0"/>
    <n v="296"/>
    <b v="1"/>
    <n v="243"/>
    <s v="games/tabletop games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x v="2224"/>
    <n v="1408734015"/>
    <b v="0"/>
    <n v="1204"/>
    <b v="1"/>
    <n v="945"/>
    <s v="games/tabletop games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b v="0"/>
    <n v="321"/>
    <b v="1"/>
    <n v="108"/>
    <s v="games/tabletop games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x v="2226"/>
    <n v="1381778555"/>
    <b v="0"/>
    <n v="301"/>
    <b v="1"/>
    <n v="157"/>
    <s v="games/tabletop games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b v="0"/>
    <n v="144"/>
    <b v="1"/>
    <n v="1174"/>
    <s v="games/tabletop games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b v="0"/>
    <n v="539"/>
    <b v="1"/>
    <n v="171"/>
    <s v="games/tabletop games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b v="0"/>
    <n v="498"/>
    <b v="1"/>
    <n v="126"/>
    <s v="games/tabletop games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x v="2230"/>
    <n v="1369864301"/>
    <b v="0"/>
    <n v="1113"/>
    <b v="1"/>
    <n v="1212"/>
    <s v="games/tabletop games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x v="2231"/>
    <n v="1402945408"/>
    <b v="0"/>
    <n v="988"/>
    <b v="1"/>
    <n v="496"/>
    <s v="games/tabletop games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x v="2232"/>
    <n v="1448269539"/>
    <b v="0"/>
    <n v="391"/>
    <b v="1"/>
    <n v="332"/>
    <s v="games/tabletop games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x v="2233"/>
    <n v="1481053647"/>
    <b v="0"/>
    <n v="28"/>
    <b v="1"/>
    <n v="1165"/>
    <s v="games/tabletop games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x v="2234"/>
    <n v="1424997111"/>
    <b v="0"/>
    <n v="147"/>
    <b v="1"/>
    <n v="153"/>
    <s v="games/tabletop games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x v="2235"/>
    <n v="1451746123"/>
    <b v="0"/>
    <n v="680"/>
    <b v="1"/>
    <n v="537"/>
    <s v="games/tabletop games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x v="2236"/>
    <n v="1412294683"/>
    <b v="0"/>
    <n v="983"/>
    <b v="1"/>
    <n v="353"/>
    <s v="games/tabletop games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x v="2237"/>
    <n v="1486565716"/>
    <b v="0"/>
    <n v="79"/>
    <b v="1"/>
    <n v="137"/>
    <s v="games/tabletop games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x v="2238"/>
    <n v="1382742014"/>
    <b v="0"/>
    <n v="426"/>
    <b v="1"/>
    <n v="128"/>
    <s v="games/tabletop games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x v="2239"/>
    <n v="1458762544"/>
    <b v="0"/>
    <n v="96"/>
    <b v="1"/>
    <n v="271"/>
    <s v="games/tabletop games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x v="2240"/>
    <n v="1485892300"/>
    <b v="0"/>
    <n v="163"/>
    <b v="1"/>
    <n v="806"/>
    <s v="games/tabletop games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x v="2241"/>
    <n v="1382449733"/>
    <b v="0"/>
    <n v="2525"/>
    <b v="1"/>
    <n v="1360"/>
    <s v="games/tabletop games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b v="0"/>
    <n v="2035"/>
    <b v="1"/>
    <n v="930250"/>
    <s v="games/tabletop games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x v="2243"/>
    <n v="1475609946"/>
    <b v="0"/>
    <n v="290"/>
    <b v="1"/>
    <n v="377"/>
    <s v="games/tabletop games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x v="2244"/>
    <n v="1390323617"/>
    <b v="0"/>
    <n v="1980"/>
    <b v="1"/>
    <n v="2647"/>
    <s v="games/tabletop games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x v="2245"/>
    <n v="1438801210"/>
    <b v="0"/>
    <n v="57"/>
    <b v="1"/>
    <n v="100"/>
    <s v="games/tabletop games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x v="2246"/>
    <n v="1436975965"/>
    <b v="0"/>
    <n v="380"/>
    <b v="1"/>
    <n v="104"/>
    <s v="games/tabletop games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x v="2247"/>
    <n v="1479157278"/>
    <b v="0"/>
    <n v="128"/>
    <b v="1"/>
    <n v="107"/>
    <s v="games/tabletop games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x v="2248"/>
    <n v="1362329565"/>
    <b v="0"/>
    <n v="180"/>
    <b v="1"/>
    <n v="169"/>
    <s v="games/tabletop games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x v="2249"/>
    <n v="1478131673"/>
    <b v="0"/>
    <n v="571"/>
    <b v="1"/>
    <n v="975"/>
    <s v="games/tabletop games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x v="2250"/>
    <n v="1406362677"/>
    <b v="0"/>
    <n v="480"/>
    <b v="1"/>
    <n v="134"/>
    <s v="games/tabletop games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x v="2251"/>
    <n v="1469173938"/>
    <b v="0"/>
    <n v="249"/>
    <b v="1"/>
    <n v="272"/>
    <s v="games/tabletop games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x v="2252"/>
    <n v="1445267347"/>
    <b v="0"/>
    <n v="84"/>
    <b v="1"/>
    <n v="113"/>
    <s v="games/tabletop games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x v="2253"/>
    <n v="1484667168"/>
    <b v="0"/>
    <n v="197"/>
    <b v="1"/>
    <n v="460"/>
    <s v="games/tabletop games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x v="2254"/>
    <n v="1460069451"/>
    <b v="0"/>
    <n v="271"/>
    <b v="1"/>
    <n v="287"/>
    <s v="games/tabletop games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x v="2255"/>
    <n v="1478602246"/>
    <b v="0"/>
    <n v="50"/>
    <b v="1"/>
    <n v="223"/>
    <s v="games/tabletop games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b v="0"/>
    <n v="169"/>
    <b v="1"/>
    <n v="636"/>
    <s v="games/tabletop games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x v="2257"/>
    <n v="1431453687"/>
    <b v="0"/>
    <n v="205"/>
    <b v="1"/>
    <n v="147"/>
    <s v="games/tabletop games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x v="2258"/>
    <n v="1480360736"/>
    <b v="0"/>
    <n v="206"/>
    <b v="1"/>
    <n v="1867"/>
    <s v="games/tabletop games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x v="2259"/>
    <n v="1393287850"/>
    <b v="0"/>
    <n v="84"/>
    <b v="1"/>
    <n v="327"/>
    <s v="games/tabletop games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b v="0"/>
    <n v="210"/>
    <b v="1"/>
    <n v="780"/>
    <s v="games/tabletop games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x v="2261"/>
    <n v="1413295358"/>
    <b v="0"/>
    <n v="181"/>
    <b v="1"/>
    <n v="154"/>
    <s v="games/tabletop games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x v="2262"/>
    <n v="1420919913"/>
    <b v="0"/>
    <n v="60"/>
    <b v="1"/>
    <n v="116"/>
    <s v="games/tabletop games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x v="2263"/>
    <n v="1462543114"/>
    <b v="0"/>
    <n v="445"/>
    <b v="1"/>
    <n v="180"/>
    <s v="games/tabletop games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x v="2264"/>
    <n v="1479241707"/>
    <b v="0"/>
    <n v="17"/>
    <b v="1"/>
    <n v="299"/>
    <s v="games/tabletop games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x v="2265"/>
    <n v="1460235592"/>
    <b v="0"/>
    <n v="194"/>
    <b v="1"/>
    <n v="320"/>
    <s v="games/tabletop games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b v="0"/>
    <n v="404"/>
    <b v="1"/>
    <n v="381"/>
    <s v="games/tabletop games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b v="0"/>
    <n v="194"/>
    <b v="1"/>
    <n v="103"/>
    <s v="games/tabletop games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x v="2268"/>
    <n v="1486745663"/>
    <b v="0"/>
    <n v="902"/>
    <b v="1"/>
    <n v="1802"/>
    <s v="games/tabletop games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x v="2269"/>
    <n v="1482353513"/>
    <b v="0"/>
    <n v="1670"/>
    <b v="1"/>
    <n v="720"/>
    <s v="games/tabletop games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x v="2270"/>
    <n v="1478736004"/>
    <b v="0"/>
    <n v="1328"/>
    <b v="1"/>
    <n v="283"/>
    <s v="games/tabletop games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x v="2271"/>
    <n v="1446914836"/>
    <b v="0"/>
    <n v="944"/>
    <b v="1"/>
    <n v="1357"/>
    <s v="games/tabletop games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b v="0"/>
    <n v="147"/>
    <b v="1"/>
    <n v="220"/>
    <s v="games/tabletop games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b v="0"/>
    <n v="99"/>
    <b v="1"/>
    <n v="120"/>
    <s v="games/tabletop games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x v="2274"/>
    <n v="1416667679"/>
    <b v="0"/>
    <n v="79"/>
    <b v="1"/>
    <n v="408"/>
    <s v="games/tabletop games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x v="2275"/>
    <n v="1386344289"/>
    <b v="0"/>
    <n v="75"/>
    <b v="1"/>
    <n v="106"/>
    <s v="games/tabletop games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x v="2276"/>
    <n v="1327767423"/>
    <b v="0"/>
    <n v="207"/>
    <b v="1"/>
    <n v="141"/>
    <s v="games/tabletop games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x v="2277"/>
    <n v="1448902867"/>
    <b v="0"/>
    <n v="102"/>
    <b v="1"/>
    <n v="271"/>
    <s v="games/tabletop games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x v="2278"/>
    <n v="1421436099"/>
    <b v="0"/>
    <n v="32"/>
    <b v="1"/>
    <n v="154"/>
    <s v="games/tabletop games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b v="0"/>
    <n v="480"/>
    <b v="1"/>
    <n v="404"/>
    <s v="games/tabletop games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x v="2280"/>
    <n v="1306219897"/>
    <b v="0"/>
    <n v="11"/>
    <b v="1"/>
    <n v="185"/>
    <s v="music/rock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x v="2281"/>
    <n v="1447560686"/>
    <b v="0"/>
    <n v="12"/>
    <b v="1"/>
    <n v="185"/>
    <s v="music/rock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b v="0"/>
    <n v="48"/>
    <b v="1"/>
    <n v="101"/>
    <s v="music/rock"/>
    <n v="63.03"/>
    <x v="4"/>
    <x v="11"/>
  </r>
  <r>
    <n v="2284"/>
    <x v="2284"/>
    <s v="The Vinyl Skyway reunite to make a third album. "/>
    <n v="6000"/>
    <n v="6373.27"/>
    <x v="0"/>
    <x v="0"/>
    <x v="0"/>
    <x v="2283"/>
    <n v="1297451245"/>
    <b v="0"/>
    <n v="59"/>
    <b v="1"/>
    <n v="106"/>
    <s v="music/rock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x v="2284"/>
    <n v="1338352043"/>
    <b v="0"/>
    <n v="79"/>
    <b v="1"/>
    <n v="121"/>
    <s v="music/rock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x v="2285"/>
    <n v="1376003254"/>
    <b v="0"/>
    <n v="14"/>
    <b v="1"/>
    <n v="100"/>
    <s v="music/rock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x v="2286"/>
    <n v="1401724860"/>
    <b v="0"/>
    <n v="106"/>
    <b v="1"/>
    <n v="120"/>
    <s v="music/rock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x v="2287"/>
    <n v="1339098689"/>
    <b v="0"/>
    <n v="25"/>
    <b v="1"/>
    <n v="100"/>
    <s v="music/rock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x v="2288"/>
    <n v="1382659060"/>
    <b v="0"/>
    <n v="25"/>
    <b v="1"/>
    <n v="107"/>
    <s v="music/rock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x v="2289"/>
    <n v="1252908330"/>
    <b v="0"/>
    <n v="29"/>
    <b v="1"/>
    <n v="104"/>
    <s v="music/rock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x v="2290"/>
    <n v="1332199618"/>
    <b v="0"/>
    <n v="43"/>
    <b v="1"/>
    <n v="173"/>
    <s v="music/rock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b v="0"/>
    <n v="46"/>
    <b v="1"/>
    <n v="107"/>
    <s v="music/rock"/>
    <n v="46.63"/>
    <x v="4"/>
    <x v="11"/>
  </r>
  <r>
    <n v="2293"/>
    <x v="2293"/>
    <s v="Donate here to be a part of the upcoming album. Every little bit helps!"/>
    <n v="850"/>
    <n v="920"/>
    <x v="0"/>
    <x v="0"/>
    <x v="0"/>
    <x v="2292"/>
    <n v="1346345999"/>
    <b v="0"/>
    <n v="27"/>
    <b v="1"/>
    <n v="108"/>
    <s v="music/rock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b v="0"/>
    <n v="112"/>
    <b v="1"/>
    <n v="146"/>
    <s v="music/rock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x v="2294"/>
    <n v="1356648856"/>
    <b v="0"/>
    <n v="34"/>
    <b v="1"/>
    <n v="125"/>
    <s v="music/rock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x v="2295"/>
    <n v="1326994426"/>
    <b v="0"/>
    <n v="145"/>
    <b v="1"/>
    <n v="149"/>
    <s v="music/rock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x v="2296"/>
    <n v="1328749249"/>
    <b v="0"/>
    <n v="19"/>
    <b v="1"/>
    <n v="101"/>
    <s v="music/rock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x v="2297"/>
    <n v="1393272633"/>
    <b v="0"/>
    <n v="288"/>
    <b v="1"/>
    <n v="105"/>
    <s v="music/rock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x v="2298"/>
    <n v="1295657209"/>
    <b v="0"/>
    <n v="14"/>
    <b v="1"/>
    <n v="350"/>
    <s v="music/rock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x v="2299"/>
    <n v="1339694816"/>
    <b v="0"/>
    <n v="7"/>
    <b v="1"/>
    <n v="101"/>
    <s v="music/rock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x v="2300"/>
    <n v="1369193496"/>
    <b v="1"/>
    <n v="211"/>
    <b v="1"/>
    <n v="134"/>
    <s v="music/indie rock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b v="1"/>
    <n v="85"/>
    <b v="1"/>
    <n v="171"/>
    <s v="music/indie rock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b v="1"/>
    <n v="103"/>
    <b v="1"/>
    <n v="109"/>
    <s v="music/indie rock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x v="1254"/>
    <n v="1290281691"/>
    <b v="1"/>
    <n v="113"/>
    <b v="1"/>
    <n v="101"/>
    <s v="music/indie rock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b v="1"/>
    <n v="167"/>
    <b v="1"/>
    <n v="101"/>
    <s v="music/indie rock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x v="2304"/>
    <n v="1328760129"/>
    <b v="1"/>
    <n v="73"/>
    <b v="1"/>
    <n v="107"/>
    <s v="music/indie rock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b v="1"/>
    <n v="75"/>
    <b v="1"/>
    <n v="107"/>
    <s v="music/indie rock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x v="2306"/>
    <n v="1406847996"/>
    <b v="1"/>
    <n v="614"/>
    <b v="1"/>
    <n v="101"/>
    <s v="music/indie rock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x v="2307"/>
    <n v="1359848537"/>
    <b v="1"/>
    <n v="107"/>
    <b v="1"/>
    <n v="107"/>
    <s v="music/indie rock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b v="1"/>
    <n v="1224"/>
    <b v="1"/>
    <n v="429"/>
    <s v="music/indie rock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x v="2309"/>
    <n v="1396829189"/>
    <b v="1"/>
    <n v="104"/>
    <b v="1"/>
    <n v="104"/>
    <s v="music/indie rock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x v="2310"/>
    <n v="1395155478"/>
    <b v="1"/>
    <n v="79"/>
    <b v="1"/>
    <n v="108"/>
    <s v="music/indie rock"/>
    <n v="40.96"/>
    <x v="4"/>
    <x v="14"/>
  </r>
  <r>
    <n v="2313"/>
    <x v="2313"/>
    <s v="A Sunny Day in Glasgow are recording a new album and we need your help!"/>
    <n v="5000"/>
    <n v="8792.02"/>
    <x v="0"/>
    <x v="0"/>
    <x v="0"/>
    <x v="2311"/>
    <n v="1333494026"/>
    <b v="1"/>
    <n v="157"/>
    <b v="1"/>
    <n v="176"/>
    <s v="music/indie rock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b v="1"/>
    <n v="50"/>
    <b v="1"/>
    <n v="157"/>
    <s v="music/indie rock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x v="2313"/>
    <n v="1333646743"/>
    <b v="1"/>
    <n v="64"/>
    <b v="1"/>
    <n v="103"/>
    <s v="music/indie rock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b v="1"/>
    <n v="200"/>
    <b v="1"/>
    <n v="104"/>
    <s v="music/indie rock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x v="2315"/>
    <n v="1263474049"/>
    <b v="1"/>
    <n v="22"/>
    <b v="1"/>
    <n v="104"/>
    <s v="music/indie rock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b v="1"/>
    <n v="163"/>
    <b v="1"/>
    <n v="121"/>
    <s v="music/indie rock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x v="2317"/>
    <n v="1384480685"/>
    <b v="1"/>
    <n v="77"/>
    <b v="1"/>
    <n v="108"/>
    <s v="music/indie rock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x v="2318"/>
    <n v="1393443400"/>
    <b v="1"/>
    <n v="89"/>
    <b v="1"/>
    <n v="109"/>
    <s v="music/indie rock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x v="2319"/>
    <n v="1488694501"/>
    <b v="0"/>
    <n v="64"/>
    <b v="0"/>
    <n v="39"/>
    <s v="food/small batch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x v="2320"/>
    <n v="1489181369"/>
    <b v="0"/>
    <n v="4"/>
    <b v="0"/>
    <n v="3"/>
    <s v="food/small batch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x v="2321"/>
    <n v="1489428447"/>
    <b v="0"/>
    <n v="4"/>
    <b v="0"/>
    <n v="48"/>
    <s v="food/small batch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x v="2322"/>
    <n v="1487970885"/>
    <b v="0"/>
    <n v="61"/>
    <b v="0"/>
    <n v="21"/>
    <s v="food/small batch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x v="2323"/>
    <n v="1488241931"/>
    <b v="0"/>
    <n v="7"/>
    <b v="0"/>
    <n v="8"/>
    <s v="food/small batch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b v="0"/>
    <n v="1"/>
    <b v="0"/>
    <n v="1"/>
    <s v="food/small batch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x v="2325"/>
    <n v="1406066440"/>
    <b v="1"/>
    <n v="3355"/>
    <b v="1"/>
    <n v="526"/>
    <s v="food/small batch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b v="1"/>
    <n v="537"/>
    <b v="1"/>
    <n v="254"/>
    <s v="food/small batch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x v="2327"/>
    <n v="1403017146"/>
    <b v="1"/>
    <n v="125"/>
    <b v="1"/>
    <n v="106"/>
    <s v="food/small batch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b v="1"/>
    <n v="163"/>
    <b v="1"/>
    <n v="102"/>
    <s v="food/small batch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x v="2329"/>
    <n v="1405728490"/>
    <b v="1"/>
    <n v="283"/>
    <b v="1"/>
    <n v="144"/>
    <s v="food/small batch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b v="1"/>
    <n v="352"/>
    <b v="1"/>
    <n v="106"/>
    <s v="food/small batch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x v="2331"/>
    <n v="1399563390"/>
    <b v="1"/>
    <n v="94"/>
    <b v="1"/>
    <n v="212"/>
    <s v="food/small batch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x v="2332"/>
    <n v="1412611498"/>
    <b v="1"/>
    <n v="67"/>
    <b v="1"/>
    <n v="102"/>
    <s v="food/small batch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x v="2333"/>
    <n v="1399902243"/>
    <b v="1"/>
    <n v="221"/>
    <b v="1"/>
    <n v="102"/>
    <s v="food/small batch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b v="1"/>
    <n v="2165"/>
    <b v="1"/>
    <n v="521"/>
    <s v="food/small batch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x v="2335"/>
    <n v="1401204143"/>
    <b v="1"/>
    <n v="179"/>
    <b v="1"/>
    <n v="111"/>
    <s v="food/small batch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b v="1"/>
    <n v="123"/>
    <b v="1"/>
    <n v="101"/>
    <s v="food/small batch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x v="2337"/>
    <n v="1479496309"/>
    <b v="1"/>
    <n v="1104"/>
    <b v="1"/>
    <n v="294"/>
    <s v="food/small batch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x v="2338"/>
    <n v="1475249138"/>
    <b v="1"/>
    <n v="403"/>
    <b v="1"/>
    <n v="106"/>
    <s v="food/small batch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x v="2339"/>
    <n v="1434137504"/>
    <b v="0"/>
    <n v="0"/>
    <b v="0"/>
    <n v="0"/>
    <s v="technology/web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x v="2340"/>
    <n v="1410799870"/>
    <b v="0"/>
    <n v="0"/>
    <b v="0"/>
    <n v="0"/>
    <s v="technology/web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x v="2341"/>
    <n v="1447962505"/>
    <b v="0"/>
    <n v="1"/>
    <b v="0"/>
    <n v="3"/>
    <s v="technology/web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x v="2342"/>
    <n v="1464197269"/>
    <b v="0"/>
    <n v="1"/>
    <b v="0"/>
    <n v="0"/>
    <s v="technology/web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x v="2343"/>
    <n v="1424822556"/>
    <b v="0"/>
    <n v="0"/>
    <b v="0"/>
    <n v="0"/>
    <s v="technology/web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x v="2344"/>
    <n v="1472843431"/>
    <b v="0"/>
    <n v="3"/>
    <b v="0"/>
    <n v="0"/>
    <s v="technology/web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x v="2345"/>
    <n v="1469543676"/>
    <b v="0"/>
    <n v="1"/>
    <b v="0"/>
    <n v="2"/>
    <s v="technology/web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x v="2346"/>
    <n v="1450822938"/>
    <b v="0"/>
    <n v="5"/>
    <b v="0"/>
    <n v="0"/>
    <s v="technology/web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x v="2347"/>
    <n v="1436812628"/>
    <b v="0"/>
    <n v="0"/>
    <b v="0"/>
    <n v="0"/>
    <s v="technology/web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x v="2348"/>
    <n v="1480882370"/>
    <b v="0"/>
    <n v="0"/>
    <b v="0"/>
    <n v="0"/>
    <s v="technology/web"/>
    <e v="#DIV/0!"/>
    <x v="2"/>
    <x v="7"/>
  </r>
  <r>
    <n v="2351"/>
    <x v="2351"/>
    <s v="Donate $30 or more and receive a free selfie stick."/>
    <n v="18900"/>
    <n v="108"/>
    <x v="1"/>
    <x v="4"/>
    <x v="4"/>
    <x v="2349"/>
    <n v="1427768739"/>
    <b v="0"/>
    <n v="7"/>
    <b v="0"/>
    <n v="1"/>
    <s v="technology/web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x v="2350"/>
    <n v="1428419552"/>
    <b v="0"/>
    <n v="0"/>
    <b v="0"/>
    <n v="0"/>
    <s v="technology/web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x v="2351"/>
    <n v="1428596022"/>
    <b v="0"/>
    <n v="0"/>
    <b v="0"/>
    <n v="0"/>
    <s v="technology/web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x v="2352"/>
    <n v="1415726460"/>
    <b v="0"/>
    <n v="1"/>
    <b v="0"/>
    <n v="0"/>
    <s v="technology/web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x v="2353"/>
    <n v="1428012136"/>
    <b v="0"/>
    <n v="2"/>
    <b v="0"/>
    <n v="1"/>
    <s v="technology/web"/>
    <n v="27.5"/>
    <x v="2"/>
    <x v="7"/>
  </r>
  <r>
    <n v="2356"/>
    <x v="2356"/>
    <s v="HardstyleUnited.com The Global Hardstyle community. Your Hardstyle community."/>
    <n v="10000"/>
    <n v="0"/>
    <x v="1"/>
    <x v="9"/>
    <x v="3"/>
    <x v="2354"/>
    <n v="1430938104"/>
    <b v="0"/>
    <n v="0"/>
    <b v="0"/>
    <n v="0"/>
    <s v="technology/web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x v="2355"/>
    <n v="1442501578"/>
    <b v="0"/>
    <n v="0"/>
    <b v="0"/>
    <n v="0"/>
    <s v="technology/web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x v="2356"/>
    <n v="1417818036"/>
    <b v="0"/>
    <n v="0"/>
    <b v="0"/>
    <n v="0"/>
    <s v="technology/web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x v="2357"/>
    <n v="1433432124"/>
    <b v="0"/>
    <n v="3"/>
    <b v="0"/>
    <n v="15"/>
    <s v="technology/web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x v="2358"/>
    <n v="1452272280"/>
    <b v="0"/>
    <n v="1"/>
    <b v="0"/>
    <n v="0"/>
    <s v="technology/web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x v="2359"/>
    <n v="1459975008"/>
    <b v="0"/>
    <n v="0"/>
    <b v="0"/>
    <n v="0"/>
    <s v="technology/web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x v="2360"/>
    <n v="1415723470"/>
    <b v="0"/>
    <n v="2"/>
    <b v="0"/>
    <n v="29"/>
    <s v="technology/web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b v="0"/>
    <n v="0"/>
    <b v="0"/>
    <n v="0"/>
    <s v="technology/web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x v="2362"/>
    <n v="1441146356"/>
    <b v="0"/>
    <n v="0"/>
    <b v="0"/>
    <n v="0"/>
    <s v="technology/web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x v="2363"/>
    <n v="1449596425"/>
    <b v="0"/>
    <n v="0"/>
    <b v="0"/>
    <n v="0"/>
    <s v="technology/web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x v="2364"/>
    <n v="1442839533"/>
    <b v="0"/>
    <n v="27"/>
    <b v="0"/>
    <n v="11"/>
    <s v="technology/web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x v="2365"/>
    <n v="1456442216"/>
    <b v="0"/>
    <n v="14"/>
    <b v="0"/>
    <n v="1"/>
    <s v="technology/web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x v="2366"/>
    <n v="1425143965"/>
    <b v="0"/>
    <n v="2"/>
    <b v="0"/>
    <n v="0"/>
    <s v="technology/web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x v="2367"/>
    <n v="1452540611"/>
    <b v="0"/>
    <n v="0"/>
    <b v="0"/>
    <n v="0"/>
    <s v="technology/web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x v="2368"/>
    <n v="1416285141"/>
    <b v="0"/>
    <n v="4"/>
    <b v="0"/>
    <n v="0"/>
    <s v="technology/web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b v="0"/>
    <n v="0"/>
    <b v="0"/>
    <n v="0"/>
    <s v="technology/web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x v="2370"/>
    <n v="1427247571"/>
    <b v="0"/>
    <n v="6"/>
    <b v="0"/>
    <n v="3"/>
    <s v="technology/web"/>
    <n v="30"/>
    <x v="2"/>
    <x v="7"/>
  </r>
  <r>
    <n v="2373"/>
    <x v="2373"/>
    <s v="We want to create a safe marketplace for buying and selling bicycles."/>
    <n v="850000"/>
    <n v="50"/>
    <x v="1"/>
    <x v="11"/>
    <x v="9"/>
    <x v="2371"/>
    <n v="1438271624"/>
    <b v="0"/>
    <n v="1"/>
    <b v="0"/>
    <n v="0"/>
    <s v="technology/web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x v="2372"/>
    <n v="1421180060"/>
    <b v="0"/>
    <n v="1"/>
    <b v="0"/>
    <n v="0"/>
    <s v="technology/web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x v="2373"/>
    <n v="1470859437"/>
    <b v="0"/>
    <n v="0"/>
    <b v="0"/>
    <n v="0"/>
    <s v="technology/web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x v="2374"/>
    <n v="1447193566"/>
    <b v="0"/>
    <n v="4"/>
    <b v="0"/>
    <n v="11"/>
    <s v="technology/web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x v="2375"/>
    <n v="1477515183"/>
    <b v="0"/>
    <n v="0"/>
    <b v="0"/>
    <n v="0"/>
    <s v="technology/web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x v="2376"/>
    <n v="1438042730"/>
    <b v="0"/>
    <n v="0"/>
    <b v="0"/>
    <n v="0"/>
    <s v="technology/web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x v="2377"/>
    <n v="1440116616"/>
    <b v="0"/>
    <n v="0"/>
    <b v="0"/>
    <n v="0"/>
    <s v="technology/web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x v="2378"/>
    <n v="1441134142"/>
    <b v="0"/>
    <n v="3"/>
    <b v="0"/>
    <n v="0"/>
    <s v="technology/web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x v="2379"/>
    <n v="1426112848"/>
    <b v="0"/>
    <n v="7"/>
    <b v="0"/>
    <n v="2"/>
    <s v="technology/web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x v="2380"/>
    <n v="1436502603"/>
    <b v="0"/>
    <n v="2"/>
    <b v="0"/>
    <n v="3"/>
    <s v="technology/web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b v="0"/>
    <n v="3"/>
    <b v="0"/>
    <n v="4"/>
    <s v="technology/web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x v="2382"/>
    <n v="1413337043"/>
    <b v="0"/>
    <n v="8"/>
    <b v="0"/>
    <n v="1"/>
    <s v="technology/web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x v="2383"/>
    <n v="1436201432"/>
    <b v="0"/>
    <n v="7"/>
    <b v="0"/>
    <n v="1"/>
    <s v="technology/web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x v="2384"/>
    <n v="1415736424"/>
    <b v="0"/>
    <n v="0"/>
    <b v="0"/>
    <n v="0"/>
    <s v="technology/web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x v="2385"/>
    <n v="1465311740"/>
    <b v="0"/>
    <n v="3"/>
    <b v="0"/>
    <n v="1"/>
    <s v="technology/web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x v="2386"/>
    <n v="1418761759"/>
    <b v="0"/>
    <n v="8"/>
    <b v="0"/>
    <n v="1"/>
    <s v="technology/web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b v="0"/>
    <n v="1"/>
    <b v="0"/>
    <n v="0"/>
    <s v="technology/web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x v="2388"/>
    <n v="1416896264"/>
    <b v="0"/>
    <n v="0"/>
    <b v="0"/>
    <n v="0"/>
    <s v="technology/web"/>
    <e v="#DIV/0!"/>
    <x v="2"/>
    <x v="7"/>
  </r>
  <r>
    <n v="2391"/>
    <x v="2391"/>
    <s v="Using the power of internet to help people save hundreds in car repair."/>
    <n v="20000"/>
    <n v="25"/>
    <x v="1"/>
    <x v="0"/>
    <x v="0"/>
    <x v="2389"/>
    <n v="1425236644"/>
    <b v="0"/>
    <n v="1"/>
    <b v="0"/>
    <n v="0"/>
    <s v="technology/web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x v="2390"/>
    <n v="1443495223"/>
    <b v="0"/>
    <n v="0"/>
    <b v="0"/>
    <n v="0"/>
    <s v="technology/web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x v="2391"/>
    <n v="1436456017"/>
    <b v="0"/>
    <n v="1"/>
    <b v="0"/>
    <n v="0"/>
    <s v="technology/web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b v="0"/>
    <n v="2"/>
    <b v="0"/>
    <n v="0"/>
    <s v="technology/web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x v="2393"/>
    <n v="1481597687"/>
    <b v="0"/>
    <n v="0"/>
    <b v="0"/>
    <n v="0"/>
    <s v="technology/web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b v="0"/>
    <n v="1"/>
    <b v="0"/>
    <n v="0"/>
    <s v="technology/web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b v="0"/>
    <n v="0"/>
    <b v="0"/>
    <n v="0"/>
    <s v="technology/web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x v="2396"/>
    <n v="1433282384"/>
    <b v="0"/>
    <n v="0"/>
    <b v="0"/>
    <n v="0"/>
    <s v="technology/web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x v="2397"/>
    <n v="1415910506"/>
    <b v="0"/>
    <n v="0"/>
    <b v="0"/>
    <n v="0"/>
    <s v="technology/web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x v="2398"/>
    <n v="1458023164"/>
    <b v="0"/>
    <n v="0"/>
    <b v="0"/>
    <n v="0"/>
    <s v="technology/web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b v="0"/>
    <n v="9"/>
    <b v="0"/>
    <n v="1"/>
    <s v="food/food trucks"/>
    <n v="22.33"/>
    <x v="7"/>
    <x v="19"/>
  </r>
  <r>
    <n v="2402"/>
    <x v="2402"/>
    <s v="Small town, delicious treats, and a mobile truck"/>
    <n v="12000"/>
    <n v="52"/>
    <x v="2"/>
    <x v="0"/>
    <x v="0"/>
    <x v="2400"/>
    <n v="1428941931"/>
    <b v="0"/>
    <n v="1"/>
    <b v="0"/>
    <n v="0"/>
    <s v="food/food trucks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x v="2401"/>
    <n v="1454188258"/>
    <b v="0"/>
    <n v="12"/>
    <b v="0"/>
    <n v="17"/>
    <s v="food/food trucks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x v="2402"/>
    <n v="1449190607"/>
    <b v="0"/>
    <n v="0"/>
    <b v="0"/>
    <n v="0"/>
    <s v="food/food trucks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x v="2403"/>
    <n v="1471096975"/>
    <b v="0"/>
    <n v="20"/>
    <b v="0"/>
    <n v="23"/>
    <s v="food/food trucks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b v="0"/>
    <n v="16"/>
    <b v="0"/>
    <n v="41"/>
    <s v="food/food trucks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x v="2405"/>
    <n v="1426772928"/>
    <b v="0"/>
    <n v="33"/>
    <b v="0"/>
    <n v="25"/>
    <s v="food/food trucks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x v="2406"/>
    <n v="1412652157"/>
    <b v="0"/>
    <n v="2"/>
    <b v="0"/>
    <n v="0"/>
    <s v="food/food trucks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x v="2407"/>
    <n v="1437339675"/>
    <b v="0"/>
    <n v="6"/>
    <b v="0"/>
    <n v="2"/>
    <s v="food/food trucks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x v="2408"/>
    <n v="1439027275"/>
    <b v="0"/>
    <n v="0"/>
    <b v="0"/>
    <n v="0"/>
    <s v="food/food trucks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b v="0"/>
    <n v="3"/>
    <b v="0"/>
    <n v="1"/>
    <s v="food/food trucks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b v="0"/>
    <n v="0"/>
    <b v="0"/>
    <n v="0"/>
    <s v="food/food trucks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x v="2411"/>
    <n v="1398911882"/>
    <b v="0"/>
    <n v="3"/>
    <b v="0"/>
    <n v="1"/>
    <s v="food/food trucks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x v="2412"/>
    <n v="1436805660"/>
    <b v="0"/>
    <n v="13"/>
    <b v="0"/>
    <n v="3"/>
    <s v="food/food trucks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x v="2413"/>
    <n v="1466023346"/>
    <b v="0"/>
    <n v="6"/>
    <b v="0"/>
    <n v="1"/>
    <s v="food/food trucks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b v="0"/>
    <n v="1"/>
    <b v="0"/>
    <n v="0"/>
    <s v="food/food trucks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x v="2415"/>
    <n v="1405113187"/>
    <b v="0"/>
    <n v="0"/>
    <b v="0"/>
    <n v="0"/>
    <s v="food/food trucks"/>
    <n v="0"/>
    <x v="7"/>
    <x v="19"/>
  </r>
  <r>
    <n v="2418"/>
    <x v="2418"/>
    <s v="I want to start my food truck business."/>
    <n v="25000"/>
    <n v="5"/>
    <x v="2"/>
    <x v="0"/>
    <x v="0"/>
    <x v="2416"/>
    <n v="1422045244"/>
    <b v="0"/>
    <n v="5"/>
    <b v="0"/>
    <n v="0"/>
    <s v="food/food trucks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x v="2417"/>
    <n v="1419097389"/>
    <b v="0"/>
    <n v="0"/>
    <b v="0"/>
    <n v="0"/>
    <s v="food/food trucks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x v="2418"/>
    <n v="1410396095"/>
    <b v="0"/>
    <n v="36"/>
    <b v="0"/>
    <n v="15"/>
    <s v="food/food trucks"/>
    <n v="69.47"/>
    <x v="7"/>
    <x v="19"/>
  </r>
  <r>
    <n v="2421"/>
    <x v="2421"/>
    <s v="help me start Merrill's first hot dog cart in this empty lot"/>
    <n v="6000"/>
    <n v="1"/>
    <x v="2"/>
    <x v="0"/>
    <x v="0"/>
    <x v="2419"/>
    <n v="1421944196"/>
    <b v="0"/>
    <n v="1"/>
    <b v="0"/>
    <n v="0"/>
    <s v="food/food trucks"/>
    <n v="1"/>
    <x v="7"/>
    <x v="19"/>
  </r>
  <r>
    <n v="2422"/>
    <x v="2422"/>
    <s v="Family owned business serving BBQ and seafood to the public"/>
    <n v="500"/>
    <n v="1"/>
    <x v="2"/>
    <x v="0"/>
    <x v="0"/>
    <x v="2420"/>
    <n v="1423502636"/>
    <b v="0"/>
    <n v="1"/>
    <b v="0"/>
    <n v="0"/>
    <s v="food/food trucks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x v="2421"/>
    <n v="1417452890"/>
    <b v="0"/>
    <n v="1"/>
    <b v="0"/>
    <n v="0"/>
    <s v="food/food trucks"/>
    <n v="8"/>
    <x v="7"/>
    <x v="19"/>
  </r>
  <r>
    <n v="2424"/>
    <x v="2424"/>
    <s v="Great and creative food from the heart in the form of a sweet food truck!"/>
    <n v="25000"/>
    <n v="310"/>
    <x v="2"/>
    <x v="0"/>
    <x v="0"/>
    <x v="2422"/>
    <n v="1411853108"/>
    <b v="0"/>
    <n v="9"/>
    <b v="0"/>
    <n v="1"/>
    <s v="food/food trucks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x v="2423"/>
    <n v="1463090149"/>
    <b v="0"/>
    <n v="1"/>
    <b v="0"/>
    <n v="0"/>
    <s v="food/food trucks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x v="2424"/>
    <n v="1433822692"/>
    <b v="0"/>
    <n v="0"/>
    <b v="0"/>
    <n v="0"/>
    <s v="food/food trucks"/>
    <n v="0"/>
    <x v="7"/>
    <x v="19"/>
  </r>
  <r>
    <n v="2427"/>
    <x v="2427"/>
    <s v="Fast and simple lunches for those on the go.  All (lunch) deals $10 or less."/>
    <n v="50000"/>
    <n v="1"/>
    <x v="2"/>
    <x v="0"/>
    <x v="0"/>
    <x v="2425"/>
    <n v="1455262733"/>
    <b v="0"/>
    <n v="1"/>
    <b v="0"/>
    <n v="0"/>
    <s v="food/food trucks"/>
    <n v="1"/>
    <x v="7"/>
    <x v="19"/>
  </r>
  <r>
    <n v="2428"/>
    <x v="2428"/>
    <s v="From Moo 2 You! We want to offer premium burgers to a taco flooded environment."/>
    <n v="35000"/>
    <n v="1"/>
    <x v="2"/>
    <x v="0"/>
    <x v="0"/>
    <x v="2426"/>
    <n v="1423594151"/>
    <b v="0"/>
    <n v="1"/>
    <b v="0"/>
    <n v="0"/>
    <s v="food/food trucks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b v="0"/>
    <n v="4"/>
    <b v="0"/>
    <n v="1"/>
    <s v="food/food trucks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b v="0"/>
    <n v="2"/>
    <b v="0"/>
    <n v="1"/>
    <s v="food/food trucks"/>
    <n v="10.5"/>
    <x v="7"/>
    <x v="19"/>
  </r>
  <r>
    <n v="2431"/>
    <x v="2431"/>
    <s v="Go to Colorado and run a food truck with homemade food of all kinds."/>
    <n v="100000"/>
    <n v="2"/>
    <x v="2"/>
    <x v="0"/>
    <x v="0"/>
    <x v="2429"/>
    <n v="1461896613"/>
    <b v="0"/>
    <n v="2"/>
    <b v="0"/>
    <n v="0"/>
    <s v="food/food trucks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x v="2430"/>
    <n v="1423199697"/>
    <b v="0"/>
    <n v="2"/>
    <b v="0"/>
    <n v="0"/>
    <s v="food/food trucks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b v="0"/>
    <n v="0"/>
    <b v="0"/>
    <n v="0"/>
    <s v="food/food trucks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x v="2432"/>
    <n v="1435206474"/>
    <b v="0"/>
    <n v="2"/>
    <b v="0"/>
    <n v="0"/>
    <s v="food/food trucks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x v="2433"/>
    <n v="1441435186"/>
    <b v="0"/>
    <n v="4"/>
    <b v="0"/>
    <n v="0"/>
    <s v="food/food trucks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b v="0"/>
    <n v="2"/>
    <b v="0"/>
    <n v="0"/>
    <s v="food/food trucks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x v="2435"/>
    <n v="1422400188"/>
    <b v="0"/>
    <n v="0"/>
    <b v="0"/>
    <n v="0"/>
    <s v="food/food trucks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x v="2436"/>
    <n v="1444341462"/>
    <b v="0"/>
    <n v="1"/>
    <b v="0"/>
    <n v="0"/>
    <s v="food/food trucks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b v="0"/>
    <n v="0"/>
    <b v="0"/>
    <n v="0"/>
    <s v="food/food trucks"/>
    <n v="0"/>
    <x v="7"/>
    <x v="19"/>
  </r>
  <r>
    <n v="2440"/>
    <x v="2440"/>
    <s v="Starting a entire clean energy food truck and set a new standard for Cambodia"/>
    <n v="5000"/>
    <n v="10"/>
    <x v="2"/>
    <x v="18"/>
    <x v="3"/>
    <x v="2438"/>
    <n v="1452807313"/>
    <b v="0"/>
    <n v="2"/>
    <b v="0"/>
    <n v="0"/>
    <s v="food/food trucks"/>
    <n v="5"/>
    <x v="7"/>
    <x v="19"/>
  </r>
  <r>
    <n v="2441"/>
    <x v="2441"/>
    <s v="YOU can help Alchemy Pops POP up on a street near you!"/>
    <n v="7500"/>
    <n v="8091"/>
    <x v="0"/>
    <x v="0"/>
    <x v="0"/>
    <x v="2439"/>
    <n v="1435806054"/>
    <b v="0"/>
    <n v="109"/>
    <b v="1"/>
    <n v="108"/>
    <s v="food/small batch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x v="2440"/>
    <n v="1424188828"/>
    <b v="0"/>
    <n v="372"/>
    <b v="1"/>
    <n v="126"/>
    <s v="food/small batch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b v="0"/>
    <n v="311"/>
    <b v="1"/>
    <n v="203"/>
    <s v="food/small batch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b v="0"/>
    <n v="61"/>
    <b v="1"/>
    <n v="109"/>
    <s v="food/small batch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b v="0"/>
    <n v="115"/>
    <b v="1"/>
    <n v="173"/>
    <s v="food/small batch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b v="0"/>
    <n v="111"/>
    <b v="1"/>
    <n v="168"/>
    <s v="food/small batch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b v="0"/>
    <n v="337"/>
    <b v="1"/>
    <n v="427"/>
    <s v="food/small batch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x v="2446"/>
    <n v="1472110513"/>
    <b v="0"/>
    <n v="9"/>
    <b v="1"/>
    <n v="108"/>
    <s v="food/small batch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x v="2447"/>
    <n v="1414725915"/>
    <b v="0"/>
    <n v="120"/>
    <b v="1"/>
    <n v="108"/>
    <s v="food/small batch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b v="0"/>
    <n v="102"/>
    <b v="1"/>
    <n v="102"/>
    <s v="food/small batch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x v="2449"/>
    <n v="1487022490"/>
    <b v="0"/>
    <n v="186"/>
    <b v="1"/>
    <n v="115"/>
    <s v="food/small batch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x v="2450"/>
    <n v="1448914500"/>
    <b v="0"/>
    <n v="15"/>
    <b v="1"/>
    <n v="134"/>
    <s v="food/small batch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x v="2451"/>
    <n v="1483461409"/>
    <b v="0"/>
    <n v="67"/>
    <b v="1"/>
    <n v="155"/>
    <s v="food/small batch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x v="2452"/>
    <n v="1486183808"/>
    <b v="0"/>
    <n v="130"/>
    <b v="1"/>
    <n v="101"/>
    <s v="food/small batch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x v="2453"/>
    <n v="1458758750"/>
    <b v="0"/>
    <n v="16"/>
    <b v="1"/>
    <n v="182"/>
    <s v="food/small batch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x v="2454"/>
    <n v="1485471839"/>
    <b v="0"/>
    <n v="67"/>
    <b v="1"/>
    <n v="181"/>
    <s v="food/small batch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x v="2455"/>
    <n v="1456237656"/>
    <b v="0"/>
    <n v="124"/>
    <b v="1"/>
    <n v="102"/>
    <s v="food/small batch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b v="0"/>
    <n v="80"/>
    <b v="1"/>
    <n v="110"/>
    <s v="food/small batch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b v="0"/>
    <n v="282"/>
    <b v="1"/>
    <n v="102"/>
    <s v="food/small batch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x v="2458"/>
    <n v="1480480167"/>
    <b v="0"/>
    <n v="68"/>
    <b v="1"/>
    <n v="101"/>
    <s v="food/small batch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x v="1837"/>
    <n v="1314577097"/>
    <b v="0"/>
    <n v="86"/>
    <b v="1"/>
    <n v="104"/>
    <s v="music/indie rock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x v="2459"/>
    <n v="1340944096"/>
    <b v="0"/>
    <n v="115"/>
    <b v="1"/>
    <n v="111"/>
    <s v="music/indie rock"/>
    <n v="28.88"/>
    <x v="4"/>
    <x v="14"/>
  </r>
  <r>
    <n v="2463"/>
    <x v="2463"/>
    <s v="Emma Ate The Lion's debut full length album"/>
    <n v="2000"/>
    <n v="2325"/>
    <x v="0"/>
    <x v="0"/>
    <x v="0"/>
    <x v="2460"/>
    <n v="1362710425"/>
    <b v="0"/>
    <n v="75"/>
    <b v="1"/>
    <n v="116"/>
    <s v="music/indie rock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x v="2461"/>
    <n v="1441143397"/>
    <b v="0"/>
    <n v="43"/>
    <b v="1"/>
    <n v="111"/>
    <s v="music/indie rock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x v="2462"/>
    <n v="1345828548"/>
    <b v="0"/>
    <n v="48"/>
    <b v="1"/>
    <n v="180"/>
    <s v="music/indie rock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x v="2463"/>
    <n v="1365474453"/>
    <b v="0"/>
    <n v="52"/>
    <b v="1"/>
    <n v="100"/>
    <s v="music/indie rock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x v="2464"/>
    <n v="1335473931"/>
    <b v="0"/>
    <n v="43"/>
    <b v="1"/>
    <n v="119"/>
    <s v="music/indie rock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x v="2465"/>
    <n v="1348285321"/>
    <b v="0"/>
    <n v="58"/>
    <b v="1"/>
    <n v="107"/>
    <s v="music/indie rock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b v="0"/>
    <n v="47"/>
    <b v="1"/>
    <n v="114"/>
    <s v="music/indie rock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x v="2467"/>
    <n v="1335232055"/>
    <b v="0"/>
    <n v="36"/>
    <b v="1"/>
    <n v="103"/>
    <s v="music/indie rock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b v="0"/>
    <n v="17"/>
    <b v="1"/>
    <n v="128"/>
    <s v="music/indie rock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b v="0"/>
    <n v="104"/>
    <b v="1"/>
    <n v="136"/>
    <s v="music/indie rock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x v="2470"/>
    <n v="1349978269"/>
    <b v="0"/>
    <n v="47"/>
    <b v="1"/>
    <n v="100"/>
    <s v="music/indie rock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b v="0"/>
    <n v="38"/>
    <b v="1"/>
    <n v="100"/>
    <s v="music/indie rock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x v="2472"/>
    <n v="1273647255"/>
    <b v="0"/>
    <n v="81"/>
    <b v="1"/>
    <n v="105"/>
    <s v="music/indie rock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x v="2473"/>
    <n v="1412149970"/>
    <b v="0"/>
    <n v="55"/>
    <b v="1"/>
    <n v="105"/>
    <s v="music/indie rock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x v="2474"/>
    <n v="1340901345"/>
    <b v="0"/>
    <n v="41"/>
    <b v="1"/>
    <n v="171"/>
    <s v="music/indie rock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b v="0"/>
    <n v="79"/>
    <b v="1"/>
    <n v="128"/>
    <s v="music/indie rock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x v="2476"/>
    <n v="1342545994"/>
    <b v="0"/>
    <n v="16"/>
    <b v="1"/>
    <n v="133"/>
    <s v="music/indie rock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x v="2477"/>
    <n v="1439332084"/>
    <b v="0"/>
    <n v="8"/>
    <b v="1"/>
    <n v="100"/>
    <s v="music/indie rock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b v="0"/>
    <n v="95"/>
    <b v="1"/>
    <n v="113"/>
    <s v="music/indie rock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b v="0"/>
    <n v="25"/>
    <b v="1"/>
    <n v="100"/>
    <s v="music/indie rock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x v="2480"/>
    <n v="1330711203"/>
    <b v="0"/>
    <n v="19"/>
    <b v="1"/>
    <n v="114"/>
    <s v="music/indie rock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b v="0"/>
    <n v="90"/>
    <b v="1"/>
    <n v="119"/>
    <s v="music/indie rock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x v="2482"/>
    <n v="1315439879"/>
    <b v="0"/>
    <n v="41"/>
    <b v="1"/>
    <n v="103"/>
    <s v="music/indie rock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b v="0"/>
    <n v="30"/>
    <b v="1"/>
    <n v="266"/>
    <s v="music/indie rock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x v="2484"/>
    <n v="1335491997"/>
    <b v="0"/>
    <n v="38"/>
    <b v="1"/>
    <n v="100"/>
    <s v="music/indie rock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b v="0"/>
    <n v="65"/>
    <b v="1"/>
    <n v="107"/>
    <s v="music/indie rock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b v="0"/>
    <n v="75"/>
    <b v="1"/>
    <n v="134"/>
    <s v="music/indie rock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x v="2487"/>
    <n v="1335245276"/>
    <b v="0"/>
    <n v="16"/>
    <b v="1"/>
    <n v="121"/>
    <s v="music/indie rock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x v="2488"/>
    <n v="1293739714"/>
    <b v="0"/>
    <n v="10"/>
    <b v="1"/>
    <n v="103"/>
    <s v="music/indie rock"/>
    <n v="51.6"/>
    <x v="4"/>
    <x v="14"/>
  </r>
  <r>
    <n v="2492"/>
    <x v="2491"/>
    <s v="We're a band from Hawaii trying to produce our first EP and we need help!"/>
    <n v="600"/>
    <n v="750"/>
    <x v="0"/>
    <x v="0"/>
    <x v="0"/>
    <x v="2489"/>
    <n v="1335397188"/>
    <b v="0"/>
    <n v="27"/>
    <b v="1"/>
    <n v="125"/>
    <s v="music/indie rock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x v="2490"/>
    <n v="1363320140"/>
    <b v="0"/>
    <n v="259"/>
    <b v="1"/>
    <n v="129"/>
    <s v="music/indie rock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x v="2491"/>
    <n v="1335194944"/>
    <b v="0"/>
    <n v="39"/>
    <b v="1"/>
    <n v="101"/>
    <s v="music/indie rock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x v="2492"/>
    <n v="1336430575"/>
    <b v="0"/>
    <n v="42"/>
    <b v="1"/>
    <n v="128"/>
    <s v="music/indie rock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x v="2493"/>
    <n v="1361577292"/>
    <b v="0"/>
    <n v="10"/>
    <b v="1"/>
    <n v="100"/>
    <s v="music/indie rock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b v="0"/>
    <n v="56"/>
    <b v="1"/>
    <n v="113"/>
    <s v="music/indie rock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x v="2495"/>
    <n v="1421190787"/>
    <b v="0"/>
    <n v="20"/>
    <b v="1"/>
    <n v="106"/>
    <s v="music/indie rock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x v="2496"/>
    <n v="1352820837"/>
    <b v="0"/>
    <n v="170"/>
    <b v="1"/>
    <n v="203"/>
    <s v="music/indie rock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x v="2497"/>
    <n v="1337884375"/>
    <b v="0"/>
    <n v="29"/>
    <b v="1"/>
    <n v="113"/>
    <s v="music/indie rock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b v="0"/>
    <n v="7"/>
    <b v="0"/>
    <n v="3"/>
    <s v="food/restaurants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b v="0"/>
    <n v="5"/>
    <b v="0"/>
    <n v="0"/>
    <s v="food/restaurants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x v="2500"/>
    <n v="1462743308"/>
    <b v="0"/>
    <n v="0"/>
    <b v="0"/>
    <n v="0"/>
    <s v="food/restaurants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x v="2501"/>
    <n v="1413418934"/>
    <b v="0"/>
    <n v="0"/>
    <b v="0"/>
    <n v="0"/>
    <s v="food/restaurants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x v="2502"/>
    <n v="1423704016"/>
    <b v="0"/>
    <n v="0"/>
    <b v="0"/>
    <n v="0"/>
    <s v="food/restaurants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x v="2503"/>
    <n v="1441955269"/>
    <b v="0"/>
    <n v="2"/>
    <b v="0"/>
    <n v="1"/>
    <s v="food/restaurants"/>
    <n v="15"/>
    <x v="7"/>
    <x v="34"/>
  </r>
  <r>
    <n v="2507"/>
    <x v="2506"/>
    <s v="Unique dishes for a unique city!."/>
    <n v="42850"/>
    <n v="0"/>
    <x v="2"/>
    <x v="0"/>
    <x v="0"/>
    <x v="2504"/>
    <n v="1428716704"/>
    <b v="0"/>
    <n v="0"/>
    <b v="0"/>
    <n v="0"/>
    <s v="food/restaurants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x v="2505"/>
    <n v="1405464634"/>
    <b v="0"/>
    <n v="0"/>
    <b v="0"/>
    <n v="0"/>
    <s v="food/restaurants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b v="0"/>
    <n v="28"/>
    <b v="0"/>
    <n v="1"/>
    <s v="food/restaurants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x v="2507"/>
    <n v="1426463772"/>
    <b v="0"/>
    <n v="2"/>
    <b v="0"/>
    <n v="0"/>
    <s v="food/restaurants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x v="2508"/>
    <n v="1451731413"/>
    <b v="0"/>
    <n v="0"/>
    <b v="0"/>
    <n v="0"/>
    <s v="food/restaurants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x v="2509"/>
    <n v="1417208561"/>
    <b v="0"/>
    <n v="0"/>
    <b v="0"/>
    <n v="0"/>
    <s v="food/restaurants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b v="0"/>
    <n v="0"/>
    <b v="0"/>
    <n v="0"/>
    <s v="food/restaurants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x v="2511"/>
    <n v="1407057677"/>
    <b v="0"/>
    <n v="4"/>
    <b v="0"/>
    <n v="2"/>
    <s v="food/restaurants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b v="0"/>
    <n v="12"/>
    <b v="0"/>
    <n v="19"/>
    <s v="food/restaurants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x v="2513"/>
    <n v="1414683652"/>
    <b v="0"/>
    <n v="0"/>
    <b v="0"/>
    <n v="0"/>
    <s v="food/restaurants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b v="0"/>
    <n v="33"/>
    <b v="0"/>
    <n v="10"/>
    <s v="food/restaurants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x v="2515"/>
    <n v="1413303628"/>
    <b v="0"/>
    <n v="0"/>
    <b v="0"/>
    <n v="0"/>
    <s v="food/restaurants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x v="2516"/>
    <n v="1403149404"/>
    <b v="0"/>
    <n v="4"/>
    <b v="0"/>
    <n v="0"/>
    <s v="food/restaurants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b v="0"/>
    <n v="0"/>
    <b v="0"/>
    <n v="0"/>
    <s v="food/restaurants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b v="0"/>
    <n v="132"/>
    <b v="1"/>
    <n v="109"/>
    <s v="music/classical music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b v="0"/>
    <n v="27"/>
    <b v="1"/>
    <n v="100"/>
    <s v="music/classical music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x v="2520"/>
    <n v="1413674692"/>
    <b v="0"/>
    <n v="26"/>
    <b v="1"/>
    <n v="156"/>
    <s v="music/classical music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x v="2521"/>
    <n v="1416338557"/>
    <b v="0"/>
    <n v="43"/>
    <b v="1"/>
    <n v="102"/>
    <s v="music/classical music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x v="2522"/>
    <n v="1338322571"/>
    <b v="0"/>
    <n v="80"/>
    <b v="1"/>
    <n v="100"/>
    <s v="music/classical music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x v="2523"/>
    <n v="1415585474"/>
    <b v="0"/>
    <n v="33"/>
    <b v="1"/>
    <n v="113"/>
    <s v="music/classical music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x v="2524"/>
    <n v="1380477691"/>
    <b v="0"/>
    <n v="71"/>
    <b v="1"/>
    <n v="102"/>
    <s v="music/classical music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x v="2525"/>
    <n v="1438459303"/>
    <b v="0"/>
    <n v="81"/>
    <b v="1"/>
    <n v="107"/>
    <s v="music/classical music"/>
    <n v="52.96"/>
    <x v="4"/>
    <x v="35"/>
  </r>
  <r>
    <n v="2529"/>
    <x v="2528"/>
    <s v="Opera. Short. New."/>
    <n v="6000"/>
    <n v="6257"/>
    <x v="0"/>
    <x v="0"/>
    <x v="0"/>
    <x v="2526"/>
    <n v="1328752575"/>
    <b v="0"/>
    <n v="76"/>
    <b v="1"/>
    <n v="104"/>
    <s v="music/classical music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x v="2527"/>
    <n v="1426711505"/>
    <b v="0"/>
    <n v="48"/>
    <b v="1"/>
    <n v="100"/>
    <s v="music/classical music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b v="0"/>
    <n v="61"/>
    <b v="1"/>
    <n v="100"/>
    <s v="music/classical music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x v="2529"/>
    <n v="1342556566"/>
    <b v="0"/>
    <n v="60"/>
    <b v="1"/>
    <n v="126"/>
    <s v="music/classical music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x v="2530"/>
    <n v="1359568911"/>
    <b v="0"/>
    <n v="136"/>
    <b v="1"/>
    <n v="111"/>
    <s v="music/classical music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b v="0"/>
    <n v="14"/>
    <b v="1"/>
    <n v="105"/>
    <s v="music/classical music"/>
    <n v="150"/>
    <x v="4"/>
    <x v="35"/>
  </r>
  <r>
    <n v="2535"/>
    <x v="2534"/>
    <s v="Mark Hayes: Requiem Recording"/>
    <n v="20000"/>
    <n v="20755"/>
    <x v="0"/>
    <x v="0"/>
    <x v="0"/>
    <x v="2532"/>
    <n v="1414781945"/>
    <b v="0"/>
    <n v="78"/>
    <b v="1"/>
    <n v="104"/>
    <s v="music/classical music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x v="2533"/>
    <n v="1373337166"/>
    <b v="0"/>
    <n v="4"/>
    <b v="1"/>
    <n v="116"/>
    <s v="music/classical music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x v="2534"/>
    <n v="1307028855"/>
    <b v="0"/>
    <n v="11"/>
    <b v="1"/>
    <n v="110"/>
    <s v="music/classical music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x v="2535"/>
    <n v="1359029661"/>
    <b v="0"/>
    <n v="185"/>
    <b v="1"/>
    <n v="113"/>
    <s v="music/classical music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x v="2536"/>
    <n v="1417729152"/>
    <b v="0"/>
    <n v="59"/>
    <b v="1"/>
    <n v="100"/>
    <s v="music/classical music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b v="0"/>
    <n v="27"/>
    <b v="1"/>
    <n v="103"/>
    <s v="music/classical music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b v="0"/>
    <n v="63"/>
    <b v="1"/>
    <n v="107"/>
    <s v="music/classical music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x v="2539"/>
    <n v="1377252857"/>
    <b v="0"/>
    <n v="13"/>
    <b v="1"/>
    <n v="104"/>
    <s v="music/classical music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x v="2540"/>
    <n v="1291257298"/>
    <b v="0"/>
    <n v="13"/>
    <b v="1"/>
    <n v="156"/>
    <s v="music/classical music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x v="2541"/>
    <n v="1339158569"/>
    <b v="0"/>
    <n v="57"/>
    <b v="1"/>
    <n v="101"/>
    <s v="music/classical music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x v="2542"/>
    <n v="1421983138"/>
    <b v="0"/>
    <n v="61"/>
    <b v="1"/>
    <n v="195"/>
    <s v="music/classical music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x v="2543"/>
    <n v="1378586179"/>
    <b v="0"/>
    <n v="65"/>
    <b v="1"/>
    <n v="112"/>
    <s v="music/classical music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x v="2544"/>
    <n v="1330972403"/>
    <b v="0"/>
    <n v="134"/>
    <b v="1"/>
    <n v="120"/>
    <s v="music/classical music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b v="0"/>
    <n v="37"/>
    <b v="1"/>
    <n v="102"/>
    <s v="music/classical music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x v="2546"/>
    <n v="1366999870"/>
    <b v="0"/>
    <n v="37"/>
    <b v="1"/>
    <n v="103"/>
    <s v="music/classical music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b v="0"/>
    <n v="150"/>
    <b v="1"/>
    <n v="101"/>
    <s v="music/classical music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x v="2548"/>
    <n v="1329890585"/>
    <b v="0"/>
    <n v="56"/>
    <b v="1"/>
    <n v="103"/>
    <s v="music/classical music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x v="2549"/>
    <n v="1486149981"/>
    <b v="0"/>
    <n v="18"/>
    <b v="1"/>
    <n v="107"/>
    <s v="music/classical music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x v="2550"/>
    <n v="1343018807"/>
    <b v="0"/>
    <n v="60"/>
    <b v="1"/>
    <n v="156"/>
    <s v="music/classical music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x v="2551"/>
    <n v="1430445163"/>
    <b v="0"/>
    <n v="67"/>
    <b v="1"/>
    <n v="123"/>
    <s v="music/classical music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x v="2552"/>
    <n v="1335541393"/>
    <b v="0"/>
    <n v="35"/>
    <b v="1"/>
    <n v="107"/>
    <s v="music/classical music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b v="0"/>
    <n v="34"/>
    <b v="1"/>
    <n v="106"/>
    <s v="music/classical music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x v="2554"/>
    <n v="1397584386"/>
    <b v="0"/>
    <n v="36"/>
    <b v="1"/>
    <n v="118"/>
    <s v="music/classical music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x v="2555"/>
    <n v="1427747906"/>
    <b v="0"/>
    <n v="18"/>
    <b v="1"/>
    <n v="109"/>
    <s v="music/classical music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x v="2556"/>
    <n v="1318539484"/>
    <b v="0"/>
    <n v="25"/>
    <b v="1"/>
    <n v="111"/>
    <s v="music/classical music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x v="2557"/>
    <n v="1423090174"/>
    <b v="0"/>
    <n v="21"/>
    <b v="1"/>
    <n v="100"/>
    <s v="music/classical music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x v="2558"/>
    <n v="1442148089"/>
    <b v="0"/>
    <n v="0"/>
    <b v="0"/>
    <n v="0"/>
    <s v="food/food trucks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x v="2559"/>
    <n v="1471005339"/>
    <b v="0"/>
    <n v="3"/>
    <b v="0"/>
    <n v="1"/>
    <s v="food/food trucks"/>
    <n v="25"/>
    <x v="7"/>
    <x v="19"/>
  </r>
  <r>
    <n v="2563"/>
    <x v="2562"/>
    <s v="Michigan based bubble tea and specialty ice cream food truck"/>
    <n v="20000"/>
    <n v="0"/>
    <x v="1"/>
    <x v="0"/>
    <x v="0"/>
    <x v="2560"/>
    <n v="1433042451"/>
    <b v="0"/>
    <n v="0"/>
    <b v="0"/>
    <n v="0"/>
    <s v="food/food trucks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x v="2561"/>
    <n v="1404262699"/>
    <b v="0"/>
    <n v="0"/>
    <b v="0"/>
    <n v="0"/>
    <s v="food/food trucks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x v="2562"/>
    <n v="1457710589"/>
    <b v="0"/>
    <n v="1"/>
    <b v="0"/>
    <n v="1"/>
    <s v="food/food trucks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x v="2563"/>
    <n v="1406071948"/>
    <b v="0"/>
    <n v="0"/>
    <b v="0"/>
    <n v="0"/>
    <s v="food/food trucks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x v="2564"/>
    <n v="1427231138"/>
    <b v="0"/>
    <n v="2"/>
    <b v="0"/>
    <n v="0"/>
    <s v="food/food trucks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x v="2565"/>
    <n v="1470153594"/>
    <b v="0"/>
    <n v="1"/>
    <b v="0"/>
    <n v="1"/>
    <s v="food/food trucks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x v="2566"/>
    <n v="1439865112"/>
    <b v="0"/>
    <n v="2"/>
    <b v="0"/>
    <n v="2"/>
    <s v="food/food trucks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x v="2567"/>
    <n v="1483998035"/>
    <b v="0"/>
    <n v="2"/>
    <b v="0"/>
    <n v="1"/>
    <s v="food/food trucks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x v="2568"/>
    <n v="1458461521"/>
    <b v="0"/>
    <n v="4"/>
    <b v="0"/>
    <n v="0"/>
    <s v="food/food trucks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x v="2569"/>
    <n v="1426301517"/>
    <b v="0"/>
    <n v="0"/>
    <b v="0"/>
    <n v="0"/>
    <s v="food/food trucks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x v="2570"/>
    <n v="1404915149"/>
    <b v="0"/>
    <n v="0"/>
    <b v="0"/>
    <n v="0"/>
    <s v="food/food trucks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b v="0"/>
    <n v="0"/>
    <b v="0"/>
    <n v="0"/>
    <s v="food/food trucks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x v="2572"/>
    <n v="1418438194"/>
    <b v="0"/>
    <n v="0"/>
    <b v="0"/>
    <n v="0"/>
    <s v="food/food trucks"/>
    <n v="0"/>
    <x v="7"/>
    <x v="19"/>
  </r>
  <r>
    <n v="2576"/>
    <x v="2575"/>
    <s v="A New Twist with an American and Philippine fast food Mobile Trailer."/>
    <n v="10000"/>
    <n v="0"/>
    <x v="1"/>
    <x v="0"/>
    <x v="0"/>
    <x v="2573"/>
    <n v="1424823247"/>
    <b v="0"/>
    <n v="0"/>
    <b v="0"/>
    <n v="0"/>
    <s v="food/food trucks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x v="2574"/>
    <n v="1405021297"/>
    <b v="0"/>
    <n v="0"/>
    <b v="0"/>
    <n v="0"/>
    <s v="food/food trucks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b v="0"/>
    <n v="0"/>
    <b v="0"/>
    <n v="0"/>
    <s v="food/food trucks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b v="0"/>
    <n v="12"/>
    <b v="0"/>
    <n v="0"/>
    <s v="food/food trucks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x v="2577"/>
    <n v="1429170603"/>
    <b v="0"/>
    <n v="2"/>
    <b v="0"/>
    <n v="1"/>
    <s v="food/food trucks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x v="2578"/>
    <n v="1445094298"/>
    <b v="0"/>
    <n v="11"/>
    <b v="0"/>
    <n v="11"/>
    <s v="food/food trucks"/>
    <n v="48.18"/>
    <x v="7"/>
    <x v="19"/>
  </r>
  <r>
    <n v="2582"/>
    <x v="2581"/>
    <s v="The place where chicken meets liquor for the first time!"/>
    <n v="90000"/>
    <n v="1"/>
    <x v="2"/>
    <x v="0"/>
    <x v="0"/>
    <x v="2579"/>
    <n v="1475192634"/>
    <b v="0"/>
    <n v="1"/>
    <b v="0"/>
    <n v="0"/>
    <s v="food/food trucks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x v="2580"/>
    <n v="1421346480"/>
    <b v="0"/>
    <n v="5"/>
    <b v="0"/>
    <n v="1"/>
    <s v="food/food trucks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x v="2581"/>
    <n v="1431749369"/>
    <b v="0"/>
    <n v="0"/>
    <b v="0"/>
    <n v="0"/>
    <s v="food/food trucks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x v="2582"/>
    <n v="1402009632"/>
    <b v="0"/>
    <n v="1"/>
    <b v="0"/>
    <n v="0"/>
    <s v="food/food trucks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x v="2583"/>
    <n v="1448438136"/>
    <b v="0"/>
    <n v="1"/>
    <b v="0"/>
    <n v="0"/>
    <s v="food/food trucks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x v="2584"/>
    <n v="1448899953"/>
    <b v="0"/>
    <n v="6"/>
    <b v="0"/>
    <n v="2"/>
    <s v="food/food trucks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x v="2585"/>
    <n v="1423325626"/>
    <b v="0"/>
    <n v="8"/>
    <b v="0"/>
    <n v="4"/>
    <s v="food/food trucks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x v="2586"/>
    <n v="1456145527"/>
    <b v="0"/>
    <n v="1"/>
    <b v="0"/>
    <n v="0"/>
    <s v="food/food trucks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x v="2587"/>
    <n v="1453212497"/>
    <b v="0"/>
    <n v="0"/>
    <b v="0"/>
    <n v="0"/>
    <s v="food/food trucks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x v="2588"/>
    <n v="1452721524"/>
    <b v="0"/>
    <n v="2"/>
    <b v="0"/>
    <n v="2"/>
    <s v="food/food trucks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b v="0"/>
    <n v="1"/>
    <b v="0"/>
    <n v="0"/>
    <s v="food/food trucks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x v="2590"/>
    <n v="1427401026"/>
    <b v="0"/>
    <n v="0"/>
    <b v="0"/>
    <n v="0"/>
    <s v="food/food trucks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x v="2591"/>
    <n v="1404861228"/>
    <b v="0"/>
    <n v="1"/>
    <b v="0"/>
    <n v="0"/>
    <s v="food/food trucks"/>
    <n v="1"/>
    <x v="7"/>
    <x v="19"/>
  </r>
  <r>
    <n v="2595"/>
    <x v="2594"/>
    <s v="Looking to put the best baked goods in Bowling Green on wheels"/>
    <n v="15000"/>
    <n v="1825"/>
    <x v="2"/>
    <x v="0"/>
    <x v="0"/>
    <x v="2592"/>
    <n v="1485323500"/>
    <b v="0"/>
    <n v="19"/>
    <b v="0"/>
    <n v="12"/>
    <s v="food/food trucks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x v="2593"/>
    <n v="1404835009"/>
    <b v="0"/>
    <n v="27"/>
    <b v="0"/>
    <n v="24"/>
    <s v="food/food trucks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x v="2594"/>
    <n v="1463731917"/>
    <b v="0"/>
    <n v="7"/>
    <b v="0"/>
    <n v="6"/>
    <s v="food/food trucks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x v="2595"/>
    <n v="1440447001"/>
    <b v="0"/>
    <n v="14"/>
    <b v="0"/>
    <n v="39"/>
    <s v="food/food trucks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x v="2596"/>
    <n v="1403201147"/>
    <b v="0"/>
    <n v="5"/>
    <b v="0"/>
    <n v="1"/>
    <s v="food/food trucks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x v="2597"/>
    <n v="1453757800"/>
    <b v="0"/>
    <n v="30"/>
    <b v="0"/>
    <n v="7"/>
    <s v="food/food trucks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x v="2598"/>
    <n v="1346276349"/>
    <b v="1"/>
    <n v="151"/>
    <b v="1"/>
    <n v="661"/>
    <s v="technology/space exploration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x v="2599"/>
    <n v="1412358968"/>
    <b v="1"/>
    <n v="489"/>
    <b v="1"/>
    <n v="326"/>
    <s v="technology/space exploration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x v="2600"/>
    <n v="1386626054"/>
    <b v="1"/>
    <n v="50"/>
    <b v="1"/>
    <n v="101"/>
    <s v="technology/space exploration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b v="1"/>
    <n v="321"/>
    <b v="1"/>
    <n v="104"/>
    <s v="technology/space exploration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b v="1"/>
    <n v="1762"/>
    <b v="1"/>
    <n v="107"/>
    <s v="technology/space exploration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x v="2603"/>
    <n v="1396026382"/>
    <b v="1"/>
    <n v="385"/>
    <b v="1"/>
    <n v="110"/>
    <s v="technology/space exploration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x v="2604"/>
    <n v="1435611572"/>
    <b v="1"/>
    <n v="398"/>
    <b v="1"/>
    <n v="408"/>
    <s v="technology/space exploration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x v="2605"/>
    <n v="1485976468"/>
    <b v="1"/>
    <n v="304"/>
    <b v="1"/>
    <n v="224"/>
    <s v="technology/space exploration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x v="2606"/>
    <n v="1339738951"/>
    <b v="1"/>
    <n v="676"/>
    <b v="1"/>
    <n v="304"/>
    <s v="technology/space exploration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x v="2607"/>
    <n v="1468444125"/>
    <b v="1"/>
    <n v="577"/>
    <b v="1"/>
    <n v="141"/>
    <s v="technology/space exploration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b v="1"/>
    <n v="3663"/>
    <b v="1"/>
    <n v="2791"/>
    <s v="technology/space exploration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x v="2609"/>
    <n v="1418095570"/>
    <b v="1"/>
    <n v="294"/>
    <b v="1"/>
    <n v="172"/>
    <s v="technology/space exploration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x v="2610"/>
    <n v="1345664294"/>
    <b v="1"/>
    <n v="28"/>
    <b v="1"/>
    <n v="101"/>
    <s v="technology/space exploration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x v="2611"/>
    <n v="1396371612"/>
    <b v="1"/>
    <n v="100"/>
    <b v="1"/>
    <n v="102"/>
    <s v="technology/space exploration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x v="2612"/>
    <n v="1458820564"/>
    <b v="0"/>
    <n v="72"/>
    <b v="1"/>
    <n v="170"/>
    <s v="technology/space exploration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x v="2613"/>
    <n v="1437954729"/>
    <b v="1"/>
    <n v="238"/>
    <b v="1"/>
    <n v="115"/>
    <s v="technology/space exploration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x v="2614"/>
    <n v="1411246751"/>
    <b v="1"/>
    <n v="159"/>
    <b v="1"/>
    <n v="878"/>
    <s v="technology/space exploration"/>
    <n v="27.6"/>
    <x v="2"/>
    <x v="36"/>
  </r>
  <r>
    <n v="2618"/>
    <x v="2617"/>
    <s v="LTD ED COLLECTIBLE SPACE ART FEAT. ASTRONAUTS"/>
    <n v="15000"/>
    <n v="15808"/>
    <x v="0"/>
    <x v="0"/>
    <x v="0"/>
    <x v="2615"/>
    <n v="1443812461"/>
    <b v="1"/>
    <n v="77"/>
    <b v="1"/>
    <n v="105"/>
    <s v="technology/space exploration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b v="1"/>
    <n v="53"/>
    <b v="1"/>
    <n v="188"/>
    <s v="technology/space exploration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b v="1"/>
    <n v="1251"/>
    <b v="1"/>
    <n v="144"/>
    <s v="technology/space exploration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x v="2618"/>
    <n v="1429638988"/>
    <b v="1"/>
    <n v="465"/>
    <b v="1"/>
    <n v="146"/>
    <s v="technology/space exploration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x v="2619"/>
    <n v="1479232216"/>
    <b v="0"/>
    <n v="74"/>
    <b v="1"/>
    <n v="131"/>
    <s v="technology/space exploration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x v="2620"/>
    <n v="1479449366"/>
    <b v="0"/>
    <n v="62"/>
    <b v="1"/>
    <n v="114"/>
    <s v="technology/space exploration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x v="2621"/>
    <n v="1345716422"/>
    <b v="0"/>
    <n v="3468"/>
    <b v="1"/>
    <n v="1379"/>
    <s v="technology/space exploration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x v="2622"/>
    <n v="1476559608"/>
    <b v="0"/>
    <n v="52"/>
    <b v="1"/>
    <n v="956"/>
    <s v="technology/space exploration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x v="2623"/>
    <n v="1430751869"/>
    <b v="0"/>
    <n v="50"/>
    <b v="1"/>
    <n v="112"/>
    <s v="technology/space exploration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x v="2624"/>
    <n v="1445975661"/>
    <b v="0"/>
    <n v="45"/>
    <b v="1"/>
    <n v="647"/>
    <s v="technology/space exploration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x v="2625"/>
    <n v="1415661067"/>
    <b v="0"/>
    <n v="21"/>
    <b v="1"/>
    <n v="110"/>
    <s v="technology/space exploration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x v="2626"/>
    <n v="1429016122"/>
    <b v="0"/>
    <n v="100"/>
    <b v="1"/>
    <n v="128"/>
    <s v="technology/space exploration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x v="2627"/>
    <n v="1464921112"/>
    <b v="0"/>
    <n v="81"/>
    <b v="1"/>
    <n v="158"/>
    <s v="technology/space exploration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x v="2628"/>
    <n v="1438488227"/>
    <b v="0"/>
    <n v="286"/>
    <b v="1"/>
    <n v="115"/>
    <s v="technology/space exploration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x v="2629"/>
    <n v="1462325339"/>
    <b v="0"/>
    <n v="42"/>
    <b v="1"/>
    <n v="137"/>
    <s v="technology/space exploration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x v="2630"/>
    <n v="1390938332"/>
    <b v="0"/>
    <n v="199"/>
    <b v="1"/>
    <n v="355"/>
    <s v="technology/space exploration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x v="2631"/>
    <n v="1472571921"/>
    <b v="0"/>
    <n v="25"/>
    <b v="1"/>
    <n v="106"/>
    <s v="technology/space exploration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b v="0"/>
    <n v="84"/>
    <b v="1"/>
    <n v="100"/>
    <s v="technology/space exploration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b v="0"/>
    <n v="50"/>
    <b v="1"/>
    <n v="187"/>
    <s v="technology/space exploration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x v="2634"/>
    <n v="1474895475"/>
    <b v="0"/>
    <n v="26"/>
    <b v="1"/>
    <n v="166"/>
    <s v="technology/space exploration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x v="2635"/>
    <n v="1418766895"/>
    <b v="0"/>
    <n v="14"/>
    <b v="1"/>
    <n v="102"/>
    <s v="technology/space exploration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x v="2636"/>
    <n v="1421786748"/>
    <b v="0"/>
    <n v="49"/>
    <b v="1"/>
    <n v="164"/>
    <s v="technology/space exploration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x v="2637"/>
    <n v="1428551474"/>
    <b v="0"/>
    <n v="69"/>
    <b v="1"/>
    <n v="106"/>
    <s v="technology/space exploration"/>
    <n v="45.94"/>
    <x v="2"/>
    <x v="36"/>
  </r>
  <r>
    <n v="2641"/>
    <x v="2640"/>
    <s v="Building a Flying saucer that has Artificial Intelligent made from sea shell."/>
    <n v="1500"/>
    <n v="15"/>
    <x v="2"/>
    <x v="0"/>
    <x v="0"/>
    <x v="2638"/>
    <n v="1409341863"/>
    <b v="0"/>
    <n v="1"/>
    <b v="0"/>
    <n v="1"/>
    <s v="technology/space exploration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b v="0"/>
    <n v="0"/>
    <b v="0"/>
    <n v="0"/>
    <s v="technology/space exploration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b v="1"/>
    <n v="1501"/>
    <b v="0"/>
    <n v="34"/>
    <s v="technology/space exploration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x v="2640"/>
    <n v="1486580435"/>
    <b v="1"/>
    <n v="52"/>
    <b v="0"/>
    <n v="2"/>
    <s v="technology/space exploration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b v="1"/>
    <n v="23"/>
    <b v="0"/>
    <n v="11"/>
    <s v="technology/space exploration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x v="2642"/>
    <n v="1439191869"/>
    <b v="1"/>
    <n v="535"/>
    <b v="0"/>
    <n v="8"/>
    <s v="technology/space exploration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b v="0"/>
    <n v="3"/>
    <b v="0"/>
    <n v="1"/>
    <s v="technology/space exploration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b v="0"/>
    <n v="6"/>
    <b v="0"/>
    <n v="1"/>
    <s v="technology/space exploration"/>
    <n v="17.670000000000002"/>
    <x v="2"/>
    <x v="36"/>
  </r>
  <r>
    <n v="2649"/>
    <x v="2648"/>
    <s v="They have launched a Kickstarter."/>
    <n v="125000"/>
    <n v="124"/>
    <x v="1"/>
    <x v="0"/>
    <x v="0"/>
    <x v="2645"/>
    <n v="1449186941"/>
    <b v="0"/>
    <n v="3"/>
    <b v="0"/>
    <n v="0"/>
    <s v="technology/space exploration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x v="2646"/>
    <n v="1479740343"/>
    <b v="0"/>
    <n v="5"/>
    <b v="0"/>
    <n v="1"/>
    <s v="technology/space exploration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b v="0"/>
    <n v="17"/>
    <b v="0"/>
    <n v="2"/>
    <s v="technology/space exploration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x v="2648"/>
    <n v="1415591325"/>
    <b v="0"/>
    <n v="11"/>
    <b v="0"/>
    <n v="1"/>
    <s v="technology/space exploration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x v="2649"/>
    <n v="1399909127"/>
    <b v="0"/>
    <n v="70"/>
    <b v="0"/>
    <n v="12"/>
    <s v="technology/space exploration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x v="2650"/>
    <n v="1424442326"/>
    <b v="0"/>
    <n v="6"/>
    <b v="0"/>
    <n v="0"/>
    <s v="technology/space exploration"/>
    <n v="8.5"/>
    <x v="2"/>
    <x v="36"/>
  </r>
  <r>
    <n v="2655"/>
    <x v="2654"/>
    <s v="Thank you for your support!"/>
    <n v="15000"/>
    <n v="3155"/>
    <x v="1"/>
    <x v="0"/>
    <x v="0"/>
    <x v="2651"/>
    <n v="1452631647"/>
    <b v="0"/>
    <n v="43"/>
    <b v="0"/>
    <n v="21"/>
    <s v="technology/space exploration"/>
    <n v="73.37"/>
    <x v="2"/>
    <x v="36"/>
  </r>
  <r>
    <n v="2656"/>
    <x v="2655"/>
    <s v="MoonWatcher will be bringing the Moon closer to all of us."/>
    <n v="150000"/>
    <n v="17155"/>
    <x v="1"/>
    <x v="0"/>
    <x v="0"/>
    <x v="2652"/>
    <n v="1485966688"/>
    <b v="0"/>
    <n v="152"/>
    <b v="0"/>
    <n v="11"/>
    <s v="technology/space exploration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x v="2653"/>
    <n v="1467325053"/>
    <b v="0"/>
    <n v="59"/>
    <b v="0"/>
    <n v="19"/>
    <s v="technology/space exploration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x v="2654"/>
    <n v="1467321194"/>
    <b v="0"/>
    <n v="4"/>
    <b v="0"/>
    <n v="0"/>
    <s v="technology/space exploration"/>
    <n v="22.75"/>
    <x v="2"/>
    <x v="36"/>
  </r>
  <r>
    <n v="2659"/>
    <x v="2658"/>
    <s v="test"/>
    <n v="49000"/>
    <n v="1333"/>
    <x v="1"/>
    <x v="0"/>
    <x v="0"/>
    <x v="2655"/>
    <n v="1426729210"/>
    <b v="0"/>
    <n v="10"/>
    <b v="0"/>
    <n v="3"/>
    <s v="technology/space exploration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b v="0"/>
    <n v="5"/>
    <b v="0"/>
    <n v="0"/>
    <s v="technology/space exploration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x v="2657"/>
    <n v="1380150010"/>
    <b v="0"/>
    <n v="60"/>
    <b v="1"/>
    <n v="103"/>
    <s v="technology/makerspaces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x v="2658"/>
    <n v="1437587713"/>
    <b v="0"/>
    <n v="80"/>
    <b v="1"/>
    <n v="107"/>
    <s v="technology/makerspaces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x v="2659"/>
    <n v="1438873007"/>
    <b v="0"/>
    <n v="56"/>
    <b v="1"/>
    <n v="105"/>
    <s v="technology/makerspaces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x v="2660"/>
    <n v="1446683797"/>
    <b v="0"/>
    <n v="104"/>
    <b v="1"/>
    <n v="103"/>
    <s v="technology/makerspaces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x v="2661"/>
    <n v="1426886974"/>
    <b v="0"/>
    <n v="46"/>
    <b v="1"/>
    <n v="123"/>
    <s v="technology/makerspaces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b v="0"/>
    <n v="206"/>
    <b v="1"/>
    <n v="159"/>
    <s v="technology/makerspaces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x v="2663"/>
    <n v="1452550416"/>
    <b v="0"/>
    <n v="18"/>
    <b v="1"/>
    <n v="111"/>
    <s v="technology/makerspaces"/>
    <n v="92.22"/>
    <x v="2"/>
    <x v="37"/>
  </r>
  <r>
    <n v="2668"/>
    <x v="2667"/>
    <s v="Creativity on the go! |_x000a_CrÃ©ativitÃ© en mouvement !"/>
    <n v="1000"/>
    <n v="1707"/>
    <x v="0"/>
    <x v="5"/>
    <x v="5"/>
    <x v="2664"/>
    <n v="1443449265"/>
    <b v="0"/>
    <n v="28"/>
    <b v="1"/>
    <n v="171"/>
    <s v="technology/makerspaces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x v="2665"/>
    <n v="1447203096"/>
    <b v="0"/>
    <n v="11"/>
    <b v="1"/>
    <n v="125"/>
    <s v="technology/makerspaces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x v="2666"/>
    <n v="1404174580"/>
    <b v="1"/>
    <n v="60"/>
    <b v="0"/>
    <n v="6"/>
    <s v="technology/makerspaces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x v="2667"/>
    <n v="1416419916"/>
    <b v="1"/>
    <n v="84"/>
    <b v="0"/>
    <n v="11"/>
    <s v="technology/makerspaces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x v="2668"/>
    <n v="1449436390"/>
    <b v="1"/>
    <n v="47"/>
    <b v="0"/>
    <n v="33"/>
    <s v="technology/makerspaces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x v="2669"/>
    <n v="1412081999"/>
    <b v="1"/>
    <n v="66"/>
    <b v="0"/>
    <n v="28"/>
    <s v="technology/makerspaces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b v="1"/>
    <n v="171"/>
    <b v="0"/>
    <n v="63"/>
    <s v="technology/makerspaces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x v="2671"/>
    <n v="1413059689"/>
    <b v="1"/>
    <n v="29"/>
    <b v="0"/>
    <n v="8"/>
    <s v="technology/makerspaces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x v="2672"/>
    <n v="1461337174"/>
    <b v="0"/>
    <n v="9"/>
    <b v="0"/>
    <n v="50"/>
    <s v="technology/makerspaces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x v="2673"/>
    <n v="1401756143"/>
    <b v="0"/>
    <n v="27"/>
    <b v="0"/>
    <n v="18"/>
    <s v="technology/makerspaces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b v="0"/>
    <n v="2"/>
    <b v="0"/>
    <n v="0"/>
    <s v="technology/makerspaces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b v="0"/>
    <n v="3"/>
    <b v="0"/>
    <n v="0"/>
    <s v="technology/makerspaces"/>
    <n v="44"/>
    <x v="2"/>
    <x v="37"/>
  </r>
  <r>
    <n v="2680"/>
    <x v="2679"/>
    <s v="iHeartPillow, Connecting loved ones"/>
    <n v="32000"/>
    <n v="276"/>
    <x v="2"/>
    <x v="3"/>
    <x v="3"/>
    <x v="2676"/>
    <n v="1457327091"/>
    <b v="0"/>
    <n v="4"/>
    <b v="0"/>
    <n v="1"/>
    <s v="technology/makerspaces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x v="2677"/>
    <n v="1402867750"/>
    <b v="0"/>
    <n v="2"/>
    <b v="0"/>
    <n v="1"/>
    <s v="food/food trucks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x v="2678"/>
    <n v="1413838540"/>
    <b v="0"/>
    <n v="20"/>
    <b v="0"/>
    <n v="28"/>
    <s v="food/food trucks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x v="2679"/>
    <n v="1422641240"/>
    <b v="0"/>
    <n v="3"/>
    <b v="0"/>
    <n v="0"/>
    <s v="food/food trucks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x v="2680"/>
    <n v="1404165425"/>
    <b v="0"/>
    <n v="4"/>
    <b v="0"/>
    <n v="1"/>
    <s v="food/food trucks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x v="2681"/>
    <n v="1424968930"/>
    <b v="0"/>
    <n v="1"/>
    <b v="0"/>
    <n v="0"/>
    <s v="food/food trucks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x v="2682"/>
    <n v="1410391423"/>
    <b v="0"/>
    <n v="0"/>
    <b v="0"/>
    <n v="0"/>
    <s v="food/food trucks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x v="2683"/>
    <n v="1432999318"/>
    <b v="0"/>
    <n v="0"/>
    <b v="0"/>
    <n v="0"/>
    <s v="food/food trucks"/>
    <n v="0"/>
    <x v="7"/>
    <x v="19"/>
  </r>
  <r>
    <n v="2688"/>
    <x v="2687"/>
    <s v="The amazing gourmet Mac N Cheez Food Truck Campaigne!"/>
    <n v="50000"/>
    <n v="74"/>
    <x v="2"/>
    <x v="0"/>
    <x v="0"/>
    <x v="2684"/>
    <n v="1422067870"/>
    <b v="0"/>
    <n v="14"/>
    <b v="0"/>
    <n v="0"/>
    <s v="food/food trucks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x v="2685"/>
    <n v="1467327890"/>
    <b v="0"/>
    <n v="1"/>
    <b v="0"/>
    <n v="0"/>
    <s v="food/food trucks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b v="0"/>
    <n v="118"/>
    <b v="0"/>
    <n v="11"/>
    <s v="food/food trucks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x v="2687"/>
    <n v="1427390557"/>
    <b v="0"/>
    <n v="2"/>
    <b v="0"/>
    <n v="0"/>
    <s v="food/food trucks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b v="0"/>
    <n v="1"/>
    <b v="0"/>
    <n v="1"/>
    <s v="food/food trucks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x v="2689"/>
    <n v="1405307966"/>
    <b v="0"/>
    <n v="3"/>
    <b v="0"/>
    <n v="1"/>
    <s v="food/food trucks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x v="2690"/>
    <n v="1409109739"/>
    <b v="0"/>
    <n v="1"/>
    <b v="0"/>
    <n v="0"/>
    <s v="food/food trucks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x v="2691"/>
    <n v="1423801318"/>
    <b v="0"/>
    <n v="3"/>
    <b v="0"/>
    <n v="0"/>
    <s v="food/food trucks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x v="2692"/>
    <n v="1416600960"/>
    <b v="0"/>
    <n v="38"/>
    <b v="0"/>
    <n v="6"/>
    <s v="food/food trucks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x v="2693"/>
    <n v="1435876423"/>
    <b v="0"/>
    <n v="52"/>
    <b v="0"/>
    <n v="26"/>
    <s v="food/food trucks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x v="2694"/>
    <n v="1401312808"/>
    <b v="0"/>
    <n v="2"/>
    <b v="0"/>
    <n v="0"/>
    <s v="food/food trucks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x v="2695"/>
    <n v="1404941463"/>
    <b v="0"/>
    <n v="0"/>
    <b v="0"/>
    <n v="0"/>
    <s v="food/food trucks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x v="2696"/>
    <n v="1408481972"/>
    <b v="0"/>
    <n v="4"/>
    <b v="0"/>
    <n v="1"/>
    <s v="food/food trucks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b v="0"/>
    <n v="46"/>
    <b v="0"/>
    <n v="46"/>
    <s v="theater/spaces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x v="2698"/>
    <n v="1488827677"/>
    <b v="1"/>
    <n v="26"/>
    <b v="0"/>
    <n v="34"/>
    <s v="theater/spaces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x v="2699"/>
    <n v="1485016430"/>
    <b v="0"/>
    <n v="45"/>
    <b v="0"/>
    <n v="104"/>
    <s v="theater/spaces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x v="2700"/>
    <n v="1487709714"/>
    <b v="0"/>
    <n v="7"/>
    <b v="0"/>
    <n v="6"/>
    <s v="theater/spaces"/>
    <n v="163.57"/>
    <x v="1"/>
    <x v="38"/>
  </r>
  <r>
    <n v="2705"/>
    <x v="2704"/>
    <s v="Help light the lights at the historic Fischer Theatre in Danville, IL."/>
    <n v="16500"/>
    <n v="1739"/>
    <x v="3"/>
    <x v="0"/>
    <x v="0"/>
    <x v="2701"/>
    <n v="1486504758"/>
    <b v="0"/>
    <n v="8"/>
    <b v="0"/>
    <n v="11"/>
    <s v="theater/spaces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x v="2702"/>
    <n v="1410937483"/>
    <b v="1"/>
    <n v="263"/>
    <b v="1"/>
    <n v="112"/>
    <s v="theater/spaces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x v="2703"/>
    <n v="1367088443"/>
    <b v="1"/>
    <n v="394"/>
    <b v="1"/>
    <n v="351"/>
    <s v="theater/spaces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x v="2704"/>
    <n v="1463935526"/>
    <b v="1"/>
    <n v="1049"/>
    <b v="1"/>
    <n v="233"/>
    <s v="theater/spaces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b v="1"/>
    <n v="308"/>
    <b v="1"/>
    <n v="102"/>
    <s v="theater/spaces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x v="2706"/>
    <n v="1404797428"/>
    <b v="1"/>
    <n v="1088"/>
    <b v="1"/>
    <n v="154"/>
    <s v="theater/spaces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x v="2707"/>
    <n v="1400694790"/>
    <b v="1"/>
    <n v="73"/>
    <b v="1"/>
    <n v="101"/>
    <s v="theater/spaces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b v="1"/>
    <n v="143"/>
    <b v="1"/>
    <n v="131"/>
    <s v="theater/spaces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b v="1"/>
    <n v="1420"/>
    <b v="1"/>
    <n v="102"/>
    <s v="theater/spaces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x v="2710"/>
    <n v="1474040596"/>
    <b v="1"/>
    <n v="305"/>
    <b v="1"/>
    <n v="116"/>
    <s v="theater/spaces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b v="1"/>
    <n v="551"/>
    <b v="1"/>
    <n v="265"/>
    <s v="theater/spaces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b v="1"/>
    <n v="187"/>
    <b v="1"/>
    <n v="120"/>
    <s v="theater/spaces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x v="2713"/>
    <n v="1414015049"/>
    <b v="1"/>
    <n v="325"/>
    <b v="1"/>
    <n v="120"/>
    <s v="theater/spaces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x v="2714"/>
    <n v="1459865945"/>
    <b v="1"/>
    <n v="148"/>
    <b v="1"/>
    <n v="104"/>
    <s v="theater/spaces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b v="0"/>
    <n v="69"/>
    <b v="1"/>
    <n v="109"/>
    <s v="theater/spaces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x v="2716"/>
    <n v="1476270653"/>
    <b v="0"/>
    <n v="173"/>
    <b v="1"/>
    <n v="118"/>
    <s v="theater/spaces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x v="2717"/>
    <n v="1375880598"/>
    <b v="0"/>
    <n v="269"/>
    <b v="1"/>
    <n v="1462"/>
    <s v="technology/hardware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b v="0"/>
    <n v="185"/>
    <b v="1"/>
    <n v="253"/>
    <s v="technology/hardware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b v="0"/>
    <n v="176"/>
    <b v="1"/>
    <n v="140"/>
    <s v="technology/hardware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x v="2720"/>
    <n v="1436860259"/>
    <b v="0"/>
    <n v="1019"/>
    <b v="1"/>
    <n v="297"/>
    <s v="technology/hardware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x v="2721"/>
    <n v="1484070735"/>
    <b v="0"/>
    <n v="113"/>
    <b v="1"/>
    <n v="145"/>
    <s v="technology/hardware"/>
    <n v="511.65"/>
    <x v="2"/>
    <x v="30"/>
  </r>
  <r>
    <n v="2726"/>
    <x v="2725"/>
    <s v="Krimston TWO: iPhone Dual SIM Case"/>
    <n v="100000"/>
    <n v="105745"/>
    <x v="0"/>
    <x v="0"/>
    <x v="0"/>
    <x v="2722"/>
    <n v="1458741311"/>
    <b v="0"/>
    <n v="404"/>
    <b v="1"/>
    <n v="106"/>
    <s v="technology/hardware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x v="2723"/>
    <n v="1436804063"/>
    <b v="0"/>
    <n v="707"/>
    <b v="1"/>
    <n v="493"/>
    <s v="technology/hardware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x v="2724"/>
    <n v="1448461434"/>
    <b v="0"/>
    <n v="392"/>
    <b v="1"/>
    <n v="202"/>
    <s v="technology/hardware"/>
    <n v="77.23"/>
    <x v="2"/>
    <x v="30"/>
  </r>
  <r>
    <n v="2729"/>
    <x v="2728"/>
    <s v="A luggage that is more than a luggage! It is what you want it to be."/>
    <n v="7500"/>
    <n v="7833"/>
    <x v="0"/>
    <x v="0"/>
    <x v="0"/>
    <x v="2725"/>
    <n v="1427867197"/>
    <b v="0"/>
    <n v="23"/>
    <b v="1"/>
    <n v="104"/>
    <s v="technology/hardware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x v="2726"/>
    <n v="1363611575"/>
    <b v="0"/>
    <n v="682"/>
    <b v="1"/>
    <n v="170"/>
    <s v="technology/hardware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x v="2727"/>
    <n v="1408624622"/>
    <b v="0"/>
    <n v="37"/>
    <b v="1"/>
    <n v="104"/>
    <s v="technology/hardware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b v="0"/>
    <n v="146"/>
    <b v="1"/>
    <n v="118"/>
    <s v="technology/hardware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b v="0"/>
    <n v="119"/>
    <b v="1"/>
    <n v="108"/>
    <s v="technology/hardware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x v="2730"/>
    <n v="1473782592"/>
    <b v="0"/>
    <n v="163"/>
    <b v="1"/>
    <n v="2260300"/>
    <s v="technology/hardware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x v="2731"/>
    <n v="1360551250"/>
    <b v="0"/>
    <n v="339"/>
    <b v="1"/>
    <n v="978"/>
    <s v="technology/hardware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b v="0"/>
    <n v="58"/>
    <b v="1"/>
    <n v="123"/>
    <s v="technology/hardware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b v="0"/>
    <n v="456"/>
    <b v="1"/>
    <n v="246"/>
    <s v="technology/hardware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x v="2734"/>
    <n v="1473218804"/>
    <b v="0"/>
    <n v="15"/>
    <b v="1"/>
    <n v="148"/>
    <s v="technology/hardware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x v="2735"/>
    <n v="1395436717"/>
    <b v="0"/>
    <n v="191"/>
    <b v="1"/>
    <n v="384"/>
    <s v="technology/hardware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x v="2736"/>
    <n v="1423529152"/>
    <b v="0"/>
    <n v="17"/>
    <b v="1"/>
    <n v="103"/>
    <s v="technology/hardware"/>
    <n v="18.239999999999998"/>
    <x v="2"/>
    <x v="30"/>
  </r>
  <r>
    <n v="2741"/>
    <x v="2740"/>
    <s v="Help me publish my 1st children's book as an aspiring author!"/>
    <n v="8000"/>
    <n v="35"/>
    <x v="2"/>
    <x v="0"/>
    <x v="0"/>
    <x v="2737"/>
    <n v="1412005602"/>
    <b v="0"/>
    <n v="4"/>
    <b v="0"/>
    <n v="0"/>
    <s v="publishing/children's books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x v="2738"/>
    <n v="1335892587"/>
    <b v="0"/>
    <n v="18"/>
    <b v="0"/>
    <n v="29"/>
    <s v="publishing/children's books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x v="2739"/>
    <n v="1474271607"/>
    <b v="0"/>
    <n v="0"/>
    <b v="0"/>
    <n v="0"/>
    <s v="publishing/children's books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b v="0"/>
    <n v="22"/>
    <b v="0"/>
    <n v="5"/>
    <s v="publishing/children's books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b v="0"/>
    <n v="49"/>
    <b v="0"/>
    <n v="22"/>
    <s v="publishing/children's books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x v="2742"/>
    <n v="1406745911"/>
    <b v="0"/>
    <n v="19"/>
    <b v="0"/>
    <n v="27"/>
    <s v="publishing/children's books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x v="2743"/>
    <n v="1337095997"/>
    <b v="0"/>
    <n v="4"/>
    <b v="0"/>
    <n v="28"/>
    <s v="publishing/children's books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x v="2744"/>
    <n v="1470243802"/>
    <b v="0"/>
    <n v="4"/>
    <b v="0"/>
    <n v="1"/>
    <s v="publishing/children's books"/>
    <n v="13.25"/>
    <x v="3"/>
    <x v="39"/>
  </r>
  <r>
    <n v="2749"/>
    <x v="2748"/>
    <s v="Self-publishing my children's book."/>
    <n v="10000"/>
    <n v="110"/>
    <x v="2"/>
    <x v="0"/>
    <x v="0"/>
    <x v="2745"/>
    <n v="1425582637"/>
    <b v="0"/>
    <n v="2"/>
    <b v="0"/>
    <n v="1"/>
    <s v="publishing/children's books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x v="2746"/>
    <n v="1340055345"/>
    <b v="0"/>
    <n v="0"/>
    <b v="0"/>
    <n v="0"/>
    <s v="publishing/children's books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b v="0"/>
    <n v="0"/>
    <b v="0"/>
    <n v="0"/>
    <s v="publishing/children's books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b v="0"/>
    <n v="14"/>
    <b v="0"/>
    <n v="11"/>
    <s v="publishing/children's books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x v="2749"/>
    <n v="1343425023"/>
    <b v="0"/>
    <n v="8"/>
    <b v="0"/>
    <n v="19"/>
    <s v="publishing/children's books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x v="2750"/>
    <n v="1407856551"/>
    <b v="0"/>
    <n v="0"/>
    <b v="0"/>
    <n v="0"/>
    <s v="publishing/children's books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x v="2751"/>
    <n v="1425927527"/>
    <b v="0"/>
    <n v="15"/>
    <b v="0"/>
    <n v="52"/>
    <s v="publishing/children's books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x v="2752"/>
    <n v="1386884201"/>
    <b v="0"/>
    <n v="33"/>
    <b v="0"/>
    <n v="10"/>
    <s v="publishing/children's books"/>
    <n v="31.76"/>
    <x v="3"/>
    <x v="39"/>
  </r>
  <r>
    <n v="2757"/>
    <x v="2756"/>
    <s v="A children's letter book that Lampoons Hillary Clinton"/>
    <n v="1500"/>
    <n v="10"/>
    <x v="2"/>
    <x v="0"/>
    <x v="0"/>
    <x v="2753"/>
    <n v="1469202332"/>
    <b v="0"/>
    <n v="2"/>
    <b v="0"/>
    <n v="1"/>
    <s v="publishing/children's books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b v="0"/>
    <n v="6"/>
    <b v="0"/>
    <n v="12"/>
    <s v="publishing/children's books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x v="2755"/>
    <n v="1464943666"/>
    <b v="0"/>
    <n v="2"/>
    <b v="0"/>
    <n v="11"/>
    <s v="publishing/children's books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x v="2756"/>
    <n v="1369134258"/>
    <b v="0"/>
    <n v="0"/>
    <b v="0"/>
    <n v="0"/>
    <s v="publishing/children's books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x v="2757"/>
    <n v="1354584693"/>
    <b v="0"/>
    <n v="4"/>
    <b v="0"/>
    <n v="1"/>
    <s v="publishing/children's books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x v="2758"/>
    <n v="1326934395"/>
    <b v="0"/>
    <n v="1"/>
    <b v="0"/>
    <n v="1"/>
    <s v="publishing/children's books"/>
    <n v="25"/>
    <x v="3"/>
    <x v="39"/>
  </r>
  <r>
    <n v="2763"/>
    <x v="2762"/>
    <s v="How Santa finds childrens homes without getting lost by following certain stars."/>
    <n v="39400"/>
    <n v="90"/>
    <x v="2"/>
    <x v="0"/>
    <x v="0"/>
    <x v="2759"/>
    <n v="1365515684"/>
    <b v="0"/>
    <n v="3"/>
    <b v="0"/>
    <n v="0"/>
    <s v="publishing/children's books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x v="2760"/>
    <n v="1335855631"/>
    <b v="0"/>
    <n v="4"/>
    <b v="0"/>
    <n v="1"/>
    <s v="publishing/children's books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x v="2761"/>
    <n v="1350050028"/>
    <b v="0"/>
    <n v="0"/>
    <b v="0"/>
    <n v="0"/>
    <s v="publishing/children's books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x v="2762"/>
    <n v="1310486518"/>
    <b v="0"/>
    <n v="4"/>
    <b v="0"/>
    <n v="2"/>
    <s v="publishing/children's books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x v="2763"/>
    <n v="1434582050"/>
    <b v="0"/>
    <n v="3"/>
    <b v="0"/>
    <n v="1"/>
    <s v="publishing/children's books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b v="0"/>
    <n v="34"/>
    <b v="0"/>
    <n v="14"/>
    <s v="publishing/children's books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x v="2765"/>
    <n v="1397677790"/>
    <b v="0"/>
    <n v="2"/>
    <b v="0"/>
    <n v="0"/>
    <s v="publishing/children's books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x v="2766"/>
    <n v="1392569730"/>
    <b v="0"/>
    <n v="33"/>
    <b v="0"/>
    <n v="10"/>
    <s v="publishing/children's books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b v="0"/>
    <n v="0"/>
    <b v="0"/>
    <n v="0"/>
    <s v="publishing/children's books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x v="2768"/>
    <n v="1379710294"/>
    <b v="0"/>
    <n v="0"/>
    <b v="0"/>
    <n v="0"/>
    <s v="publishing/children's books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x v="2769"/>
    <n v="1460666721"/>
    <b v="0"/>
    <n v="1"/>
    <b v="0"/>
    <n v="0"/>
    <s v="publishing/children's books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x v="2770"/>
    <n v="1360119728"/>
    <b v="0"/>
    <n v="13"/>
    <b v="0"/>
    <n v="14"/>
    <s v="publishing/children's books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x v="2771"/>
    <n v="1321402754"/>
    <b v="0"/>
    <n v="2"/>
    <b v="0"/>
    <n v="3"/>
    <s v="publishing/children's books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b v="0"/>
    <n v="36"/>
    <b v="0"/>
    <n v="8"/>
    <s v="publishing/children's books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x v="2773"/>
    <n v="1434557004"/>
    <b v="0"/>
    <n v="1"/>
    <b v="0"/>
    <n v="0"/>
    <s v="publishing/children's books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b v="0"/>
    <n v="15"/>
    <b v="0"/>
    <n v="26"/>
    <s v="publishing/children's books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x v="2775"/>
    <n v="1445609021"/>
    <b v="0"/>
    <n v="1"/>
    <b v="0"/>
    <n v="2"/>
    <s v="publishing/children's books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x v="2776"/>
    <n v="1486550688"/>
    <b v="0"/>
    <n v="0"/>
    <b v="0"/>
    <n v="0"/>
    <s v="publishing/children's books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x v="2777"/>
    <n v="1421274954"/>
    <b v="0"/>
    <n v="28"/>
    <b v="1"/>
    <n v="105"/>
    <s v="theater/plays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x v="2778"/>
    <n v="1421964718"/>
    <b v="0"/>
    <n v="18"/>
    <b v="1"/>
    <n v="120"/>
    <s v="theater/plays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b v="0"/>
    <n v="61"/>
    <b v="1"/>
    <n v="115"/>
    <s v="theater/plays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x v="2780"/>
    <n v="1412794443"/>
    <b v="0"/>
    <n v="108"/>
    <b v="1"/>
    <n v="119"/>
    <s v="theater/plays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x v="2781"/>
    <n v="1467865967"/>
    <b v="0"/>
    <n v="142"/>
    <b v="1"/>
    <n v="105"/>
    <s v="theater/plays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x v="2782"/>
    <n v="1403703580"/>
    <b v="0"/>
    <n v="74"/>
    <b v="1"/>
    <n v="118"/>
    <s v="theater/plays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b v="0"/>
    <n v="38"/>
    <b v="1"/>
    <n v="120"/>
    <s v="theater/plays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x v="2784"/>
    <n v="1467219043"/>
    <b v="0"/>
    <n v="20"/>
    <b v="1"/>
    <n v="103"/>
    <s v="theater/plays"/>
    <n v="102.5"/>
    <x v="1"/>
    <x v="6"/>
  </r>
  <r>
    <n v="2789"/>
    <x v="2788"/>
    <s v="BNT's Biggest Adventure So Far: Our 2015 full length production!"/>
    <n v="3000"/>
    <n v="3035"/>
    <x v="0"/>
    <x v="0"/>
    <x v="0"/>
    <x v="2785"/>
    <n v="1424477934"/>
    <b v="0"/>
    <n v="24"/>
    <b v="1"/>
    <n v="101"/>
    <s v="theater/plays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b v="0"/>
    <n v="66"/>
    <b v="1"/>
    <n v="105"/>
    <s v="theater/plays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b v="0"/>
    <n v="28"/>
    <b v="1"/>
    <n v="103"/>
    <s v="theater/plays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x v="2788"/>
    <n v="1435469559"/>
    <b v="0"/>
    <n v="24"/>
    <b v="1"/>
    <n v="108"/>
    <s v="theater/plays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b v="0"/>
    <n v="73"/>
    <b v="1"/>
    <n v="111"/>
    <s v="theater/plays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b v="0"/>
    <n v="3"/>
    <b v="1"/>
    <n v="150"/>
    <s v="theater/plays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x v="2791"/>
    <n v="1400675841"/>
    <b v="0"/>
    <n v="20"/>
    <b v="1"/>
    <n v="104"/>
    <s v="theater/plays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x v="2792"/>
    <n v="1401972028"/>
    <b v="0"/>
    <n v="21"/>
    <b v="1"/>
    <n v="116"/>
    <s v="theater/plays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b v="0"/>
    <n v="94"/>
    <b v="1"/>
    <n v="103"/>
    <s v="theater/plays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x v="2794"/>
    <n v="1437063121"/>
    <b v="0"/>
    <n v="139"/>
    <b v="1"/>
    <n v="101"/>
    <s v="theater/plays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b v="0"/>
    <n v="130"/>
    <b v="1"/>
    <n v="117"/>
    <s v="theater/plays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x v="2796"/>
    <n v="1415193366"/>
    <b v="0"/>
    <n v="31"/>
    <b v="1"/>
    <n v="133"/>
    <s v="theater/plays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x v="2797"/>
    <n v="1411019409"/>
    <b v="0"/>
    <n v="13"/>
    <b v="1"/>
    <n v="133"/>
    <s v="theater/plays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b v="0"/>
    <n v="90"/>
    <b v="1"/>
    <n v="102"/>
    <s v="theater/plays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b v="0"/>
    <n v="141"/>
    <b v="1"/>
    <n v="128"/>
    <s v="theater/plays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x v="2800"/>
    <n v="1409395990"/>
    <b v="0"/>
    <n v="23"/>
    <b v="1"/>
    <n v="115"/>
    <s v="theater/plays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b v="0"/>
    <n v="18"/>
    <b v="1"/>
    <n v="110"/>
    <s v="theater/plays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x v="2802"/>
    <n v="1435645490"/>
    <b v="0"/>
    <n v="76"/>
    <b v="1"/>
    <n v="112"/>
    <s v="theater/plays"/>
    <n v="44.25"/>
    <x v="1"/>
    <x v="6"/>
  </r>
  <r>
    <n v="2807"/>
    <x v="2806"/>
    <s v="Bringing Shakespeare back to the Playwrights"/>
    <n v="5000"/>
    <n v="6300"/>
    <x v="0"/>
    <x v="0"/>
    <x v="0"/>
    <x v="2803"/>
    <n v="1433019438"/>
    <b v="0"/>
    <n v="93"/>
    <b v="1"/>
    <n v="126"/>
    <s v="theater/plays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x v="2804"/>
    <n v="1437682735"/>
    <b v="0"/>
    <n v="69"/>
    <b v="1"/>
    <n v="100"/>
    <s v="theater/plays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x v="2805"/>
    <n v="1458647725"/>
    <b v="0"/>
    <n v="21"/>
    <b v="1"/>
    <n v="102"/>
    <s v="theater/plays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x v="2806"/>
    <n v="1398828064"/>
    <b v="0"/>
    <n v="57"/>
    <b v="1"/>
    <n v="108"/>
    <s v="theater/plays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x v="2807"/>
    <n v="1422100503"/>
    <b v="0"/>
    <n v="108"/>
    <b v="1"/>
    <n v="100"/>
    <s v="theater/plays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x v="2808"/>
    <n v="1424368298"/>
    <b v="0"/>
    <n v="83"/>
    <b v="1"/>
    <n v="113"/>
    <s v="theater/plays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x v="2809"/>
    <n v="1479577761"/>
    <b v="0"/>
    <n v="96"/>
    <b v="1"/>
    <n v="128"/>
    <s v="theater/plays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x v="2810"/>
    <n v="1428572115"/>
    <b v="0"/>
    <n v="64"/>
    <b v="1"/>
    <n v="108"/>
    <s v="theater/plays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x v="2811"/>
    <n v="1468003109"/>
    <b v="0"/>
    <n v="14"/>
    <b v="1"/>
    <n v="242"/>
    <s v="theater/plays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x v="2812"/>
    <n v="1435921992"/>
    <b v="0"/>
    <n v="169"/>
    <b v="1"/>
    <n v="142"/>
    <s v="theater/plays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x v="2813"/>
    <n v="1421680462"/>
    <b v="0"/>
    <n v="33"/>
    <b v="1"/>
    <n v="130"/>
    <s v="theater/plays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x v="2814"/>
    <n v="1441290086"/>
    <b v="0"/>
    <n v="102"/>
    <b v="1"/>
    <n v="106"/>
    <s v="theater/plays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x v="2815"/>
    <n v="1431693409"/>
    <b v="0"/>
    <n v="104"/>
    <b v="1"/>
    <n v="105"/>
    <s v="theater/plays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x v="2816"/>
    <n v="1454337589"/>
    <b v="0"/>
    <n v="20"/>
    <b v="1"/>
    <n v="136"/>
    <s v="theater/plays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b v="0"/>
    <n v="35"/>
    <b v="1"/>
    <n v="100"/>
    <s v="theater/plays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x v="2818"/>
    <n v="1424881492"/>
    <b v="0"/>
    <n v="94"/>
    <b v="1"/>
    <n v="100"/>
    <s v="theater/plays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b v="0"/>
    <n v="14"/>
    <b v="1"/>
    <n v="124"/>
    <s v="theater/plays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x v="2820"/>
    <n v="1431412196"/>
    <b v="0"/>
    <n v="15"/>
    <b v="1"/>
    <n v="117"/>
    <s v="theater/plays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x v="2821"/>
    <n v="1446663686"/>
    <b v="0"/>
    <n v="51"/>
    <b v="1"/>
    <n v="103"/>
    <s v="theater/plays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b v="0"/>
    <n v="19"/>
    <b v="1"/>
    <n v="108"/>
    <s v="theater/plays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x v="2823"/>
    <n v="1462379066"/>
    <b v="0"/>
    <n v="23"/>
    <b v="1"/>
    <n v="120"/>
    <s v="theater/plays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b v="0"/>
    <n v="97"/>
    <b v="1"/>
    <n v="100"/>
    <s v="theater/plays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b v="0"/>
    <n v="76"/>
    <b v="1"/>
    <n v="107"/>
    <s v="theater/plays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x v="2826"/>
    <n v="1398802148"/>
    <b v="0"/>
    <n v="11"/>
    <b v="1"/>
    <n v="100"/>
    <s v="theater/plays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x v="2827"/>
    <n v="1434484070"/>
    <b v="0"/>
    <n v="52"/>
    <b v="1"/>
    <n v="111"/>
    <s v="theater/plays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b v="0"/>
    <n v="95"/>
    <b v="1"/>
    <n v="115"/>
    <s v="theater/plays"/>
    <n v="30.19"/>
    <x v="1"/>
    <x v="6"/>
  </r>
  <r>
    <n v="2833"/>
    <x v="2832"/>
    <s v="A new play about exploring outer space"/>
    <n v="2700"/>
    <n v="2923"/>
    <x v="0"/>
    <x v="0"/>
    <x v="0"/>
    <x v="2829"/>
    <n v="1442804633"/>
    <b v="0"/>
    <n v="35"/>
    <b v="1"/>
    <n v="108"/>
    <s v="theater/plays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x v="2830"/>
    <n v="1421362930"/>
    <b v="0"/>
    <n v="21"/>
    <b v="1"/>
    <n v="170"/>
    <s v="theater/plays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x v="2831"/>
    <n v="1446742417"/>
    <b v="0"/>
    <n v="93"/>
    <b v="1"/>
    <n v="187"/>
    <s v="theater/plays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b v="0"/>
    <n v="11"/>
    <b v="1"/>
    <n v="108"/>
    <s v="theater/plays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b v="0"/>
    <n v="21"/>
    <b v="1"/>
    <n v="100"/>
    <s v="theater/plays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x v="2834"/>
    <n v="1406039696"/>
    <b v="0"/>
    <n v="54"/>
    <b v="1"/>
    <n v="120"/>
    <s v="theater/plays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b v="0"/>
    <n v="31"/>
    <b v="1"/>
    <n v="111"/>
    <s v="theater/plays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b v="0"/>
    <n v="132"/>
    <b v="1"/>
    <n v="104"/>
    <s v="theater/plays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x v="2837"/>
    <n v="1444844697"/>
    <b v="0"/>
    <n v="1"/>
    <b v="0"/>
    <n v="1"/>
    <s v="theater/plays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x v="2838"/>
    <n v="1401058295"/>
    <b v="0"/>
    <n v="0"/>
    <b v="0"/>
    <n v="0"/>
    <s v="theater/plays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x v="2839"/>
    <n v="1462210950"/>
    <b v="0"/>
    <n v="0"/>
    <b v="0"/>
    <n v="0"/>
    <s v="theater/plays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x v="2840"/>
    <n v="1480943180"/>
    <b v="0"/>
    <n v="1"/>
    <b v="0"/>
    <n v="5"/>
    <s v="theater/plays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x v="2841"/>
    <n v="1428539033"/>
    <b v="0"/>
    <n v="39"/>
    <b v="0"/>
    <n v="32"/>
    <s v="theater/plays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b v="0"/>
    <n v="0"/>
    <b v="0"/>
    <n v="0"/>
    <s v="theater/plays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x v="2843"/>
    <n v="1458847265"/>
    <b v="0"/>
    <n v="0"/>
    <b v="0"/>
    <n v="0"/>
    <s v="theater/plays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b v="0"/>
    <n v="3"/>
    <b v="0"/>
    <n v="0"/>
    <s v="theater/plays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x v="2845"/>
    <n v="1458814600"/>
    <b v="0"/>
    <n v="1"/>
    <b v="0"/>
    <n v="1"/>
    <s v="theater/plays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b v="0"/>
    <n v="13"/>
    <b v="0"/>
    <n v="4"/>
    <s v="theater/plays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b v="0"/>
    <n v="0"/>
    <b v="0"/>
    <n v="0"/>
    <s v="theater/plays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x v="2848"/>
    <n v="1400720703"/>
    <b v="0"/>
    <n v="6"/>
    <b v="0"/>
    <n v="2"/>
    <s v="theater/plays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x v="2849"/>
    <n v="1405485297"/>
    <b v="0"/>
    <n v="0"/>
    <b v="0"/>
    <n v="0"/>
    <s v="theater/plays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x v="2850"/>
    <n v="1429290719"/>
    <b v="0"/>
    <n v="14"/>
    <b v="0"/>
    <n v="42"/>
    <s v="theater/plays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x v="2851"/>
    <n v="1451607071"/>
    <b v="0"/>
    <n v="5"/>
    <b v="0"/>
    <n v="50"/>
    <s v="theater/plays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x v="2852"/>
    <n v="1433897647"/>
    <b v="0"/>
    <n v="6"/>
    <b v="0"/>
    <n v="5"/>
    <s v="theater/plays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b v="0"/>
    <n v="15"/>
    <b v="0"/>
    <n v="20"/>
    <s v="theater/plays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x v="2854"/>
    <n v="1415711095"/>
    <b v="0"/>
    <n v="0"/>
    <b v="0"/>
    <n v="0"/>
    <s v="theater/plays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x v="2855"/>
    <n v="1439800904"/>
    <b v="0"/>
    <n v="1"/>
    <b v="0"/>
    <n v="2"/>
    <s v="theater/plays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b v="0"/>
    <n v="9"/>
    <b v="0"/>
    <n v="7"/>
    <s v="theater/plays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x v="2857"/>
    <n v="1441894248"/>
    <b v="0"/>
    <n v="3"/>
    <b v="0"/>
    <n v="32"/>
    <s v="theater/plays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b v="0"/>
    <n v="3"/>
    <b v="0"/>
    <n v="0"/>
    <s v="theater/plays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x v="2859"/>
    <n v="1405095123"/>
    <b v="0"/>
    <n v="1"/>
    <b v="0"/>
    <n v="0"/>
    <s v="theater/plays"/>
    <n v="20"/>
    <x v="1"/>
    <x v="6"/>
  </r>
  <r>
    <n v="2864"/>
    <x v="2863"/>
    <s v="Accessible, original theatre for all!"/>
    <n v="2500"/>
    <n v="40"/>
    <x v="2"/>
    <x v="1"/>
    <x v="1"/>
    <x v="2860"/>
    <n v="1434552207"/>
    <b v="0"/>
    <n v="3"/>
    <b v="0"/>
    <n v="2"/>
    <s v="theater/plays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x v="2861"/>
    <n v="1415328259"/>
    <b v="0"/>
    <n v="0"/>
    <b v="0"/>
    <n v="0"/>
    <s v="theater/plays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x v="2862"/>
    <n v="1473893721"/>
    <b v="0"/>
    <n v="2"/>
    <b v="0"/>
    <n v="1"/>
    <s v="theater/plays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x v="2863"/>
    <n v="1465533672"/>
    <b v="0"/>
    <n v="10"/>
    <b v="0"/>
    <n v="20"/>
    <s v="theater/plays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b v="0"/>
    <n v="60"/>
    <b v="0"/>
    <n v="42"/>
    <s v="theater/plays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x v="2865"/>
    <n v="1466345681"/>
    <b v="0"/>
    <n v="5"/>
    <b v="0"/>
    <n v="1"/>
    <s v="theater/plays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x v="2866"/>
    <n v="1397709165"/>
    <b v="0"/>
    <n v="9"/>
    <b v="0"/>
    <n v="15"/>
    <s v="theater/plays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x v="2867"/>
    <n v="1417455813"/>
    <b v="0"/>
    <n v="13"/>
    <b v="0"/>
    <n v="5"/>
    <s v="theater/plays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x v="2868"/>
    <n v="1429584438"/>
    <b v="0"/>
    <n v="0"/>
    <b v="0"/>
    <n v="0"/>
    <s v="theater/plays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x v="2869"/>
    <n v="1419881831"/>
    <b v="0"/>
    <n v="8"/>
    <b v="0"/>
    <n v="38"/>
    <s v="theater/plays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x v="2870"/>
    <n v="1482092186"/>
    <b v="0"/>
    <n v="3"/>
    <b v="0"/>
    <n v="5"/>
    <s v="theater/plays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x v="2871"/>
    <n v="1459825493"/>
    <b v="0"/>
    <n v="3"/>
    <b v="0"/>
    <n v="0"/>
    <s v="theater/plays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x v="2872"/>
    <n v="1434477079"/>
    <b v="0"/>
    <n v="0"/>
    <b v="0"/>
    <n v="0"/>
    <s v="theater/plays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b v="0"/>
    <n v="6"/>
    <b v="0"/>
    <n v="11"/>
    <s v="theater/plays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b v="0"/>
    <n v="4"/>
    <b v="0"/>
    <n v="2"/>
    <s v="theater/plays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x v="2875"/>
    <n v="1450718661"/>
    <b v="0"/>
    <n v="1"/>
    <b v="0"/>
    <n v="0"/>
    <s v="theater/plays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b v="0"/>
    <n v="29"/>
    <b v="0"/>
    <n v="23"/>
    <s v="theater/plays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b v="0"/>
    <n v="0"/>
    <b v="0"/>
    <n v="0"/>
    <s v="theater/plays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x v="2878"/>
    <n v="1459520318"/>
    <b v="0"/>
    <n v="4"/>
    <b v="0"/>
    <n v="34"/>
    <s v="theater/plays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x v="2879"/>
    <n v="1451684437"/>
    <b v="0"/>
    <n v="5"/>
    <b v="0"/>
    <n v="19"/>
    <s v="theater/plays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x v="2880"/>
    <n v="1415208435"/>
    <b v="0"/>
    <n v="4"/>
    <b v="0"/>
    <n v="0"/>
    <s v="theater/plays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x v="2881"/>
    <n v="1423705801"/>
    <b v="0"/>
    <n v="5"/>
    <b v="0"/>
    <n v="33"/>
    <s v="theater/plays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x v="2882"/>
    <n v="1442243484"/>
    <b v="0"/>
    <n v="1"/>
    <b v="0"/>
    <n v="5"/>
    <s v="theater/plays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b v="0"/>
    <n v="1"/>
    <b v="0"/>
    <n v="0"/>
    <s v="theater/plays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b v="0"/>
    <n v="0"/>
    <b v="0"/>
    <n v="0"/>
    <s v="theater/plays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x v="2885"/>
    <n v="1406752985"/>
    <b v="0"/>
    <n v="14"/>
    <b v="0"/>
    <n v="38"/>
    <s v="theater/plays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x v="2886"/>
    <n v="1405100992"/>
    <b v="0"/>
    <n v="3"/>
    <b v="0"/>
    <n v="1"/>
    <s v="theater/plays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x v="2887"/>
    <n v="1455570728"/>
    <b v="0"/>
    <n v="10"/>
    <b v="0"/>
    <n v="3"/>
    <s v="theater/plays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x v="2888"/>
    <n v="1408381704"/>
    <b v="0"/>
    <n v="17"/>
    <b v="0"/>
    <n v="9"/>
    <s v="theater/plays"/>
    <n v="29.41"/>
    <x v="1"/>
    <x v="6"/>
  </r>
  <r>
    <n v="2893"/>
    <x v="2892"/>
    <s v="Fundraising for REDISCOVERING KIA THE PLAY"/>
    <n v="5000"/>
    <n v="25"/>
    <x v="2"/>
    <x v="0"/>
    <x v="0"/>
    <x v="2889"/>
    <n v="1415644395"/>
    <b v="0"/>
    <n v="2"/>
    <b v="0"/>
    <n v="1"/>
    <s v="theater/plays"/>
    <n v="12.5"/>
    <x v="1"/>
    <x v="6"/>
  </r>
  <r>
    <n v="2894"/>
    <x v="2893"/>
    <s v="This Is A Story About A Woman A Man And A Woman"/>
    <n v="50000"/>
    <n v="0"/>
    <x v="2"/>
    <x v="0"/>
    <x v="0"/>
    <x v="2890"/>
    <n v="1422920415"/>
    <b v="0"/>
    <n v="0"/>
    <b v="0"/>
    <n v="0"/>
    <s v="theater/plays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x v="2891"/>
    <n v="1403356792"/>
    <b v="0"/>
    <n v="4"/>
    <b v="0"/>
    <n v="5"/>
    <s v="theater/plays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x v="2892"/>
    <n v="1480283321"/>
    <b v="0"/>
    <n v="12"/>
    <b v="0"/>
    <n v="21"/>
    <s v="theater/plays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b v="0"/>
    <n v="3"/>
    <b v="0"/>
    <n v="5"/>
    <s v="theater/plays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x v="2894"/>
    <n v="1443715053"/>
    <b v="0"/>
    <n v="12"/>
    <b v="0"/>
    <n v="4"/>
    <s v="theater/plays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b v="0"/>
    <n v="0"/>
    <b v="0"/>
    <n v="0"/>
    <s v="theater/plays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b v="0"/>
    <n v="7"/>
    <b v="0"/>
    <n v="62"/>
    <s v="theater/plays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x v="2897"/>
    <n v="1418161339"/>
    <b v="0"/>
    <n v="2"/>
    <b v="0"/>
    <n v="1"/>
    <s v="theater/plays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x v="2898"/>
    <n v="1437820396"/>
    <b v="0"/>
    <n v="1"/>
    <b v="0"/>
    <n v="0"/>
    <s v="theater/plays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x v="2899"/>
    <n v="1436587218"/>
    <b v="0"/>
    <n v="4"/>
    <b v="0"/>
    <n v="1"/>
    <s v="theater/plays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x v="2900"/>
    <n v="1414538031"/>
    <b v="0"/>
    <n v="4"/>
    <b v="0"/>
    <n v="5"/>
    <s v="theater/plays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x v="2901"/>
    <n v="1472001713"/>
    <b v="0"/>
    <n v="17"/>
    <b v="0"/>
    <n v="18"/>
    <s v="theater/plays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b v="0"/>
    <n v="7"/>
    <b v="0"/>
    <n v="9"/>
    <s v="theater/plays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x v="2903"/>
    <n v="1458075837"/>
    <b v="0"/>
    <n v="2"/>
    <b v="0"/>
    <n v="0"/>
    <s v="theater/plays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b v="0"/>
    <n v="5"/>
    <b v="0"/>
    <n v="3"/>
    <s v="theater/plays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b v="0"/>
    <n v="1"/>
    <b v="0"/>
    <n v="0"/>
    <s v="theater/plays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x v="2906"/>
    <n v="1428955887"/>
    <b v="0"/>
    <n v="1"/>
    <b v="0"/>
    <n v="0"/>
    <s v="theater/plays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b v="0"/>
    <n v="14"/>
    <b v="0"/>
    <n v="37"/>
    <s v="theater/plays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x v="2908"/>
    <n v="1450235374"/>
    <b v="0"/>
    <n v="26"/>
    <b v="0"/>
    <n v="14"/>
    <s v="theater/plays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x v="2909"/>
    <n v="1404857339"/>
    <b v="0"/>
    <n v="2"/>
    <b v="0"/>
    <n v="0"/>
    <s v="theater/plays"/>
    <n v="1"/>
    <x v="1"/>
    <x v="6"/>
  </r>
  <r>
    <n v="2914"/>
    <x v="2913"/>
    <s v="Hercules must complete four challenges in order to meet the father he never knew"/>
    <n v="25000"/>
    <n v="1"/>
    <x v="2"/>
    <x v="1"/>
    <x v="1"/>
    <x v="2910"/>
    <n v="1421185594"/>
    <b v="0"/>
    <n v="1"/>
    <b v="0"/>
    <n v="0"/>
    <s v="theater/plays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x v="2911"/>
    <n v="1455528790"/>
    <b v="0"/>
    <n v="3"/>
    <b v="0"/>
    <n v="61"/>
    <s v="theater/plays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x v="2912"/>
    <n v="1398511589"/>
    <b v="0"/>
    <n v="7"/>
    <b v="0"/>
    <n v="8"/>
    <s v="theater/plays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x v="2913"/>
    <n v="1440826647"/>
    <b v="0"/>
    <n v="9"/>
    <b v="0"/>
    <n v="22"/>
    <s v="theater/plays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x v="2914"/>
    <n v="1443712007"/>
    <b v="0"/>
    <n v="20"/>
    <b v="0"/>
    <n v="27"/>
    <s v="theater/plays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x v="2915"/>
    <n v="1404658329"/>
    <b v="0"/>
    <n v="6"/>
    <b v="0"/>
    <n v="9"/>
    <s v="theater/plays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b v="0"/>
    <n v="13"/>
    <b v="0"/>
    <n v="27"/>
    <s v="theater/plays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x v="2917"/>
    <n v="1409087804"/>
    <b v="0"/>
    <n v="3"/>
    <b v="1"/>
    <n v="129"/>
    <s v="theater/musical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x v="2918"/>
    <n v="1428094727"/>
    <b v="0"/>
    <n v="6"/>
    <b v="1"/>
    <n v="100"/>
    <s v="theater/musical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x v="2919"/>
    <n v="1420774779"/>
    <b v="0"/>
    <n v="10"/>
    <b v="1"/>
    <n v="100"/>
    <s v="theater/musical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x v="2920"/>
    <n v="1428585710"/>
    <b v="0"/>
    <n v="147"/>
    <b v="1"/>
    <n v="103"/>
    <s v="theater/musical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x v="2921"/>
    <n v="1407852068"/>
    <b v="0"/>
    <n v="199"/>
    <b v="1"/>
    <n v="102"/>
    <s v="theater/musical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x v="2922"/>
    <n v="1423506179"/>
    <b v="0"/>
    <n v="50"/>
    <b v="1"/>
    <n v="125"/>
    <s v="theater/musical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x v="2923"/>
    <n v="1402934629"/>
    <b v="0"/>
    <n v="21"/>
    <b v="1"/>
    <n v="131"/>
    <s v="theater/musical"/>
    <n v="112.14"/>
    <x v="1"/>
    <x v="40"/>
  </r>
  <r>
    <n v="2928"/>
    <x v="2927"/>
    <s v="This is a touring production for schools in the Treasure Valley!"/>
    <n v="1000"/>
    <n v="1000"/>
    <x v="0"/>
    <x v="0"/>
    <x v="0"/>
    <x v="2924"/>
    <n v="1454543846"/>
    <b v="0"/>
    <n v="24"/>
    <b v="1"/>
    <n v="100"/>
    <s v="theater/musical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b v="0"/>
    <n v="32"/>
    <b v="1"/>
    <n v="102"/>
    <s v="theater/musical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x v="2926"/>
    <n v="1428415264"/>
    <b v="0"/>
    <n v="62"/>
    <b v="1"/>
    <n v="101"/>
    <s v="theater/musical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x v="2927"/>
    <n v="1408604363"/>
    <b v="0"/>
    <n v="9"/>
    <b v="1"/>
    <n v="106"/>
    <s v="theater/musical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x v="2928"/>
    <n v="1421812637"/>
    <b v="0"/>
    <n v="38"/>
    <b v="1"/>
    <n v="105"/>
    <s v="theater/musical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b v="0"/>
    <n v="54"/>
    <b v="1"/>
    <n v="103"/>
    <s v="theater/musical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x v="2930"/>
    <n v="1400253364"/>
    <b v="0"/>
    <n v="37"/>
    <b v="1"/>
    <n v="108"/>
    <s v="theater/musical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x v="2931"/>
    <n v="1467468008"/>
    <b v="0"/>
    <n v="39"/>
    <b v="1"/>
    <n v="101"/>
    <s v="theater/musical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x v="2932"/>
    <n v="1412091423"/>
    <b v="0"/>
    <n v="34"/>
    <b v="1"/>
    <n v="128"/>
    <s v="theater/musical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x v="2933"/>
    <n v="1402657113"/>
    <b v="0"/>
    <n v="55"/>
    <b v="1"/>
    <n v="133"/>
    <s v="theater/musical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x v="2934"/>
    <n v="1420044814"/>
    <b v="0"/>
    <n v="32"/>
    <b v="1"/>
    <n v="101"/>
    <s v="theater/musical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b v="0"/>
    <n v="25"/>
    <b v="1"/>
    <n v="103"/>
    <s v="theater/musical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x v="2936"/>
    <n v="1418150018"/>
    <b v="0"/>
    <n v="33"/>
    <b v="1"/>
    <n v="107"/>
    <s v="theater/musical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x v="2937"/>
    <n v="1422658955"/>
    <b v="0"/>
    <n v="1"/>
    <b v="0"/>
    <n v="0"/>
    <s v="theater/spaces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b v="0"/>
    <n v="202"/>
    <b v="0"/>
    <n v="20"/>
    <s v="theater/spaces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x v="2939"/>
    <n v="1426302380"/>
    <b v="0"/>
    <n v="0"/>
    <b v="0"/>
    <n v="0"/>
    <s v="theater/spaces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x v="2940"/>
    <n v="1431122198"/>
    <b v="0"/>
    <n v="1"/>
    <b v="0"/>
    <n v="1"/>
    <s v="theater/spaces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x v="2941"/>
    <n v="1429845660"/>
    <b v="0"/>
    <n v="0"/>
    <b v="0"/>
    <n v="0"/>
    <s v="theater/spaces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x v="2942"/>
    <n v="1468673092"/>
    <b v="0"/>
    <n v="2"/>
    <b v="0"/>
    <n v="0"/>
    <s v="theater/spaces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x v="2943"/>
    <n v="1475760567"/>
    <b v="0"/>
    <n v="13"/>
    <b v="0"/>
    <n v="4"/>
    <s v="theater/spaces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b v="0"/>
    <n v="9"/>
    <b v="0"/>
    <n v="0"/>
    <s v="theater/spaces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x v="2945"/>
    <n v="1445370317"/>
    <b v="0"/>
    <n v="2"/>
    <b v="0"/>
    <n v="3"/>
    <s v="theater/spaces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x v="2946"/>
    <n v="1450946752"/>
    <b v="0"/>
    <n v="0"/>
    <b v="0"/>
    <n v="0"/>
    <s v="theater/spaces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b v="0"/>
    <n v="58"/>
    <b v="0"/>
    <n v="2"/>
    <s v="theater/spaces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b v="0"/>
    <n v="8"/>
    <b v="0"/>
    <n v="8"/>
    <s v="theater/spaces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x v="2949"/>
    <n v="1441738821"/>
    <b v="0"/>
    <n v="3"/>
    <b v="0"/>
    <n v="0"/>
    <s v="theater/spaces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x v="2950"/>
    <n v="1487944803"/>
    <b v="0"/>
    <n v="0"/>
    <b v="0"/>
    <n v="0"/>
    <s v="theater/spaces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x v="2951"/>
    <n v="1431884849"/>
    <b v="0"/>
    <n v="11"/>
    <b v="0"/>
    <n v="60"/>
    <s v="theater/spaces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x v="2952"/>
    <n v="1459810850"/>
    <b v="0"/>
    <n v="20"/>
    <b v="0"/>
    <n v="17"/>
    <s v="theater/spaces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x v="2953"/>
    <n v="1422317772"/>
    <b v="0"/>
    <n v="3"/>
    <b v="0"/>
    <n v="2"/>
    <s v="theater/spaces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x v="2954"/>
    <n v="1457548917"/>
    <b v="0"/>
    <n v="0"/>
    <b v="0"/>
    <n v="0"/>
    <s v="theater/spaces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x v="2955"/>
    <n v="1462666325"/>
    <b v="0"/>
    <n v="0"/>
    <b v="0"/>
    <n v="0"/>
    <s v="theater/spaces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x v="2956"/>
    <n v="1407867023"/>
    <b v="0"/>
    <n v="0"/>
    <b v="0"/>
    <n v="0"/>
    <s v="theater/spaces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x v="2957"/>
    <n v="1424927159"/>
    <b v="0"/>
    <n v="108"/>
    <b v="1"/>
    <n v="110"/>
    <s v="theater/plays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x v="2958"/>
    <n v="1422769906"/>
    <b v="0"/>
    <n v="20"/>
    <b v="1"/>
    <n v="122"/>
    <s v="theater/plays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b v="0"/>
    <n v="98"/>
    <b v="1"/>
    <n v="107"/>
    <s v="theater/plays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b v="0"/>
    <n v="196"/>
    <b v="1"/>
    <n v="101"/>
    <s v="theater/plays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x v="2961"/>
    <n v="1433698233"/>
    <b v="0"/>
    <n v="39"/>
    <b v="1"/>
    <n v="109"/>
    <s v="theater/plays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x v="2962"/>
    <n v="1439833412"/>
    <b v="0"/>
    <n v="128"/>
    <b v="1"/>
    <n v="114"/>
    <s v="theater/plays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x v="2963"/>
    <n v="1423284292"/>
    <b v="0"/>
    <n v="71"/>
    <b v="1"/>
    <n v="114"/>
    <s v="theater/plays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x v="2964"/>
    <n v="1470227660"/>
    <b v="0"/>
    <n v="47"/>
    <b v="1"/>
    <n v="106"/>
    <s v="theater/plays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b v="0"/>
    <n v="17"/>
    <b v="1"/>
    <n v="163"/>
    <s v="theater/plays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x v="2966"/>
    <n v="1403107451"/>
    <b v="0"/>
    <n v="91"/>
    <b v="1"/>
    <n v="106"/>
    <s v="theater/plays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x v="2967"/>
    <n v="1406908078"/>
    <b v="0"/>
    <n v="43"/>
    <b v="1"/>
    <n v="100"/>
    <s v="theater/plays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x v="2968"/>
    <n v="1479609520"/>
    <b v="0"/>
    <n v="17"/>
    <b v="1"/>
    <n v="105"/>
    <s v="theater/plays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b v="0"/>
    <n v="33"/>
    <b v="1"/>
    <n v="175"/>
    <s v="theater/plays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x v="2970"/>
    <n v="1409275671"/>
    <b v="0"/>
    <n v="87"/>
    <b v="1"/>
    <n v="102"/>
    <s v="theater/plays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b v="0"/>
    <n v="113"/>
    <b v="1"/>
    <n v="100"/>
    <s v="theater/plays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x v="2972"/>
    <n v="1456421530"/>
    <b v="0"/>
    <n v="14"/>
    <b v="1"/>
    <n v="171"/>
    <s v="theater/plays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b v="0"/>
    <n v="30"/>
    <b v="1"/>
    <n v="114"/>
    <s v="theater/plays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x v="2974"/>
    <n v="1412954547"/>
    <b v="0"/>
    <n v="16"/>
    <b v="1"/>
    <n v="129"/>
    <s v="theater/plays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x v="2975"/>
    <n v="1419104823"/>
    <b v="0"/>
    <n v="46"/>
    <b v="1"/>
    <n v="101"/>
    <s v="theater/plays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x v="2976"/>
    <n v="1438639130"/>
    <b v="0"/>
    <n v="24"/>
    <b v="1"/>
    <n v="109"/>
    <s v="theater/plays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b v="1"/>
    <n v="97"/>
    <b v="1"/>
    <n v="129"/>
    <s v="theater/spaces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x v="2978"/>
    <n v="1452616143"/>
    <b v="1"/>
    <n v="59"/>
    <b v="1"/>
    <n v="102"/>
    <s v="theater/spaces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x v="2979"/>
    <n v="1410534636"/>
    <b v="1"/>
    <n v="1095"/>
    <b v="1"/>
    <n v="147"/>
    <s v="theater/spaces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b v="1"/>
    <n v="218"/>
    <b v="1"/>
    <n v="100"/>
    <s v="theater/spaces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b v="0"/>
    <n v="111"/>
    <b v="1"/>
    <n v="122"/>
    <s v="theater/spaces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x v="2982"/>
    <n v="1456920006"/>
    <b v="0"/>
    <n v="56"/>
    <b v="1"/>
    <n v="106"/>
    <s v="theater/spaces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b v="0"/>
    <n v="265"/>
    <b v="1"/>
    <n v="110"/>
    <s v="theater/spaces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x v="2984"/>
    <n v="1463820081"/>
    <b v="0"/>
    <n v="28"/>
    <b v="1"/>
    <n v="100"/>
    <s v="theater/spaces"/>
    <n v="35.71"/>
    <x v="1"/>
    <x v="38"/>
  </r>
  <r>
    <n v="2989"/>
    <x v="2988"/>
    <s v="Bring the movies back to Bethel, Maine."/>
    <n v="20000"/>
    <n v="35307"/>
    <x v="0"/>
    <x v="0"/>
    <x v="0"/>
    <x v="2985"/>
    <n v="1448756962"/>
    <b v="0"/>
    <n v="364"/>
    <b v="1"/>
    <n v="177"/>
    <s v="theater/spaces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x v="2986"/>
    <n v="1449150420"/>
    <b v="0"/>
    <n v="27"/>
    <b v="1"/>
    <n v="100"/>
    <s v="theater/spaces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b v="0"/>
    <n v="93"/>
    <b v="1"/>
    <n v="103"/>
    <s v="theater/spaces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x v="2988"/>
    <n v="1473445510"/>
    <b v="0"/>
    <n v="64"/>
    <b v="1"/>
    <n v="105"/>
    <s v="theater/spaces"/>
    <n v="48.98"/>
    <x v="1"/>
    <x v="38"/>
  </r>
  <r>
    <n v="2993"/>
    <x v="2992"/>
    <s v="Help us build the Kitchen from Hell!"/>
    <n v="1000"/>
    <n v="1003"/>
    <x v="0"/>
    <x v="0"/>
    <x v="0"/>
    <x v="2989"/>
    <n v="1453406867"/>
    <b v="0"/>
    <n v="22"/>
    <b v="1"/>
    <n v="100"/>
    <s v="theater/spaces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x v="2990"/>
    <n v="1409743772"/>
    <b v="0"/>
    <n v="59"/>
    <b v="1"/>
    <n v="458"/>
    <s v="theater/spaces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x v="2991"/>
    <n v="1482249471"/>
    <b v="0"/>
    <n v="249"/>
    <b v="1"/>
    <n v="105"/>
    <s v="theater/spaces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x v="2992"/>
    <n v="1427493240"/>
    <b v="0"/>
    <n v="392"/>
    <b v="1"/>
    <n v="172"/>
    <s v="theater/spaces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x v="2993"/>
    <n v="1486661793"/>
    <b v="0"/>
    <n v="115"/>
    <b v="1"/>
    <n v="104"/>
    <s v="theater/spaces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x v="2994"/>
    <n v="1400474329"/>
    <b v="0"/>
    <n v="433"/>
    <b v="1"/>
    <n v="103"/>
    <s v="theater/spaces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x v="807"/>
    <n v="1487094360"/>
    <b v="0"/>
    <n v="20"/>
    <b v="1"/>
    <n v="119"/>
    <s v="theater/spaces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x v="2995"/>
    <n v="1484682670"/>
    <b v="0"/>
    <n v="8"/>
    <b v="1"/>
    <n v="100"/>
    <s v="theater/spaces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x v="2996"/>
    <n v="1465853382"/>
    <b v="0"/>
    <n v="175"/>
    <b v="1"/>
    <n v="319"/>
    <s v="theater/spaces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x v="2997"/>
    <n v="1353960252"/>
    <b v="0"/>
    <n v="104"/>
    <b v="1"/>
    <n v="109"/>
    <s v="theater/spaces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b v="0"/>
    <n v="17"/>
    <b v="1"/>
    <n v="101"/>
    <s v="theater/spaces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x v="2999"/>
    <n v="1413493724"/>
    <b v="0"/>
    <n v="277"/>
    <b v="1"/>
    <n v="113"/>
    <s v="theater/spaces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x v="3000"/>
    <n v="1410019905"/>
    <b v="0"/>
    <n v="118"/>
    <b v="1"/>
    <n v="120"/>
    <s v="theater/spaces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x v="3001"/>
    <n v="1415988591"/>
    <b v="0"/>
    <n v="97"/>
    <b v="1"/>
    <n v="108"/>
    <s v="theater/spaces"/>
    <n v="88.87"/>
    <x v="1"/>
    <x v="38"/>
  </r>
  <r>
    <n v="3007"/>
    <x v="3006"/>
    <s v="Consuite for 2015 CoreCon.  An adventure into insanity."/>
    <n v="600"/>
    <n v="1080"/>
    <x v="0"/>
    <x v="0"/>
    <x v="0"/>
    <x v="3002"/>
    <n v="1428124283"/>
    <b v="0"/>
    <n v="20"/>
    <b v="1"/>
    <n v="180"/>
    <s v="theater/spaces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x v="3003"/>
    <n v="1450760719"/>
    <b v="0"/>
    <n v="26"/>
    <b v="1"/>
    <n v="101"/>
    <s v="theater/spaces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b v="0"/>
    <n v="128"/>
    <b v="1"/>
    <n v="120"/>
    <s v="theater/spaces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b v="0"/>
    <n v="15"/>
    <b v="1"/>
    <n v="158"/>
    <s v="theater/spaces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x v="3006"/>
    <n v="1448536516"/>
    <b v="0"/>
    <n v="25"/>
    <b v="1"/>
    <n v="124"/>
    <s v="theater/spaces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x v="3007"/>
    <n v="1421772730"/>
    <b v="0"/>
    <n v="55"/>
    <b v="1"/>
    <n v="117"/>
    <s v="theater/spaces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x v="3008"/>
    <n v="1432325049"/>
    <b v="0"/>
    <n v="107"/>
    <b v="1"/>
    <n v="157"/>
    <s v="theater/spaces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b v="0"/>
    <n v="557"/>
    <b v="1"/>
    <n v="113"/>
    <s v="theater/spaces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x v="3010"/>
    <n v="1401125238"/>
    <b v="0"/>
    <n v="40"/>
    <b v="1"/>
    <n v="103"/>
    <s v="theater/spaces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x v="3011"/>
    <n v="1400504952"/>
    <b v="0"/>
    <n v="36"/>
    <b v="1"/>
    <n v="103"/>
    <s v="theater/spaces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x v="3012"/>
    <n v="1405974243"/>
    <b v="0"/>
    <n v="159"/>
    <b v="1"/>
    <n v="106"/>
    <s v="theater/spaces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b v="0"/>
    <n v="41"/>
    <b v="1"/>
    <n v="101"/>
    <s v="theater/spaces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x v="3014"/>
    <n v="1398801620"/>
    <b v="0"/>
    <n v="226"/>
    <b v="1"/>
    <n v="121"/>
    <s v="theater/spaces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x v="3015"/>
    <n v="1434399533"/>
    <b v="0"/>
    <n v="30"/>
    <b v="1"/>
    <n v="101"/>
    <s v="theater/spaces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x v="3016"/>
    <n v="1476715869"/>
    <b v="0"/>
    <n v="103"/>
    <b v="1"/>
    <n v="116"/>
    <s v="theater/spaces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b v="0"/>
    <n v="62"/>
    <b v="1"/>
    <n v="101"/>
    <s v="theater/spaces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x v="3018"/>
    <n v="1430151186"/>
    <b v="0"/>
    <n v="6"/>
    <b v="1"/>
    <n v="103"/>
    <s v="theater/spaces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x v="3019"/>
    <n v="1346975475"/>
    <b v="0"/>
    <n v="182"/>
    <b v="1"/>
    <n v="246"/>
    <s v="theater/spaces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x v="3020"/>
    <n v="1399032813"/>
    <b v="0"/>
    <n v="145"/>
    <b v="1"/>
    <n v="302"/>
    <s v="theater/spaces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b v="0"/>
    <n v="25"/>
    <b v="1"/>
    <n v="143"/>
    <s v="theater/spaces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x v="3022"/>
    <n v="1424278451"/>
    <b v="0"/>
    <n v="320"/>
    <b v="1"/>
    <n v="131"/>
    <s v="theater/spaces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x v="3023"/>
    <n v="1468650025"/>
    <b v="0"/>
    <n v="99"/>
    <b v="1"/>
    <n v="168"/>
    <s v="theater/spaces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b v="0"/>
    <n v="348"/>
    <b v="1"/>
    <n v="110"/>
    <s v="theater/spaces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b v="0"/>
    <n v="41"/>
    <b v="1"/>
    <n v="107"/>
    <s v="theater/spaces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b v="0"/>
    <n v="29"/>
    <b v="1"/>
    <n v="100"/>
    <s v="theater/spaces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x v="3027"/>
    <n v="1439341459"/>
    <b v="0"/>
    <n v="25"/>
    <b v="1"/>
    <n v="127"/>
    <s v="theater/spaces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x v="3028"/>
    <n v="1468895925"/>
    <b v="0"/>
    <n v="23"/>
    <b v="1"/>
    <n v="147"/>
    <s v="theater/spaces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b v="0"/>
    <n v="1260"/>
    <b v="1"/>
    <n v="113"/>
    <s v="theater/spaces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x v="3030"/>
    <n v="1365082009"/>
    <b v="0"/>
    <n v="307"/>
    <b v="1"/>
    <n v="109"/>
    <s v="theater/spaces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x v="3031"/>
    <n v="1373568644"/>
    <b v="0"/>
    <n v="329"/>
    <b v="1"/>
    <n v="127"/>
    <s v="theater/spaces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b v="0"/>
    <n v="32"/>
    <b v="1"/>
    <n v="213"/>
    <s v="theater/spaces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x v="3033"/>
    <n v="1451887397"/>
    <b v="0"/>
    <n v="27"/>
    <b v="1"/>
    <n v="101"/>
    <s v="theater/spaces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b v="0"/>
    <n v="236"/>
    <b v="1"/>
    <n v="109"/>
    <s v="theater/spaces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x v="3035"/>
    <n v="1434999621"/>
    <b v="0"/>
    <n v="42"/>
    <b v="1"/>
    <n v="108"/>
    <s v="theater/spaces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x v="3036"/>
    <n v="1450731048"/>
    <b v="0"/>
    <n v="95"/>
    <b v="1"/>
    <n v="110"/>
    <s v="theater/spaces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x v="3037"/>
    <n v="1441557047"/>
    <b v="0"/>
    <n v="37"/>
    <b v="1"/>
    <n v="128"/>
    <s v="theater/spaces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x v="3038"/>
    <n v="1426815699"/>
    <b v="0"/>
    <n v="128"/>
    <b v="1"/>
    <n v="110"/>
    <s v="theater/spaces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x v="3039"/>
    <n v="1453137998"/>
    <b v="0"/>
    <n v="156"/>
    <b v="1"/>
    <n v="109"/>
    <s v="theater/spaces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b v="0"/>
    <n v="64"/>
    <b v="1"/>
    <n v="133"/>
    <s v="theater/spaces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b v="0"/>
    <n v="58"/>
    <b v="1"/>
    <n v="191"/>
    <s v="theater/spaces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x v="3042"/>
    <n v="1457999054"/>
    <b v="0"/>
    <n v="20"/>
    <b v="1"/>
    <n v="149"/>
    <s v="theater/spaces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b v="0"/>
    <n v="47"/>
    <b v="1"/>
    <n v="166"/>
    <s v="theater/spaces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b v="0"/>
    <n v="54"/>
    <b v="1"/>
    <n v="107"/>
    <s v="theater/spaces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x v="3045"/>
    <n v="1459828960"/>
    <b v="0"/>
    <n v="9"/>
    <b v="1"/>
    <n v="106"/>
    <s v="theater/spaces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b v="1"/>
    <n v="35"/>
    <b v="0"/>
    <n v="24"/>
    <s v="theater/spaces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x v="3047"/>
    <n v="1430237094"/>
    <b v="0"/>
    <n v="2"/>
    <b v="0"/>
    <n v="0"/>
    <s v="theater/spaces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b v="0"/>
    <n v="3"/>
    <b v="0"/>
    <n v="0"/>
    <s v="theater/spaces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b v="0"/>
    <n v="0"/>
    <b v="0"/>
    <n v="0"/>
    <s v="theater/spaces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x v="3050"/>
    <n v="1415660390"/>
    <b v="0"/>
    <n v="1"/>
    <b v="0"/>
    <n v="0"/>
    <s v="theater/spaces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x v="3051"/>
    <n v="1406819784"/>
    <b v="0"/>
    <n v="0"/>
    <b v="0"/>
    <n v="0"/>
    <s v="theater/spaces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x v="3052"/>
    <n v="1457105811"/>
    <b v="0"/>
    <n v="0"/>
    <b v="0"/>
    <n v="0"/>
    <s v="theater/spaces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x v="3053"/>
    <n v="1459414740"/>
    <b v="0"/>
    <n v="3"/>
    <b v="0"/>
    <n v="0"/>
    <s v="theater/spaces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x v="3054"/>
    <n v="1404944846"/>
    <b v="0"/>
    <n v="11"/>
    <b v="0"/>
    <n v="3"/>
    <s v="theater/spaces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x v="3055"/>
    <n v="1440830134"/>
    <b v="0"/>
    <n v="6"/>
    <b v="0"/>
    <n v="0"/>
    <s v="theater/spaces"/>
    <n v="55.83"/>
    <x v="1"/>
    <x v="38"/>
  </r>
  <r>
    <n v="3061"/>
    <x v="3060"/>
    <s v="Save a historic Local theater."/>
    <n v="1000000"/>
    <n v="0"/>
    <x v="2"/>
    <x v="0"/>
    <x v="0"/>
    <x v="3056"/>
    <n v="1405363748"/>
    <b v="0"/>
    <n v="0"/>
    <b v="0"/>
    <n v="0"/>
    <s v="theater/spaces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x v="3057"/>
    <n v="1441111892"/>
    <b v="0"/>
    <n v="67"/>
    <b v="0"/>
    <n v="67"/>
    <s v="theater/spaces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x v="3058"/>
    <n v="1474150138"/>
    <b v="0"/>
    <n v="23"/>
    <b v="0"/>
    <n v="20"/>
    <s v="theater/spaces"/>
    <n v="25.52"/>
    <x v="1"/>
    <x v="38"/>
  </r>
  <r>
    <n v="3064"/>
    <x v="3063"/>
    <s v="An epicenter for connection, creation and expression of the community."/>
    <n v="75000"/>
    <n v="8471"/>
    <x v="2"/>
    <x v="0"/>
    <x v="0"/>
    <x v="3059"/>
    <n v="1445483246"/>
    <b v="0"/>
    <n v="72"/>
    <b v="0"/>
    <n v="11"/>
    <s v="theater/spaces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x v="3060"/>
    <n v="1404523172"/>
    <b v="0"/>
    <n v="2"/>
    <b v="0"/>
    <n v="0"/>
    <s v="theater/spaces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x v="3061"/>
    <n v="1465536537"/>
    <b v="0"/>
    <n v="15"/>
    <b v="0"/>
    <n v="12"/>
    <s v="theater/spaces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b v="0"/>
    <n v="1"/>
    <b v="0"/>
    <n v="3"/>
    <s v="theater/spaces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b v="0"/>
    <n v="2"/>
    <b v="0"/>
    <n v="0"/>
    <s v="theater/spaces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b v="0"/>
    <n v="7"/>
    <b v="0"/>
    <n v="14"/>
    <s v="theater/spaces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x v="3065"/>
    <n v="1479317769"/>
    <b v="0"/>
    <n v="16"/>
    <b v="0"/>
    <n v="3"/>
    <s v="theater/spaces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x v="3066"/>
    <n v="1428082481"/>
    <b v="0"/>
    <n v="117"/>
    <b v="0"/>
    <n v="60"/>
    <s v="theater/spaces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x v="3067"/>
    <n v="1476549262"/>
    <b v="0"/>
    <n v="2"/>
    <b v="0"/>
    <n v="0"/>
    <s v="theater/spaces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x v="3068"/>
    <n v="1429287900"/>
    <b v="0"/>
    <n v="7"/>
    <b v="0"/>
    <n v="0"/>
    <s v="theater/spaces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b v="0"/>
    <n v="3"/>
    <b v="0"/>
    <n v="0"/>
    <s v="theater/spaces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x v="3070"/>
    <n v="1467253640"/>
    <b v="0"/>
    <n v="20"/>
    <b v="0"/>
    <n v="9"/>
    <s v="theater/spaces"/>
    <n v="64.8"/>
    <x v="1"/>
    <x v="38"/>
  </r>
  <r>
    <n v="3076"/>
    <x v="3075"/>
    <s v="Helping female comedians get in their 10,000 Hours of practice!"/>
    <n v="10000"/>
    <n v="1506"/>
    <x v="2"/>
    <x v="0"/>
    <x v="0"/>
    <x v="3071"/>
    <n v="1439221123"/>
    <b v="0"/>
    <n v="50"/>
    <b v="0"/>
    <n v="15"/>
    <s v="theater/spaces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b v="0"/>
    <n v="2"/>
    <b v="0"/>
    <n v="0"/>
    <s v="theater/spaces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b v="0"/>
    <n v="3"/>
    <b v="0"/>
    <n v="0"/>
    <s v="theater/spaces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b v="0"/>
    <n v="27"/>
    <b v="0"/>
    <n v="1"/>
    <s v="theater/spaces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x v="3075"/>
    <n v="1414456844"/>
    <b v="0"/>
    <n v="7"/>
    <b v="0"/>
    <n v="0"/>
    <s v="theater/spaces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b v="0"/>
    <n v="5"/>
    <b v="0"/>
    <n v="0"/>
    <s v="theater/spaces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x v="3077"/>
    <n v="1445033346"/>
    <b v="0"/>
    <n v="0"/>
    <b v="0"/>
    <n v="0"/>
    <s v="theater/spaces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b v="0"/>
    <n v="3"/>
    <b v="0"/>
    <n v="0"/>
    <s v="theater/spaces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b v="0"/>
    <n v="6"/>
    <b v="0"/>
    <n v="12"/>
    <s v="theater/spaces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x v="3080"/>
    <n v="1440969159"/>
    <b v="0"/>
    <n v="9"/>
    <b v="0"/>
    <n v="2"/>
    <s v="theater/spaces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x v="3081"/>
    <n v="1434643559"/>
    <b v="0"/>
    <n v="3"/>
    <b v="0"/>
    <n v="0"/>
    <s v="theater/spaces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b v="0"/>
    <n v="2"/>
    <b v="0"/>
    <n v="1"/>
    <s v="theater/spaces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x v="3083"/>
    <n v="1418046247"/>
    <b v="0"/>
    <n v="3"/>
    <b v="0"/>
    <n v="0"/>
    <s v="theater/spaces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x v="3084"/>
    <n v="1465304483"/>
    <b v="0"/>
    <n v="45"/>
    <b v="0"/>
    <n v="23"/>
    <s v="theater/spaces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b v="0"/>
    <n v="9"/>
    <b v="0"/>
    <n v="5"/>
    <s v="theater/spaces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x v="3086"/>
    <n v="1468622743"/>
    <b v="0"/>
    <n v="9"/>
    <b v="0"/>
    <n v="16"/>
    <s v="theater/spaces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x v="3087"/>
    <n v="1441723912"/>
    <b v="0"/>
    <n v="21"/>
    <b v="0"/>
    <n v="1"/>
    <s v="theater/spaces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x v="2806"/>
    <n v="1398980941"/>
    <b v="0"/>
    <n v="17"/>
    <b v="0"/>
    <n v="23"/>
    <s v="theater/spaces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x v="3088"/>
    <n v="1437591956"/>
    <b v="0"/>
    <n v="1"/>
    <b v="0"/>
    <n v="0"/>
    <s v="theater/spaces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x v="3089"/>
    <n v="1464827780"/>
    <b v="0"/>
    <n v="1"/>
    <b v="0"/>
    <n v="0"/>
    <s v="theater/spaces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x v="3090"/>
    <n v="1429559326"/>
    <b v="0"/>
    <n v="14"/>
    <b v="0"/>
    <n v="4"/>
    <s v="theater/spaces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x v="3091"/>
    <n v="1474027501"/>
    <b v="0"/>
    <n v="42"/>
    <b v="0"/>
    <n v="17"/>
    <s v="theater/spaces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b v="0"/>
    <n v="27"/>
    <b v="0"/>
    <n v="4"/>
    <s v="theater/spaces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b v="0"/>
    <n v="5"/>
    <b v="0"/>
    <n v="14"/>
    <s v="theater/spaces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x v="3094"/>
    <n v="1411224975"/>
    <b v="0"/>
    <n v="13"/>
    <b v="0"/>
    <n v="15"/>
    <s v="theater/spaces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b v="0"/>
    <n v="12"/>
    <b v="0"/>
    <n v="12"/>
    <s v="theater/spaces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b v="0"/>
    <n v="90"/>
    <b v="0"/>
    <n v="39"/>
    <s v="theater/spaces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x v="3097"/>
    <n v="1428896706"/>
    <b v="0"/>
    <n v="2"/>
    <b v="0"/>
    <n v="0"/>
    <s v="theater/spaces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x v="3098"/>
    <n v="1420235311"/>
    <b v="0"/>
    <n v="5"/>
    <b v="0"/>
    <n v="30"/>
    <s v="theater/spaces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x v="3099"/>
    <n v="1408986916"/>
    <b v="0"/>
    <n v="31"/>
    <b v="0"/>
    <n v="42"/>
    <s v="theater/spaces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x v="3100"/>
    <n v="1440497876"/>
    <b v="0"/>
    <n v="4"/>
    <b v="0"/>
    <n v="4"/>
    <s v="theater/spaces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x v="3101"/>
    <n v="1430767951"/>
    <b v="0"/>
    <n v="29"/>
    <b v="0"/>
    <n v="20"/>
    <s v="theater/spaces"/>
    <n v="272.58999999999997"/>
    <x v="1"/>
    <x v="38"/>
  </r>
  <r>
    <n v="3108"/>
    <x v="3107"/>
    <s v="We need a permanent home for the theater!"/>
    <n v="50000"/>
    <n v="26"/>
    <x v="2"/>
    <x v="0"/>
    <x v="0"/>
    <x v="3102"/>
    <n v="1425053994"/>
    <b v="0"/>
    <n v="2"/>
    <b v="0"/>
    <n v="0"/>
    <s v="theater/spaces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x v="3103"/>
    <n v="1406170810"/>
    <b v="0"/>
    <n v="114"/>
    <b v="0"/>
    <n v="25"/>
    <s v="theater/spaces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x v="3104"/>
    <n v="1484009119"/>
    <b v="0"/>
    <n v="1"/>
    <b v="0"/>
    <n v="0"/>
    <s v="theater/spaces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x v="3105"/>
    <n v="1409753820"/>
    <b v="0"/>
    <n v="76"/>
    <b v="0"/>
    <n v="27"/>
    <s v="theater/spaces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b v="0"/>
    <n v="9"/>
    <b v="0"/>
    <n v="5"/>
    <s v="theater/spaces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x v="3107"/>
    <n v="1426699982"/>
    <b v="0"/>
    <n v="37"/>
    <b v="0"/>
    <n v="4"/>
    <s v="theater/spaces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x v="3108"/>
    <n v="1406128250"/>
    <b v="0"/>
    <n v="0"/>
    <b v="0"/>
    <n v="0"/>
    <s v="theater/spaces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x v="3109"/>
    <n v="1462531427"/>
    <b v="0"/>
    <n v="1"/>
    <b v="0"/>
    <n v="3"/>
    <s v="theater/spaces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x v="3110"/>
    <n v="1426681325"/>
    <b v="0"/>
    <n v="10"/>
    <b v="0"/>
    <n v="57"/>
    <s v="theater/spaces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x v="3111"/>
    <n v="1463648360"/>
    <b v="0"/>
    <n v="1"/>
    <b v="0"/>
    <n v="0"/>
    <s v="theater/spaces"/>
    <n v="1"/>
    <x v="1"/>
    <x v="38"/>
  </r>
  <r>
    <n v="3118"/>
    <x v="3117"/>
    <s v="a magical place for all kind of people, like a fairytaile in all colours"/>
    <n v="500000"/>
    <n v="1550"/>
    <x v="2"/>
    <x v="11"/>
    <x v="9"/>
    <x v="3112"/>
    <n v="1465832123"/>
    <b v="0"/>
    <n v="2"/>
    <b v="0"/>
    <n v="0"/>
    <s v="theater/spaces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x v="3113"/>
    <n v="1424826332"/>
    <b v="0"/>
    <n v="1"/>
    <b v="0"/>
    <n v="0"/>
    <s v="theater/spaces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x v="3114"/>
    <n v="1457303796"/>
    <b v="0"/>
    <n v="10"/>
    <b v="0"/>
    <n v="0"/>
    <s v="theater/spaces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x v="3115"/>
    <n v="1406564335"/>
    <b v="0"/>
    <n v="1"/>
    <b v="0"/>
    <n v="1"/>
    <s v="theater/spaces"/>
    <n v="10"/>
    <x v="1"/>
    <x v="38"/>
  </r>
  <r>
    <n v="3122"/>
    <x v="3121"/>
    <s v="cancelled until further notice"/>
    <n v="199"/>
    <n v="116"/>
    <x v="1"/>
    <x v="0"/>
    <x v="0"/>
    <x v="3116"/>
    <n v="1478298132"/>
    <b v="0"/>
    <n v="2"/>
    <b v="0"/>
    <n v="58"/>
    <s v="theater/spaces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x v="3117"/>
    <n v="1465516198"/>
    <b v="0"/>
    <n v="348"/>
    <b v="0"/>
    <n v="68"/>
    <s v="theater/spaces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x v="3118"/>
    <n v="1417718601"/>
    <b v="0"/>
    <n v="4"/>
    <b v="0"/>
    <n v="0"/>
    <s v="theater/spaces"/>
    <n v="6.5"/>
    <x v="1"/>
    <x v="38"/>
  </r>
  <r>
    <n v="3125"/>
    <x v="3124"/>
    <s v="N/A"/>
    <n v="1500000"/>
    <n v="0"/>
    <x v="1"/>
    <x v="0"/>
    <x v="0"/>
    <x v="3119"/>
    <n v="1449550672"/>
    <b v="0"/>
    <n v="0"/>
    <b v="0"/>
    <n v="0"/>
    <s v="theater/spaces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b v="0"/>
    <n v="17"/>
    <b v="0"/>
    <n v="4"/>
    <s v="theater/spaces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b v="0"/>
    <n v="0"/>
    <b v="0"/>
    <n v="0"/>
    <s v="theater/spaces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x v="3122"/>
    <n v="1487101741"/>
    <b v="0"/>
    <n v="117"/>
    <b v="0"/>
    <n v="109"/>
    <s v="theater/plays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x v="3123"/>
    <n v="1489090419"/>
    <b v="0"/>
    <n v="1"/>
    <b v="0"/>
    <n v="1"/>
    <s v="theater/plays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x v="3124"/>
    <n v="1489504916"/>
    <b v="0"/>
    <n v="4"/>
    <b v="0"/>
    <n v="4"/>
    <s v="theater/plays"/>
    <n v="93.75"/>
    <x v="1"/>
    <x v="6"/>
  </r>
  <r>
    <n v="3131"/>
    <x v="3130"/>
    <s v="A Staged Reading of &quot;Snake Eyes,&quot; a new play by Alex Rafala"/>
    <n v="4100"/>
    <n v="645"/>
    <x v="3"/>
    <x v="0"/>
    <x v="0"/>
    <x v="3125"/>
    <n v="1489067645"/>
    <b v="0"/>
    <n v="12"/>
    <b v="0"/>
    <n v="16"/>
    <s v="theater/plays"/>
    <n v="53.75"/>
    <x v="1"/>
    <x v="6"/>
  </r>
  <r>
    <n v="3132"/>
    <x v="3131"/>
    <s v="Smells Like Money, Drips Like Honey, Taste Like Mocha, Better Run AWAY"/>
    <n v="30000"/>
    <n v="10"/>
    <x v="3"/>
    <x v="0"/>
    <x v="0"/>
    <x v="3126"/>
    <n v="1487579060"/>
    <b v="0"/>
    <n v="1"/>
    <b v="0"/>
    <n v="0"/>
    <s v="theater/plays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x v="3127"/>
    <n v="1487770434"/>
    <b v="0"/>
    <n v="16"/>
    <b v="0"/>
    <n v="108"/>
    <s v="theater/plays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b v="0"/>
    <n v="12"/>
    <b v="0"/>
    <n v="23"/>
    <s v="theater/plays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x v="3129"/>
    <n v="1489376321"/>
    <b v="0"/>
    <n v="7"/>
    <b v="0"/>
    <n v="21"/>
    <s v="theater/plays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x v="3130"/>
    <n v="1487847954"/>
    <b v="0"/>
    <n v="22"/>
    <b v="0"/>
    <n v="128"/>
    <s v="theater/plays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x v="3131"/>
    <n v="1489439669"/>
    <b v="0"/>
    <n v="1"/>
    <b v="0"/>
    <n v="3"/>
    <s v="theater/plays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x v="3132"/>
    <n v="1489591807"/>
    <b v="0"/>
    <n v="0"/>
    <b v="0"/>
    <n v="0"/>
    <s v="theater/plays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b v="0"/>
    <n v="6"/>
    <b v="0"/>
    <n v="5"/>
    <s v="theater/plays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b v="0"/>
    <n v="4"/>
    <b v="0"/>
    <n v="1"/>
    <s v="theater/plays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b v="0"/>
    <n v="8"/>
    <b v="0"/>
    <n v="52"/>
    <s v="theater/plays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x v="3136"/>
    <n v="1487333939"/>
    <b v="0"/>
    <n v="3"/>
    <b v="0"/>
    <n v="2"/>
    <s v="theater/plays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b v="0"/>
    <n v="0"/>
    <b v="0"/>
    <n v="0"/>
    <s v="theater/plays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b v="0"/>
    <n v="30"/>
    <b v="0"/>
    <n v="75"/>
    <s v="theater/plays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x v="3139"/>
    <n v="1485478734"/>
    <b v="0"/>
    <n v="0"/>
    <b v="0"/>
    <n v="0"/>
    <s v="theater/plays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x v="3140"/>
    <n v="1488471766"/>
    <b v="0"/>
    <n v="12"/>
    <b v="0"/>
    <n v="11"/>
    <s v="theater/plays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x v="3141"/>
    <n v="1411859755"/>
    <b v="1"/>
    <n v="213"/>
    <b v="1"/>
    <n v="118"/>
    <s v="theater/plays"/>
    <n v="110.35"/>
    <x v="1"/>
    <x v="6"/>
  </r>
  <r>
    <n v="3148"/>
    <x v="3147"/>
    <s v="Help fund The Aurora Project, an immersive science fiction epic."/>
    <n v="1800"/>
    <n v="2361"/>
    <x v="0"/>
    <x v="0"/>
    <x v="0"/>
    <x v="3142"/>
    <n v="1410278284"/>
    <b v="1"/>
    <n v="57"/>
    <b v="1"/>
    <n v="131"/>
    <s v="theater/plays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b v="1"/>
    <n v="25"/>
    <b v="1"/>
    <n v="104"/>
    <s v="theater/plays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b v="1"/>
    <n v="104"/>
    <b v="1"/>
    <n v="101"/>
    <s v="theater/plays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x v="3145"/>
    <n v="1407787774"/>
    <b v="1"/>
    <n v="34"/>
    <b v="1"/>
    <n v="100"/>
    <s v="theater/plays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x v="3146"/>
    <n v="1380833367"/>
    <b v="1"/>
    <n v="67"/>
    <b v="1"/>
    <n v="106"/>
    <s v="theater/plays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x v="3147"/>
    <n v="1301542937"/>
    <b v="1"/>
    <n v="241"/>
    <b v="1"/>
    <n v="336"/>
    <s v="theater/plays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b v="1"/>
    <n v="123"/>
    <b v="1"/>
    <n v="113"/>
    <s v="theater/plays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x v="3149"/>
    <n v="1353412725"/>
    <b v="1"/>
    <n v="302"/>
    <b v="1"/>
    <n v="189"/>
    <s v="theater/plays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x v="3150"/>
    <n v="1335567144"/>
    <b v="1"/>
    <n v="89"/>
    <b v="1"/>
    <n v="102"/>
    <s v="theater/plays"/>
    <n v="62.92"/>
    <x v="1"/>
    <x v="6"/>
  </r>
  <r>
    <n v="3157"/>
    <x v="3156"/>
    <s v="Four Directors.  Four One Acts.  Four Genres.  For You."/>
    <n v="4000"/>
    <n v="4040"/>
    <x v="0"/>
    <x v="0"/>
    <x v="0"/>
    <x v="3151"/>
    <n v="1404932105"/>
    <b v="1"/>
    <n v="41"/>
    <b v="1"/>
    <n v="101"/>
    <s v="theater/plays"/>
    <n v="98.54"/>
    <x v="1"/>
    <x v="6"/>
  </r>
  <r>
    <n v="3158"/>
    <x v="3157"/>
    <s v="A 40s crime-noir play using nursery rhyme characters."/>
    <n v="5000"/>
    <n v="5700"/>
    <x v="0"/>
    <x v="0"/>
    <x v="0"/>
    <x v="3152"/>
    <n v="1371931752"/>
    <b v="1"/>
    <n v="69"/>
    <b v="1"/>
    <n v="114"/>
    <s v="theater/plays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x v="3153"/>
    <n v="1323221761"/>
    <b v="1"/>
    <n v="52"/>
    <b v="1"/>
    <n v="133"/>
    <s v="theater/plays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x v="3154"/>
    <n v="1405923687"/>
    <b v="1"/>
    <n v="57"/>
    <b v="1"/>
    <n v="102"/>
    <s v="theater/plays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b v="1"/>
    <n v="74"/>
    <b v="1"/>
    <n v="105"/>
    <s v="theater/plays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x v="3156"/>
    <n v="1402331262"/>
    <b v="1"/>
    <n v="63"/>
    <b v="1"/>
    <n v="127"/>
    <s v="theater/plays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x v="3157"/>
    <n v="1400263525"/>
    <b v="1"/>
    <n v="72"/>
    <b v="1"/>
    <n v="111"/>
    <s v="theater/plays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b v="1"/>
    <n v="71"/>
    <b v="1"/>
    <n v="107"/>
    <s v="theater/plays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x v="73"/>
    <n v="1302493760"/>
    <b v="1"/>
    <n v="21"/>
    <b v="1"/>
    <n v="163"/>
    <s v="theater/plays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x v="3159"/>
    <n v="1414514153"/>
    <b v="1"/>
    <n v="930"/>
    <b v="1"/>
    <n v="160"/>
    <s v="theater/plays"/>
    <n v="60.3"/>
    <x v="1"/>
    <x v="6"/>
  </r>
  <r>
    <n v="3167"/>
    <x v="3166"/>
    <s v="What is destiny? Explore it with us this August at FringeNYC."/>
    <n v="3000"/>
    <n v="3485"/>
    <x v="0"/>
    <x v="0"/>
    <x v="0"/>
    <x v="3160"/>
    <n v="1405743181"/>
    <b v="1"/>
    <n v="55"/>
    <b v="1"/>
    <n v="116"/>
    <s v="theater/plays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x v="3161"/>
    <n v="1399948353"/>
    <b v="1"/>
    <n v="61"/>
    <b v="1"/>
    <n v="124"/>
    <s v="theater/plays"/>
    <n v="50.9"/>
    <x v="1"/>
    <x v="6"/>
  </r>
  <r>
    <n v="3169"/>
    <x v="3168"/>
    <s v="We're bringing The Window to the Cherry Lane Theater in January 2014."/>
    <n v="8000"/>
    <n v="8241"/>
    <x v="0"/>
    <x v="0"/>
    <x v="0"/>
    <x v="3162"/>
    <n v="1384364561"/>
    <b v="1"/>
    <n v="82"/>
    <b v="1"/>
    <n v="103"/>
    <s v="theater/plays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x v="3163"/>
    <n v="1401414944"/>
    <b v="1"/>
    <n v="71"/>
    <b v="1"/>
    <n v="112"/>
    <s v="theater/plays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b v="1"/>
    <n v="117"/>
    <b v="1"/>
    <n v="109"/>
    <s v="theater/plays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b v="1"/>
    <n v="29"/>
    <b v="1"/>
    <n v="115"/>
    <s v="theater/plays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b v="1"/>
    <n v="74"/>
    <b v="1"/>
    <n v="103"/>
    <s v="theater/plays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b v="1"/>
    <n v="23"/>
    <b v="1"/>
    <n v="101"/>
    <s v="theater/plays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b v="1"/>
    <n v="60"/>
    <b v="1"/>
    <n v="110"/>
    <s v="theater/plays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x v="3169"/>
    <n v="1374531631"/>
    <b v="1"/>
    <n v="55"/>
    <b v="1"/>
    <n v="115"/>
    <s v="theater/plays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x v="3170"/>
    <n v="1400774409"/>
    <b v="1"/>
    <n v="51"/>
    <b v="1"/>
    <n v="117"/>
    <s v="theater/plays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b v="1"/>
    <n v="78"/>
    <b v="1"/>
    <n v="172"/>
    <s v="theater/plays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x v="3172"/>
    <n v="1365699071"/>
    <b v="1"/>
    <n v="62"/>
    <b v="1"/>
    <n v="114"/>
    <s v="theater/plays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x v="3173"/>
    <n v="1400666049"/>
    <b v="1"/>
    <n v="45"/>
    <b v="1"/>
    <n v="120"/>
    <s v="theater/plays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x v="3174"/>
    <n v="1400570787"/>
    <b v="1"/>
    <n v="15"/>
    <b v="1"/>
    <n v="109"/>
    <s v="theater/plays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x v="3175"/>
    <n v="1323211621"/>
    <b v="1"/>
    <n v="151"/>
    <b v="1"/>
    <n v="101"/>
    <s v="theater/plays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x v="3176"/>
    <n v="1375729469"/>
    <b v="1"/>
    <n v="68"/>
    <b v="1"/>
    <n v="109"/>
    <s v="theater/plays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x v="3177"/>
    <n v="1401666631"/>
    <b v="1"/>
    <n v="46"/>
    <b v="1"/>
    <n v="107"/>
    <s v="theater/plays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b v="1"/>
    <n v="24"/>
    <b v="1"/>
    <n v="100"/>
    <s v="theater/plays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x v="3179"/>
    <n v="1408313438"/>
    <b v="1"/>
    <n v="70"/>
    <b v="1"/>
    <n v="102"/>
    <s v="theater/plays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b v="1"/>
    <n v="244"/>
    <b v="1"/>
    <n v="116"/>
    <s v="theater/plays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x v="3181"/>
    <n v="1432115902"/>
    <b v="0"/>
    <n v="9"/>
    <b v="0"/>
    <n v="65"/>
    <s v="theater/musical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b v="0"/>
    <n v="19"/>
    <b v="0"/>
    <n v="12"/>
    <s v="theater/musical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x v="3183"/>
    <n v="1478662675"/>
    <b v="0"/>
    <n v="0"/>
    <b v="0"/>
    <n v="0"/>
    <s v="theater/musical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x v="3184"/>
    <n v="1466186869"/>
    <b v="0"/>
    <n v="4"/>
    <b v="0"/>
    <n v="4"/>
    <s v="theater/musical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x v="3185"/>
    <n v="1421274859"/>
    <b v="0"/>
    <n v="8"/>
    <b v="0"/>
    <n v="1"/>
    <s v="theater/musical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x v="3186"/>
    <n v="1420586056"/>
    <b v="0"/>
    <n v="24"/>
    <b v="0"/>
    <n v="12"/>
    <s v="theater/musical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x v="3187"/>
    <n v="1435368598"/>
    <b v="0"/>
    <n v="0"/>
    <b v="0"/>
    <n v="0"/>
    <s v="theater/musical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b v="0"/>
    <n v="39"/>
    <b v="0"/>
    <n v="59"/>
    <s v="theater/musical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x v="3189"/>
    <n v="1433254875"/>
    <b v="0"/>
    <n v="6"/>
    <b v="0"/>
    <n v="0"/>
    <s v="theater/musical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x v="3190"/>
    <n v="1420458618"/>
    <b v="0"/>
    <n v="4"/>
    <b v="0"/>
    <n v="11"/>
    <s v="theater/musical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b v="0"/>
    <n v="3"/>
    <b v="0"/>
    <n v="0"/>
    <s v="theater/musical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x v="3192"/>
    <n v="1407435418"/>
    <b v="0"/>
    <n v="53"/>
    <b v="0"/>
    <n v="52"/>
    <s v="theater/musical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x v="3193"/>
    <n v="1459410101"/>
    <b v="0"/>
    <n v="1"/>
    <b v="0"/>
    <n v="0"/>
    <s v="theater/musical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b v="0"/>
    <n v="2"/>
    <b v="0"/>
    <n v="1"/>
    <s v="theater/musical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x v="3195"/>
    <n v="1445027346"/>
    <b v="0"/>
    <n v="25"/>
    <b v="0"/>
    <n v="55"/>
    <s v="theater/musical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x v="3196"/>
    <n v="1440632622"/>
    <b v="0"/>
    <n v="6"/>
    <b v="0"/>
    <n v="25"/>
    <s v="theater/musical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x v="3197"/>
    <n v="1434558479"/>
    <b v="0"/>
    <n v="0"/>
    <b v="0"/>
    <n v="0"/>
    <s v="theater/musical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x v="3198"/>
    <n v="1427878772"/>
    <b v="0"/>
    <n v="12"/>
    <b v="0"/>
    <n v="3"/>
    <s v="theater/musical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x v="3199"/>
    <n v="1440052651"/>
    <b v="0"/>
    <n v="0"/>
    <b v="0"/>
    <n v="0"/>
    <s v="theater/musical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x v="3200"/>
    <n v="1424587207"/>
    <b v="0"/>
    <n v="36"/>
    <b v="0"/>
    <n v="46"/>
    <s v="theater/musical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b v="1"/>
    <n v="82"/>
    <b v="1"/>
    <n v="104"/>
    <s v="theater/plays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b v="1"/>
    <n v="226"/>
    <b v="1"/>
    <n v="119"/>
    <s v="theater/plays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x v="3203"/>
    <n v="1334442519"/>
    <b v="1"/>
    <n v="60"/>
    <b v="1"/>
    <n v="126"/>
    <s v="theater/plays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b v="1"/>
    <n v="322"/>
    <b v="1"/>
    <n v="120"/>
    <s v="theater/plays"/>
    <n v="85.53"/>
    <x v="1"/>
    <x v="6"/>
  </r>
  <r>
    <n v="3212"/>
    <x v="3211"/>
    <s v="Help us bring our production of Campo Maldito to New York AND San Francisco!"/>
    <n v="4000"/>
    <n v="5050"/>
    <x v="0"/>
    <x v="0"/>
    <x v="0"/>
    <x v="3205"/>
    <n v="1404932751"/>
    <b v="1"/>
    <n v="94"/>
    <b v="1"/>
    <n v="126"/>
    <s v="theater/plays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x v="3206"/>
    <n v="1434478759"/>
    <b v="1"/>
    <n v="47"/>
    <b v="1"/>
    <n v="100"/>
    <s v="theater/plays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b v="1"/>
    <n v="115"/>
    <b v="1"/>
    <n v="102"/>
    <s v="theater/plays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b v="1"/>
    <n v="134"/>
    <b v="1"/>
    <n v="100"/>
    <s v="theater/plays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x v="3209"/>
    <n v="1433934371"/>
    <b v="1"/>
    <n v="35"/>
    <b v="1"/>
    <n v="100"/>
    <s v="theater/plays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x v="3210"/>
    <n v="1475672784"/>
    <b v="1"/>
    <n v="104"/>
    <b v="1"/>
    <n v="116"/>
    <s v="theater/plays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b v="1"/>
    <n v="184"/>
    <b v="1"/>
    <n v="102"/>
    <s v="theater/plays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x v="3212"/>
    <n v="1424043347"/>
    <b v="1"/>
    <n v="119"/>
    <b v="1"/>
    <n v="100"/>
    <s v="theater/plays"/>
    <n v="168.25"/>
    <x v="1"/>
    <x v="6"/>
  </r>
  <r>
    <n v="3220"/>
    <x v="3219"/>
    <s v="A sci-fi thriller for the stage opening March 10 in Los Angeles."/>
    <n v="15000"/>
    <n v="15126"/>
    <x v="0"/>
    <x v="0"/>
    <x v="0"/>
    <x v="3213"/>
    <n v="1486411204"/>
    <b v="1"/>
    <n v="59"/>
    <b v="1"/>
    <n v="101"/>
    <s v="theater/plays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b v="1"/>
    <n v="113"/>
    <b v="1"/>
    <n v="103"/>
    <s v="theater/plays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x v="3215"/>
    <n v="1443016697"/>
    <b v="1"/>
    <n v="84"/>
    <b v="1"/>
    <n v="125"/>
    <s v="theater/plays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x v="3216"/>
    <n v="1437508976"/>
    <b v="1"/>
    <n v="74"/>
    <b v="1"/>
    <n v="110"/>
    <s v="theater/plays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x v="3217"/>
    <n v="1479932713"/>
    <b v="1"/>
    <n v="216"/>
    <b v="1"/>
    <n v="102"/>
    <s v="theater/plays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x v="3218"/>
    <n v="1463145938"/>
    <b v="1"/>
    <n v="39"/>
    <b v="1"/>
    <n v="102"/>
    <s v="theater/plays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x v="3219"/>
    <n v="1443621612"/>
    <b v="1"/>
    <n v="21"/>
    <b v="1"/>
    <n v="104"/>
    <s v="theater/plays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b v="0"/>
    <n v="30"/>
    <b v="1"/>
    <n v="125"/>
    <s v="theater/plays"/>
    <n v="50"/>
    <x v="1"/>
    <x v="6"/>
  </r>
  <r>
    <n v="3228"/>
    <x v="3227"/>
    <s v="A Season of Powerful Women. A Season of Defiance."/>
    <n v="7000"/>
    <n v="7164"/>
    <x v="0"/>
    <x v="0"/>
    <x v="0"/>
    <x v="3221"/>
    <n v="1447606884"/>
    <b v="1"/>
    <n v="37"/>
    <b v="1"/>
    <n v="102"/>
    <s v="theater/plays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x v="3222"/>
    <n v="1413874798"/>
    <b v="1"/>
    <n v="202"/>
    <b v="1"/>
    <n v="108"/>
    <s v="theater/plays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x v="341"/>
    <n v="1410840126"/>
    <b v="1"/>
    <n v="37"/>
    <b v="1"/>
    <n v="110"/>
    <s v="theater/plays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x v="3223"/>
    <n v="1458254347"/>
    <b v="0"/>
    <n v="28"/>
    <b v="1"/>
    <n v="161"/>
    <s v="theater/plays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x v="3224"/>
    <n v="1459711917"/>
    <b v="1"/>
    <n v="26"/>
    <b v="1"/>
    <n v="131"/>
    <s v="theater/plays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x v="3225"/>
    <n v="1485890355"/>
    <b v="0"/>
    <n v="61"/>
    <b v="1"/>
    <n v="119"/>
    <s v="theater/plays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b v="0"/>
    <n v="115"/>
    <b v="1"/>
    <n v="100"/>
    <s v="theater/plays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b v="1"/>
    <n v="181"/>
    <b v="1"/>
    <n v="103"/>
    <s v="theater/plays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b v="0"/>
    <n v="110"/>
    <b v="1"/>
    <n v="101"/>
    <s v="theater/plays"/>
    <n v="182.91"/>
    <x v="1"/>
    <x v="6"/>
  </r>
  <r>
    <n v="3237"/>
    <x v="3236"/>
    <s v="An annual campaign supporting our intensive for artists 25 and under."/>
    <n v="35000"/>
    <n v="35275.64"/>
    <x v="0"/>
    <x v="0"/>
    <x v="0"/>
    <x v="3229"/>
    <n v="1441452184"/>
    <b v="1"/>
    <n v="269"/>
    <b v="1"/>
    <n v="101"/>
    <s v="theater/plays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x v="3230"/>
    <n v="1433160898"/>
    <b v="1"/>
    <n v="79"/>
    <b v="1"/>
    <n v="112"/>
    <s v="theater/plays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x v="3231"/>
    <n v="1443665293"/>
    <b v="1"/>
    <n v="104"/>
    <b v="1"/>
    <n v="106"/>
    <s v="theater/plays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b v="0"/>
    <n v="34"/>
    <b v="1"/>
    <n v="101"/>
    <s v="theater/plays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b v="1"/>
    <n v="167"/>
    <b v="1"/>
    <n v="115"/>
    <s v="theater/plays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x v="3234"/>
    <n v="1408558092"/>
    <b v="1"/>
    <n v="183"/>
    <b v="1"/>
    <n v="127"/>
    <s v="theater/plays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x v="3235"/>
    <n v="1442283562"/>
    <b v="1"/>
    <n v="71"/>
    <b v="1"/>
    <n v="103"/>
    <s v="theater/plays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x v="3236"/>
    <n v="1478018382"/>
    <b v="0"/>
    <n v="69"/>
    <b v="1"/>
    <n v="103"/>
    <s v="theater/plays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x v="3237"/>
    <n v="1431354258"/>
    <b v="0"/>
    <n v="270"/>
    <b v="1"/>
    <n v="104"/>
    <s v="theater/plays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x v="3238"/>
    <n v="1439551200"/>
    <b v="1"/>
    <n v="193"/>
    <b v="1"/>
    <n v="111"/>
    <s v="theater/plays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x v="3239"/>
    <n v="1434104712"/>
    <b v="1"/>
    <n v="57"/>
    <b v="1"/>
    <n v="106"/>
    <s v="theater/plays"/>
    <n v="46.43"/>
    <x v="1"/>
    <x v="6"/>
  </r>
  <r>
    <n v="3248"/>
    <x v="3247"/>
    <s v="Honest Accomplice Theatre produces theatre for social change."/>
    <n v="12000"/>
    <n v="12095"/>
    <x v="0"/>
    <x v="0"/>
    <x v="0"/>
    <x v="3240"/>
    <n v="1425590357"/>
    <b v="1"/>
    <n v="200"/>
    <b v="1"/>
    <n v="101"/>
    <s v="theater/plays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b v="1"/>
    <n v="88"/>
    <b v="1"/>
    <n v="105"/>
    <s v="theater/plays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b v="1"/>
    <n v="213"/>
    <b v="1"/>
    <n v="102"/>
    <s v="theater/plays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x v="3243"/>
    <n v="1432315966"/>
    <b v="1"/>
    <n v="20"/>
    <b v="1"/>
    <n v="111"/>
    <s v="theater/plays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x v="3244"/>
    <n v="1470655240"/>
    <b v="1"/>
    <n v="50"/>
    <b v="1"/>
    <n v="128"/>
    <s v="theater/plays"/>
    <n v="57.52"/>
    <x v="1"/>
    <x v="6"/>
  </r>
  <r>
    <n v="3253"/>
    <x v="3252"/>
    <s v="Can you ever truly feel what someone else is feeling?_x000a_Do you want to?"/>
    <n v="20000"/>
    <n v="20365"/>
    <x v="0"/>
    <x v="0"/>
    <x v="0"/>
    <x v="3245"/>
    <n v="1471701028"/>
    <b v="1"/>
    <n v="115"/>
    <b v="1"/>
    <n v="102"/>
    <s v="theater/plays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b v="1"/>
    <n v="186"/>
    <b v="1"/>
    <n v="101"/>
    <s v="theater/plays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b v="1"/>
    <n v="18"/>
    <b v="1"/>
    <n v="175"/>
    <s v="theater/plays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x v="3248"/>
    <n v="1432129577"/>
    <b v="1"/>
    <n v="176"/>
    <b v="1"/>
    <n v="128"/>
    <s v="theater/plays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b v="0"/>
    <n v="41"/>
    <b v="1"/>
    <n v="106"/>
    <s v="theater/plays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x v="3250"/>
    <n v="1418159861"/>
    <b v="1"/>
    <n v="75"/>
    <b v="1"/>
    <n v="105"/>
    <s v="theater/plays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b v="1"/>
    <n v="97"/>
    <b v="1"/>
    <n v="106"/>
    <s v="theater/plays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x v="3252"/>
    <n v="1445875718"/>
    <b v="1"/>
    <n v="73"/>
    <b v="1"/>
    <n v="109"/>
    <s v="theater/plays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x v="3253"/>
    <n v="1434475476"/>
    <b v="1"/>
    <n v="49"/>
    <b v="1"/>
    <n v="100"/>
    <s v="theater/plays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x v="3254"/>
    <n v="1416555262"/>
    <b v="1"/>
    <n v="134"/>
    <b v="1"/>
    <n v="103"/>
    <s v="theater/plays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x v="3255"/>
    <n v="1444220588"/>
    <b v="1"/>
    <n v="68"/>
    <b v="1"/>
    <n v="112"/>
    <s v="theater/plays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x v="3256"/>
    <n v="1421089938"/>
    <b v="1"/>
    <n v="49"/>
    <b v="1"/>
    <n v="103"/>
    <s v="theater/plays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x v="3257"/>
    <n v="1446570315"/>
    <b v="1"/>
    <n v="63"/>
    <b v="1"/>
    <n v="164"/>
    <s v="theater/plays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x v="3258"/>
    <n v="1431435122"/>
    <b v="1"/>
    <n v="163"/>
    <b v="1"/>
    <n v="131"/>
    <s v="theater/plays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b v="1"/>
    <n v="288"/>
    <b v="1"/>
    <n v="102"/>
    <s v="theater/plays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x v="3260"/>
    <n v="1470692528"/>
    <b v="1"/>
    <n v="42"/>
    <b v="1"/>
    <n v="128"/>
    <s v="theater/plays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x v="3261"/>
    <n v="1431509397"/>
    <b v="1"/>
    <n v="70"/>
    <b v="1"/>
    <n v="102"/>
    <s v="theater/plays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b v="1"/>
    <n v="30"/>
    <b v="1"/>
    <n v="102"/>
    <s v="theater/plays"/>
    <n v="61"/>
    <x v="1"/>
    <x v="6"/>
  </r>
  <r>
    <n v="3271"/>
    <x v="3270"/>
    <s v="A razor sharp satire to darken your Christmas."/>
    <n v="1500"/>
    <n v="1950"/>
    <x v="0"/>
    <x v="1"/>
    <x v="1"/>
    <x v="3263"/>
    <n v="1412332175"/>
    <b v="1"/>
    <n v="51"/>
    <b v="1"/>
    <n v="130"/>
    <s v="theater/plays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x v="3264"/>
    <n v="1444219209"/>
    <b v="1"/>
    <n v="145"/>
    <b v="1"/>
    <n v="154"/>
    <s v="theater/plays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b v="1"/>
    <n v="21"/>
    <b v="1"/>
    <n v="107"/>
    <s v="theater/plays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x v="3266"/>
    <n v="1454259272"/>
    <b v="1"/>
    <n v="286"/>
    <b v="1"/>
    <n v="101"/>
    <s v="theater/plays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x v="3267"/>
    <n v="1421183271"/>
    <b v="1"/>
    <n v="12"/>
    <b v="1"/>
    <n v="100"/>
    <s v="theater/plays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x v="3268"/>
    <n v="1456526879"/>
    <b v="1"/>
    <n v="100"/>
    <b v="1"/>
    <n v="117"/>
    <s v="theater/plays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x v="3269"/>
    <n v="1413735806"/>
    <b v="1"/>
    <n v="100"/>
    <b v="1"/>
    <n v="109"/>
    <s v="theater/plays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x v="3270"/>
    <n v="1430425303"/>
    <b v="1"/>
    <n v="34"/>
    <b v="1"/>
    <n v="103"/>
    <s v="theater/plays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b v="0"/>
    <n v="63"/>
    <b v="1"/>
    <n v="114"/>
    <s v="theater/plays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b v="0"/>
    <n v="30"/>
    <b v="1"/>
    <n v="103"/>
    <s v="theater/plays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x v="3273"/>
    <n v="1438561705"/>
    <b v="0"/>
    <n v="47"/>
    <b v="1"/>
    <n v="122"/>
    <s v="theater/plays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b v="0"/>
    <n v="237"/>
    <b v="1"/>
    <n v="103"/>
    <s v="theater/plays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x v="3275"/>
    <n v="1452448298"/>
    <b v="0"/>
    <n v="47"/>
    <b v="1"/>
    <n v="105"/>
    <s v="theater/plays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x v="3276"/>
    <n v="1452546853"/>
    <b v="0"/>
    <n v="15"/>
    <b v="1"/>
    <n v="102"/>
    <s v="theater/plays"/>
    <n v="203.2"/>
    <x v="1"/>
    <x v="6"/>
  </r>
  <r>
    <n v="3285"/>
    <x v="3284"/>
    <s v="A new play by Matthew Gasda"/>
    <n v="4999"/>
    <n v="5604"/>
    <x v="0"/>
    <x v="0"/>
    <x v="0"/>
    <x v="3277"/>
    <n v="1485556626"/>
    <b v="0"/>
    <n v="81"/>
    <b v="1"/>
    <n v="112"/>
    <s v="theater/plays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b v="0"/>
    <n v="122"/>
    <b v="1"/>
    <n v="102"/>
    <s v="theater/plays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x v="3279"/>
    <n v="1446573628"/>
    <b v="0"/>
    <n v="34"/>
    <b v="1"/>
    <n v="100"/>
    <s v="theater/plays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b v="0"/>
    <n v="207"/>
    <b v="1"/>
    <n v="100"/>
    <s v="theater/plays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x v="3281"/>
    <n v="1485161402"/>
    <b v="0"/>
    <n v="25"/>
    <b v="1"/>
    <n v="133"/>
    <s v="theater/plays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x v="3282"/>
    <n v="1486642891"/>
    <b v="0"/>
    <n v="72"/>
    <b v="1"/>
    <n v="121"/>
    <s v="theater/plays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x v="3283"/>
    <n v="1439743900"/>
    <b v="0"/>
    <n v="14"/>
    <b v="1"/>
    <n v="114"/>
    <s v="theater/plays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x v="3284"/>
    <n v="1444069748"/>
    <b v="0"/>
    <n v="15"/>
    <b v="1"/>
    <n v="286"/>
    <s v="theater/plays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b v="0"/>
    <n v="91"/>
    <b v="1"/>
    <n v="170"/>
    <s v="theater/plays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b v="0"/>
    <n v="24"/>
    <b v="1"/>
    <n v="118"/>
    <s v="theater/plays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x v="3287"/>
    <n v="1472294229"/>
    <b v="0"/>
    <n v="27"/>
    <b v="1"/>
    <n v="103"/>
    <s v="theater/plays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x v="3288"/>
    <n v="1446401372"/>
    <b v="0"/>
    <n v="47"/>
    <b v="1"/>
    <n v="144"/>
    <s v="theater/plays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x v="3289"/>
    <n v="1436380256"/>
    <b v="0"/>
    <n v="44"/>
    <b v="1"/>
    <n v="100"/>
    <s v="theater/plays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b v="0"/>
    <n v="72"/>
    <b v="1"/>
    <n v="102"/>
    <s v="theater/plays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x v="3291"/>
    <n v="1442268063"/>
    <b v="0"/>
    <n v="63"/>
    <b v="1"/>
    <n v="116"/>
    <s v="theater/plays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x v="3292"/>
    <n v="1428515462"/>
    <b v="0"/>
    <n v="88"/>
    <b v="1"/>
    <n v="136"/>
    <s v="theater/plays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x v="3293"/>
    <n v="1466185176"/>
    <b v="0"/>
    <n v="70"/>
    <b v="1"/>
    <n v="133"/>
    <s v="theater/plays"/>
    <n v="57.2"/>
    <x v="1"/>
    <x v="6"/>
  </r>
  <r>
    <n v="3302"/>
    <x v="3301"/>
    <s v="FilosofÃ­a de los anÃ³nimos"/>
    <n v="8400"/>
    <n v="8685"/>
    <x v="0"/>
    <x v="3"/>
    <x v="3"/>
    <x v="3294"/>
    <n v="1478507176"/>
    <b v="0"/>
    <n v="50"/>
    <b v="1"/>
    <n v="103"/>
    <s v="theater/plays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x v="3295"/>
    <n v="1424533084"/>
    <b v="0"/>
    <n v="35"/>
    <b v="1"/>
    <n v="116"/>
    <s v="theater/plays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x v="3296"/>
    <n v="1479826752"/>
    <b v="0"/>
    <n v="175"/>
    <b v="1"/>
    <n v="105"/>
    <s v="theater/plays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b v="0"/>
    <n v="20"/>
    <b v="1"/>
    <n v="102"/>
    <s v="theater/plays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b v="0"/>
    <n v="54"/>
    <b v="1"/>
    <n v="175"/>
    <s v="theater/plays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x v="3299"/>
    <n v="1460683339"/>
    <b v="0"/>
    <n v="20"/>
    <b v="1"/>
    <n v="107"/>
    <s v="theater/plays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x v="3300"/>
    <n v="1458766965"/>
    <b v="0"/>
    <n v="57"/>
    <b v="1"/>
    <n v="122"/>
    <s v="theater/plays"/>
    <n v="75.09"/>
    <x v="1"/>
    <x v="6"/>
  </r>
  <r>
    <n v="3309"/>
    <x v="3308"/>
    <s v="Two unlikely friends, a garage, tinned beans &amp; the end of the world."/>
    <n v="350"/>
    <n v="558"/>
    <x v="0"/>
    <x v="1"/>
    <x v="1"/>
    <x v="3301"/>
    <n v="1473953778"/>
    <b v="0"/>
    <n v="31"/>
    <b v="1"/>
    <n v="159"/>
    <s v="theater/plays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x v="3302"/>
    <n v="1441577825"/>
    <b v="0"/>
    <n v="31"/>
    <b v="1"/>
    <n v="100"/>
    <s v="theater/plays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b v="0"/>
    <n v="45"/>
    <b v="1"/>
    <n v="110"/>
    <s v="theater/plays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x v="3304"/>
    <n v="1477077946"/>
    <b v="0"/>
    <n v="41"/>
    <b v="1"/>
    <n v="100"/>
    <s v="theater/plays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x v="3305"/>
    <n v="1452664317"/>
    <b v="0"/>
    <n v="29"/>
    <b v="1"/>
    <n v="116"/>
    <s v="theater/plays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x v="3306"/>
    <n v="1428733511"/>
    <b v="0"/>
    <n v="58"/>
    <b v="1"/>
    <n v="211"/>
    <s v="theater/plays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x v="3307"/>
    <n v="1459927041"/>
    <b v="0"/>
    <n v="89"/>
    <b v="1"/>
    <n v="110"/>
    <s v="theater/plays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b v="0"/>
    <n v="125"/>
    <b v="1"/>
    <n v="100"/>
    <s v="theater/plays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x v="3309"/>
    <n v="1462755424"/>
    <b v="0"/>
    <n v="18"/>
    <b v="1"/>
    <n v="106"/>
    <s v="theater/plays"/>
    <n v="61.94"/>
    <x v="1"/>
    <x v="6"/>
  </r>
  <r>
    <n v="3318"/>
    <x v="3317"/>
    <s v="Help us strengthen and inspire disability arts in Atlantic Canada"/>
    <n v="2000"/>
    <n v="2512"/>
    <x v="0"/>
    <x v="5"/>
    <x v="5"/>
    <x v="3310"/>
    <n v="1456902893"/>
    <b v="0"/>
    <n v="32"/>
    <b v="1"/>
    <n v="126"/>
    <s v="theater/plays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x v="3311"/>
    <n v="1418824986"/>
    <b v="0"/>
    <n v="16"/>
    <b v="1"/>
    <n v="108"/>
    <s v="theater/plays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x v="3312"/>
    <n v="1463965557"/>
    <b v="0"/>
    <n v="38"/>
    <b v="1"/>
    <n v="101"/>
    <s v="theater/plays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b v="0"/>
    <n v="15"/>
    <b v="1"/>
    <n v="107"/>
    <s v="theater/plays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x v="3314"/>
    <n v="1464653696"/>
    <b v="0"/>
    <n v="23"/>
    <b v="1"/>
    <n v="102"/>
    <s v="theater/plays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b v="0"/>
    <n v="49"/>
    <b v="1"/>
    <n v="126"/>
    <s v="theater/plays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x v="3316"/>
    <n v="1463925590"/>
    <b v="0"/>
    <n v="10"/>
    <b v="1"/>
    <n v="102"/>
    <s v="theater/plays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x v="3317"/>
    <n v="1425235877"/>
    <b v="0"/>
    <n v="15"/>
    <b v="1"/>
    <n v="113"/>
    <s v="theater/plays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x v="3318"/>
    <n v="1423242505"/>
    <b v="0"/>
    <n v="57"/>
    <b v="1"/>
    <n v="101"/>
    <s v="theater/plays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x v="3319"/>
    <n v="1460105966"/>
    <b v="0"/>
    <n v="33"/>
    <b v="1"/>
    <n v="101"/>
    <s v="theater/plays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b v="0"/>
    <n v="9"/>
    <b v="1"/>
    <n v="146"/>
    <s v="theater/plays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x v="3321"/>
    <n v="1405583108"/>
    <b v="0"/>
    <n v="26"/>
    <b v="1"/>
    <n v="117"/>
    <s v="theater/plays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x v="3322"/>
    <n v="1425331068"/>
    <b v="0"/>
    <n v="69"/>
    <b v="1"/>
    <n v="106"/>
    <s v="theater/plays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b v="0"/>
    <n v="65"/>
    <b v="1"/>
    <n v="105"/>
    <s v="theater/plays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x v="3324"/>
    <n v="1403210330"/>
    <b v="0"/>
    <n v="83"/>
    <b v="1"/>
    <n v="100"/>
    <s v="theater/plays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x v="3325"/>
    <n v="1432484080"/>
    <b v="0"/>
    <n v="111"/>
    <b v="1"/>
    <n v="105"/>
    <s v="theater/plays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x v="3326"/>
    <n v="1435667422"/>
    <b v="0"/>
    <n v="46"/>
    <b v="1"/>
    <n v="139"/>
    <s v="theater/plays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x v="3327"/>
    <n v="1404749446"/>
    <b v="0"/>
    <n v="63"/>
    <b v="1"/>
    <n v="100"/>
    <s v="theater/plays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x v="3328"/>
    <n v="1457429646"/>
    <b v="0"/>
    <n v="9"/>
    <b v="1"/>
    <n v="100"/>
    <s v="theater/plays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x v="3329"/>
    <n v="1411109167"/>
    <b v="0"/>
    <n v="34"/>
    <b v="1"/>
    <n v="110"/>
    <s v="theater/plays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x v="3330"/>
    <n v="1486129680"/>
    <b v="0"/>
    <n v="112"/>
    <b v="1"/>
    <n v="102"/>
    <s v="theater/plays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x v="3331"/>
    <n v="1467129518"/>
    <b v="0"/>
    <n v="47"/>
    <b v="1"/>
    <n v="104"/>
    <s v="theater/plays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b v="0"/>
    <n v="38"/>
    <b v="1"/>
    <n v="138"/>
    <s v="theater/plays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b v="0"/>
    <n v="28"/>
    <b v="1"/>
    <n v="100"/>
    <s v="theater/plays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x v="3334"/>
    <n v="1425020810"/>
    <b v="0"/>
    <n v="78"/>
    <b v="1"/>
    <n v="102"/>
    <s v="theater/plays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x v="3335"/>
    <n v="1458770384"/>
    <b v="0"/>
    <n v="23"/>
    <b v="1"/>
    <n v="171"/>
    <s v="theater/plays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x v="3336"/>
    <n v="1406782093"/>
    <b v="0"/>
    <n v="40"/>
    <b v="1"/>
    <n v="101"/>
    <s v="theater/plays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x v="3337"/>
    <n v="1424226768"/>
    <b v="0"/>
    <n v="13"/>
    <b v="1"/>
    <n v="130"/>
    <s v="theater/plays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x v="3338"/>
    <n v="1424306110"/>
    <b v="0"/>
    <n v="18"/>
    <b v="1"/>
    <n v="110"/>
    <s v="theater/plays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b v="0"/>
    <n v="22"/>
    <b v="1"/>
    <n v="119"/>
    <s v="theater/plays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x v="3340"/>
    <n v="1459949080"/>
    <b v="0"/>
    <n v="79"/>
    <b v="1"/>
    <n v="100"/>
    <s v="theater/plays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b v="0"/>
    <n v="14"/>
    <b v="1"/>
    <n v="153"/>
    <s v="theater/plays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b v="0"/>
    <n v="51"/>
    <b v="1"/>
    <n v="104"/>
    <s v="theater/plays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x v="3343"/>
    <n v="1402910965"/>
    <b v="0"/>
    <n v="54"/>
    <b v="1"/>
    <n v="101"/>
    <s v="theater/plays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b v="0"/>
    <n v="70"/>
    <b v="1"/>
    <n v="108"/>
    <s v="theater/plays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x v="3345"/>
    <n v="1461061350"/>
    <b v="0"/>
    <n v="44"/>
    <b v="1"/>
    <n v="315"/>
    <s v="theater/plays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x v="3346"/>
    <n v="1443029206"/>
    <b v="0"/>
    <n v="55"/>
    <b v="1"/>
    <n v="102"/>
    <s v="theater/plays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x v="3347"/>
    <n v="1461941527"/>
    <b v="0"/>
    <n v="15"/>
    <b v="1"/>
    <n v="126"/>
    <s v="theater/plays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x v="3348"/>
    <n v="1466019272"/>
    <b v="0"/>
    <n v="27"/>
    <b v="1"/>
    <n v="101"/>
    <s v="theater/plays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b v="0"/>
    <n v="21"/>
    <b v="1"/>
    <n v="101"/>
    <s v="theater/plays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x v="3350"/>
    <n v="1413790079"/>
    <b v="0"/>
    <n v="162"/>
    <b v="1"/>
    <n v="103"/>
    <s v="theater/plays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x v="3351"/>
    <n v="1484097734"/>
    <b v="0"/>
    <n v="23"/>
    <b v="1"/>
    <n v="106"/>
    <s v="theater/plays"/>
    <n v="184.78"/>
    <x v="1"/>
    <x v="6"/>
  </r>
  <r>
    <n v="3360"/>
    <x v="3358"/>
    <s v="World Premiere, an M1 Singapore Fringe Festival 2017 commission."/>
    <n v="9000"/>
    <n v="9124"/>
    <x v="0"/>
    <x v="20"/>
    <x v="12"/>
    <x v="3352"/>
    <n v="1479866343"/>
    <b v="0"/>
    <n v="72"/>
    <b v="1"/>
    <n v="101"/>
    <s v="theater/plays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x v="3353"/>
    <n v="1408062990"/>
    <b v="0"/>
    <n v="68"/>
    <b v="1"/>
    <n v="113"/>
    <s v="theater/plays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x v="3354"/>
    <n v="1424484717"/>
    <b v="0"/>
    <n v="20"/>
    <b v="1"/>
    <n v="218"/>
    <s v="theater/plays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x v="3355"/>
    <n v="1406831445"/>
    <b v="0"/>
    <n v="26"/>
    <b v="1"/>
    <n v="101"/>
    <s v="theater/plays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x v="3266"/>
    <n v="1456183649"/>
    <b v="0"/>
    <n v="72"/>
    <b v="1"/>
    <n v="106"/>
    <s v="theater/plays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x v="3356"/>
    <n v="1447381592"/>
    <b v="0"/>
    <n v="3"/>
    <b v="1"/>
    <n v="104"/>
    <s v="theater/plays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x v="3357"/>
    <n v="1428889037"/>
    <b v="0"/>
    <n v="18"/>
    <b v="1"/>
    <n v="221"/>
    <s v="theater/plays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x v="3358"/>
    <n v="1436307894"/>
    <b v="0"/>
    <n v="30"/>
    <b v="1"/>
    <n v="119"/>
    <s v="theater/plays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x v="3359"/>
    <n v="1416977259"/>
    <b v="0"/>
    <n v="23"/>
    <b v="1"/>
    <n v="105"/>
    <s v="theater/plays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x v="3360"/>
    <n v="1479257980"/>
    <b v="0"/>
    <n v="54"/>
    <b v="1"/>
    <n v="104"/>
    <s v="theater/plays"/>
    <n v="96.2"/>
    <x v="1"/>
    <x v="6"/>
  </r>
  <r>
    <n v="3370"/>
    <x v="3368"/>
    <s v="I'm Alright. A story of young women, told by young women, for the world."/>
    <n v="1500"/>
    <n v="1766"/>
    <x v="0"/>
    <x v="0"/>
    <x v="0"/>
    <x v="3361"/>
    <n v="1479283285"/>
    <b v="0"/>
    <n v="26"/>
    <b v="1"/>
    <n v="118"/>
    <s v="theater/plays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x v="3362"/>
    <n v="1446670765"/>
    <b v="0"/>
    <n v="9"/>
    <b v="1"/>
    <n v="139"/>
    <s v="theater/plays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x v="2835"/>
    <n v="1407157756"/>
    <b v="0"/>
    <n v="27"/>
    <b v="1"/>
    <n v="104"/>
    <s v="theater/plays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x v="3363"/>
    <n v="1435177840"/>
    <b v="0"/>
    <n v="30"/>
    <b v="1"/>
    <n v="100"/>
    <s v="theater/plays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x v="3364"/>
    <n v="1443461616"/>
    <b v="0"/>
    <n v="52"/>
    <b v="1"/>
    <n v="107"/>
    <s v="theater/plays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x v="3365"/>
    <n v="1399387173"/>
    <b v="0"/>
    <n v="17"/>
    <b v="1"/>
    <n v="100"/>
    <s v="theater/plays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x v="3366"/>
    <n v="1424796594"/>
    <b v="0"/>
    <n v="19"/>
    <b v="1"/>
    <n v="100"/>
    <s v="theater/plays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b v="0"/>
    <n v="77"/>
    <b v="1"/>
    <n v="101"/>
    <s v="theater/plays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b v="0"/>
    <n v="21"/>
    <b v="1"/>
    <n v="108"/>
    <s v="theater/plays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b v="0"/>
    <n v="38"/>
    <b v="1"/>
    <n v="104"/>
    <s v="theater/plays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b v="0"/>
    <n v="28"/>
    <b v="1"/>
    <n v="104"/>
    <s v="theater/plays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b v="0"/>
    <n v="48"/>
    <b v="1"/>
    <n v="102"/>
    <s v="theater/plays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x v="3372"/>
    <n v="1467973256"/>
    <b v="0"/>
    <n v="46"/>
    <b v="1"/>
    <n v="101"/>
    <s v="theater/plays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b v="0"/>
    <n v="30"/>
    <b v="1"/>
    <n v="112"/>
    <s v="theater/plays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b v="0"/>
    <n v="64"/>
    <b v="1"/>
    <n v="100"/>
    <s v="theater/plays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x v="3375"/>
    <n v="1415652552"/>
    <b v="0"/>
    <n v="15"/>
    <b v="1"/>
    <n v="100"/>
    <s v="theater/plays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x v="3376"/>
    <n v="1415028506"/>
    <b v="0"/>
    <n v="41"/>
    <b v="1"/>
    <n v="105"/>
    <s v="theater/plays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x v="3377"/>
    <n v="1415125088"/>
    <b v="0"/>
    <n v="35"/>
    <b v="1"/>
    <n v="117"/>
    <s v="theater/plays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b v="0"/>
    <n v="45"/>
    <b v="1"/>
    <n v="104"/>
    <s v="theater/plays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x v="3379"/>
    <n v="1462368682"/>
    <b v="0"/>
    <n v="62"/>
    <b v="1"/>
    <n v="115"/>
    <s v="theater/plays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b v="0"/>
    <n v="22"/>
    <b v="1"/>
    <n v="102"/>
    <s v="theater/plays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x v="3381"/>
    <n v="1404997548"/>
    <b v="0"/>
    <n v="18"/>
    <b v="1"/>
    <n v="223"/>
    <s v="theater/plays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b v="0"/>
    <n v="12"/>
    <b v="1"/>
    <n v="100"/>
    <s v="theater/plays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x v="3383"/>
    <n v="1413065230"/>
    <b v="0"/>
    <n v="44"/>
    <b v="1"/>
    <n v="106"/>
    <s v="theater/plays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x v="3384"/>
    <n v="1403878645"/>
    <b v="0"/>
    <n v="27"/>
    <b v="1"/>
    <n v="142"/>
    <s v="theater/plays"/>
    <n v="29"/>
    <x v="1"/>
    <x v="6"/>
  </r>
  <r>
    <n v="3395"/>
    <x v="3393"/>
    <s v="Miramar is a a darkly funny play exploring what it is we call â€˜homeâ€™."/>
    <n v="500"/>
    <n v="920"/>
    <x v="0"/>
    <x v="1"/>
    <x v="1"/>
    <x v="3385"/>
    <n v="1431795944"/>
    <b v="0"/>
    <n v="38"/>
    <b v="1"/>
    <n v="184"/>
    <s v="theater/plays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x v="2806"/>
    <n v="1399286589"/>
    <b v="0"/>
    <n v="28"/>
    <b v="1"/>
    <n v="104"/>
    <s v="theater/plays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x v="3386"/>
    <n v="1452338929"/>
    <b v="0"/>
    <n v="24"/>
    <b v="1"/>
    <n v="112"/>
    <s v="theater/plays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x v="3387"/>
    <n v="1414605776"/>
    <b v="0"/>
    <n v="65"/>
    <b v="1"/>
    <n v="111"/>
    <s v="theater/plays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x v="3388"/>
    <n v="1421964325"/>
    <b v="0"/>
    <n v="46"/>
    <b v="1"/>
    <n v="104"/>
    <s v="theater/plays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b v="0"/>
    <n v="85"/>
    <b v="1"/>
    <n v="100"/>
    <s v="theater/plays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b v="0"/>
    <n v="66"/>
    <b v="1"/>
    <n v="102"/>
    <s v="theater/plays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b v="0"/>
    <n v="165"/>
    <b v="1"/>
    <n v="110"/>
    <s v="theater/plays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x v="3392"/>
    <n v="1432638324"/>
    <b v="0"/>
    <n v="17"/>
    <b v="1"/>
    <n v="100"/>
    <s v="theater/plays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x v="3393"/>
    <n v="1432814702"/>
    <b v="0"/>
    <n v="3"/>
    <b v="1"/>
    <n v="122"/>
    <s v="theater/plays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x v="3394"/>
    <n v="1455063886"/>
    <b v="0"/>
    <n v="17"/>
    <b v="1"/>
    <n v="138"/>
    <s v="theater/plays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x v="3395"/>
    <n v="1401623376"/>
    <b v="0"/>
    <n v="91"/>
    <b v="1"/>
    <n v="100"/>
    <s v="theater/plays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x v="3396"/>
    <n v="1402049289"/>
    <b v="0"/>
    <n v="67"/>
    <b v="1"/>
    <n v="107"/>
    <s v="theater/plays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b v="0"/>
    <n v="18"/>
    <b v="1"/>
    <n v="211"/>
    <s v="theater/plays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x v="3398"/>
    <n v="1466710358"/>
    <b v="0"/>
    <n v="21"/>
    <b v="1"/>
    <n v="124"/>
    <s v="theater/plays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x v="3399"/>
    <n v="1462841990"/>
    <b v="0"/>
    <n v="40"/>
    <b v="1"/>
    <n v="109"/>
    <s v="theater/plays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b v="0"/>
    <n v="78"/>
    <b v="1"/>
    <n v="104"/>
    <s v="theater/plays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x v="3401"/>
    <n v="1409266862"/>
    <b v="0"/>
    <n v="26"/>
    <b v="1"/>
    <n v="100"/>
    <s v="theater/plays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x v="3402"/>
    <n v="1424280938"/>
    <b v="0"/>
    <n v="14"/>
    <b v="1"/>
    <n v="130"/>
    <s v="theater/plays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x v="3403"/>
    <n v="1478030325"/>
    <b v="0"/>
    <n v="44"/>
    <b v="1"/>
    <n v="104"/>
    <s v="theater/plays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x v="3404"/>
    <n v="1459999656"/>
    <b v="0"/>
    <n v="9"/>
    <b v="1"/>
    <n v="100"/>
    <s v="theater/plays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b v="0"/>
    <n v="30"/>
    <b v="1"/>
    <n v="120"/>
    <s v="theater/plays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x v="3406"/>
    <n v="1410558948"/>
    <b v="0"/>
    <n v="45"/>
    <b v="1"/>
    <n v="100"/>
    <s v="theater/plays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x v="3407"/>
    <n v="1398283307"/>
    <b v="0"/>
    <n v="56"/>
    <b v="1"/>
    <n v="101"/>
    <s v="theater/plays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b v="0"/>
    <n v="46"/>
    <b v="1"/>
    <n v="107"/>
    <s v="theater/plays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x v="3409"/>
    <n v="1454638202"/>
    <b v="0"/>
    <n v="34"/>
    <b v="1"/>
    <n v="138"/>
    <s v="theater/plays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x v="3410"/>
    <n v="1422903563"/>
    <b v="0"/>
    <n v="98"/>
    <b v="1"/>
    <n v="101"/>
    <s v="theater/plays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x v="2232"/>
    <n v="1447594176"/>
    <b v="0"/>
    <n v="46"/>
    <b v="1"/>
    <n v="109"/>
    <s v="theater/plays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x v="3411"/>
    <n v="1427320341"/>
    <b v="0"/>
    <n v="10"/>
    <b v="1"/>
    <n v="140"/>
    <s v="theater/plays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x v="3412"/>
    <n v="1421252084"/>
    <b v="0"/>
    <n v="76"/>
    <b v="1"/>
    <n v="104"/>
    <s v="theater/plays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b v="0"/>
    <n v="104"/>
    <b v="1"/>
    <n v="103"/>
    <s v="theater/plays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x v="3414"/>
    <n v="1409620903"/>
    <b v="0"/>
    <n v="87"/>
    <b v="1"/>
    <n v="108"/>
    <s v="theater/plays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x v="3415"/>
    <n v="1401722952"/>
    <b v="0"/>
    <n v="29"/>
    <b v="1"/>
    <n v="100"/>
    <s v="theater/plays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x v="3416"/>
    <n v="1422983847"/>
    <b v="0"/>
    <n v="51"/>
    <b v="1"/>
    <n v="103"/>
    <s v="theater/plays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b v="0"/>
    <n v="12"/>
    <b v="1"/>
    <n v="130"/>
    <s v="theater/plays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b v="0"/>
    <n v="72"/>
    <b v="1"/>
    <n v="109"/>
    <s v="theater/plays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x v="3419"/>
    <n v="1405791153"/>
    <b v="0"/>
    <n v="21"/>
    <b v="1"/>
    <n v="100"/>
    <s v="theater/plays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x v="3420"/>
    <n v="1452520614"/>
    <b v="0"/>
    <n v="42"/>
    <b v="1"/>
    <n v="110"/>
    <s v="theater/plays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x v="3421"/>
    <n v="1400290255"/>
    <b v="0"/>
    <n v="71"/>
    <b v="1"/>
    <n v="100"/>
    <s v="theater/plays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b v="0"/>
    <n v="168"/>
    <b v="1"/>
    <n v="106"/>
    <s v="theater/plays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b v="0"/>
    <n v="19"/>
    <b v="1"/>
    <n v="112"/>
    <s v="theater/plays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b v="0"/>
    <n v="37"/>
    <b v="1"/>
    <n v="106"/>
    <s v="theater/plays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b v="0"/>
    <n v="36"/>
    <b v="1"/>
    <n v="101"/>
    <s v="theater/plays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x v="3426"/>
    <n v="1428358567"/>
    <b v="0"/>
    <n v="14"/>
    <b v="1"/>
    <n v="104"/>
    <s v="theater/plays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x v="3427"/>
    <n v="1452030730"/>
    <b v="0"/>
    <n v="18"/>
    <b v="1"/>
    <n v="135"/>
    <s v="theater/plays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x v="3428"/>
    <n v="1403146628"/>
    <b v="0"/>
    <n v="82"/>
    <b v="1"/>
    <n v="105"/>
    <s v="theater/plays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x v="3429"/>
    <n v="1445077121"/>
    <b v="0"/>
    <n v="43"/>
    <b v="1"/>
    <n v="103"/>
    <s v="theater/plays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x v="3430"/>
    <n v="1430424672"/>
    <b v="0"/>
    <n v="8"/>
    <b v="1"/>
    <n v="100"/>
    <s v="theater/plays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x v="3431"/>
    <n v="1407674146"/>
    <b v="0"/>
    <n v="45"/>
    <b v="1"/>
    <n v="186"/>
    <s v="theater/plays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x v="3432"/>
    <n v="1464677986"/>
    <b v="0"/>
    <n v="20"/>
    <b v="1"/>
    <n v="289"/>
    <s v="theater/plays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x v="3433"/>
    <n v="1443185036"/>
    <b v="0"/>
    <n v="31"/>
    <b v="1"/>
    <n v="100"/>
    <s v="theater/plays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b v="0"/>
    <n v="25"/>
    <b v="1"/>
    <n v="108"/>
    <s v="theater/plays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x v="3435"/>
    <n v="1454448012"/>
    <b v="0"/>
    <n v="14"/>
    <b v="1"/>
    <n v="108"/>
    <s v="theater/plays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x v="3436"/>
    <n v="1416192689"/>
    <b v="0"/>
    <n v="45"/>
    <b v="1"/>
    <n v="110"/>
    <s v="theater/plays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x v="3437"/>
    <n v="1465607738"/>
    <b v="0"/>
    <n v="20"/>
    <b v="1"/>
    <n v="171"/>
    <s v="theater/plays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x v="3438"/>
    <n v="1422809671"/>
    <b v="0"/>
    <n v="39"/>
    <b v="1"/>
    <n v="152"/>
    <s v="theater/plays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x v="3439"/>
    <n v="1427304127"/>
    <b v="0"/>
    <n v="16"/>
    <b v="1"/>
    <n v="101"/>
    <s v="theater/plays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x v="3440"/>
    <n v="1404141626"/>
    <b v="0"/>
    <n v="37"/>
    <b v="1"/>
    <n v="153"/>
    <s v="theater/plays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x v="3441"/>
    <n v="1465946956"/>
    <b v="0"/>
    <n v="14"/>
    <b v="1"/>
    <n v="128"/>
    <s v="theater/plays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x v="3442"/>
    <n v="1404233159"/>
    <b v="0"/>
    <n v="21"/>
    <b v="1"/>
    <n v="101"/>
    <s v="theater/plays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b v="0"/>
    <n v="69"/>
    <b v="1"/>
    <n v="101"/>
    <s v="theater/plays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b v="0"/>
    <n v="16"/>
    <b v="1"/>
    <n v="191"/>
    <s v="theater/plays"/>
    <n v="358.69"/>
    <x v="1"/>
    <x v="6"/>
  </r>
  <r>
    <n v="3457"/>
    <x v="3455"/>
    <s v="Robots, Space Battles, Mystery, and Intrigue. Nothing is Impossible..."/>
    <n v="2000"/>
    <n v="2804"/>
    <x v="0"/>
    <x v="0"/>
    <x v="0"/>
    <x v="3445"/>
    <n v="1421081857"/>
    <b v="0"/>
    <n v="55"/>
    <b v="1"/>
    <n v="140"/>
    <s v="theater/plays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x v="3446"/>
    <n v="1420606303"/>
    <b v="0"/>
    <n v="27"/>
    <b v="1"/>
    <n v="124"/>
    <s v="theater/plays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x v="3447"/>
    <n v="1461151860"/>
    <b v="0"/>
    <n v="36"/>
    <b v="1"/>
    <n v="126"/>
    <s v="theater/plays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x v="3448"/>
    <n v="1406896752"/>
    <b v="0"/>
    <n v="19"/>
    <b v="1"/>
    <n v="190"/>
    <s v="theater/plays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x v="3449"/>
    <n v="1475248279"/>
    <b v="0"/>
    <n v="12"/>
    <b v="1"/>
    <n v="139"/>
    <s v="theater/plays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x v="3450"/>
    <n v="1435181628"/>
    <b v="0"/>
    <n v="17"/>
    <b v="1"/>
    <n v="202"/>
    <s v="theater/plays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x v="3451"/>
    <n v="1472594585"/>
    <b v="0"/>
    <n v="114"/>
    <b v="1"/>
    <n v="103"/>
    <s v="theater/plays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b v="0"/>
    <n v="93"/>
    <b v="1"/>
    <n v="102"/>
    <s v="theater/plays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x v="3453"/>
    <n v="1436972472"/>
    <b v="0"/>
    <n v="36"/>
    <b v="1"/>
    <n v="103"/>
    <s v="theater/plays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x v="3454"/>
    <n v="1455928050"/>
    <b v="0"/>
    <n v="61"/>
    <b v="1"/>
    <n v="127"/>
    <s v="theater/plays"/>
    <n v="72.95"/>
    <x v="1"/>
    <x v="6"/>
  </r>
  <r>
    <n v="3467"/>
    <x v="3465"/>
    <s v="Venus in Fur, By David Ives."/>
    <n v="3000"/>
    <n v="3030"/>
    <x v="0"/>
    <x v="0"/>
    <x v="0"/>
    <x v="3455"/>
    <n v="1424275632"/>
    <b v="0"/>
    <n v="47"/>
    <b v="1"/>
    <n v="101"/>
    <s v="theater/plays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x v="3456"/>
    <n v="1471976529"/>
    <b v="0"/>
    <n v="17"/>
    <b v="1"/>
    <n v="122"/>
    <s v="theater/plays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b v="0"/>
    <n v="63"/>
    <b v="1"/>
    <n v="113"/>
    <s v="theater/plays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x v="3458"/>
    <n v="1465345902"/>
    <b v="0"/>
    <n v="9"/>
    <b v="1"/>
    <n v="150"/>
    <s v="theater/plays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x v="3459"/>
    <n v="1405971690"/>
    <b v="0"/>
    <n v="30"/>
    <b v="1"/>
    <n v="215"/>
    <s v="theater/plays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x v="3460"/>
    <n v="1413432331"/>
    <b v="0"/>
    <n v="23"/>
    <b v="1"/>
    <n v="102"/>
    <s v="theater/plays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x v="3461"/>
    <n v="1425067296"/>
    <b v="0"/>
    <n v="33"/>
    <b v="1"/>
    <n v="100"/>
    <s v="theater/plays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x v="3462"/>
    <n v="1466424131"/>
    <b v="0"/>
    <n v="39"/>
    <b v="1"/>
    <n v="101"/>
    <s v="theater/plays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x v="3463"/>
    <n v="1412629704"/>
    <b v="0"/>
    <n v="17"/>
    <b v="1"/>
    <n v="113"/>
    <s v="theater/plays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x v="3464"/>
    <n v="1412836990"/>
    <b v="0"/>
    <n v="6"/>
    <b v="1"/>
    <n v="104"/>
    <s v="theater/plays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x v="3465"/>
    <n v="1430761243"/>
    <b v="0"/>
    <n v="39"/>
    <b v="1"/>
    <n v="115"/>
    <s v="theater/plays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b v="0"/>
    <n v="57"/>
    <b v="1"/>
    <n v="113"/>
    <s v="theater/plays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x v="3467"/>
    <n v="1400790680"/>
    <b v="0"/>
    <n v="56"/>
    <b v="1"/>
    <n v="128"/>
    <s v="theater/plays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x v="3468"/>
    <n v="1434440227"/>
    <b v="0"/>
    <n v="13"/>
    <b v="1"/>
    <n v="143"/>
    <s v="theater/plays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b v="0"/>
    <n v="95"/>
    <b v="1"/>
    <n v="119"/>
    <s v="theater/plays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x v="3470"/>
    <n v="1402079466"/>
    <b v="0"/>
    <n v="80"/>
    <b v="1"/>
    <n v="138"/>
    <s v="theater/plays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x v="3471"/>
    <n v="1401811381"/>
    <b v="0"/>
    <n v="133"/>
    <b v="1"/>
    <n v="160"/>
    <s v="theater/plays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b v="0"/>
    <n v="44"/>
    <b v="1"/>
    <n v="114"/>
    <s v="theater/plays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b v="0"/>
    <n v="30"/>
    <b v="1"/>
    <n v="101"/>
    <s v="theater/plays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b v="0"/>
    <n v="56"/>
    <b v="1"/>
    <n v="155"/>
    <s v="theater/plays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x v="3475"/>
    <n v="1432593252"/>
    <b v="0"/>
    <n v="66"/>
    <b v="1"/>
    <n v="128"/>
    <s v="theater/plays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x v="3476"/>
    <n v="1427221560"/>
    <b v="0"/>
    <n v="29"/>
    <b v="1"/>
    <n v="121"/>
    <s v="theater/plays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x v="3477"/>
    <n v="1398352531"/>
    <b v="0"/>
    <n v="72"/>
    <b v="1"/>
    <n v="113"/>
    <s v="theater/plays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b v="0"/>
    <n v="27"/>
    <b v="1"/>
    <n v="128"/>
    <s v="theater/plays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x v="3479"/>
    <n v="1430114384"/>
    <b v="0"/>
    <n v="10"/>
    <b v="1"/>
    <n v="158"/>
    <s v="theater/plays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x v="3480"/>
    <n v="1442794397"/>
    <b v="0"/>
    <n v="35"/>
    <b v="1"/>
    <n v="105"/>
    <s v="theater/plays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x v="3481"/>
    <n v="1406580436"/>
    <b v="0"/>
    <n v="29"/>
    <b v="1"/>
    <n v="100"/>
    <s v="theater/plays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b v="0"/>
    <n v="13"/>
    <b v="1"/>
    <n v="100"/>
    <s v="theater/plays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x v="3483"/>
    <n v="1412360309"/>
    <b v="0"/>
    <n v="72"/>
    <b v="1"/>
    <n v="107"/>
    <s v="theater/plays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b v="0"/>
    <n v="78"/>
    <b v="1"/>
    <n v="124"/>
    <s v="theater/plays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x v="3485"/>
    <n v="1463852904"/>
    <b v="0"/>
    <n v="49"/>
    <b v="1"/>
    <n v="109"/>
    <s v="theater/plays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b v="0"/>
    <n v="42"/>
    <b v="1"/>
    <n v="102"/>
    <s v="theater/plays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x v="3487"/>
    <n v="1431046325"/>
    <b v="0"/>
    <n v="35"/>
    <b v="1"/>
    <n v="106"/>
    <s v="theater/plays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x v="3488"/>
    <n v="1455919438"/>
    <b v="0"/>
    <n v="42"/>
    <b v="1"/>
    <n v="106"/>
    <s v="theater/plays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x v="3489"/>
    <n v="1439835595"/>
    <b v="0"/>
    <n v="42"/>
    <b v="1"/>
    <n v="101"/>
    <s v="theater/plays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b v="0"/>
    <n v="31"/>
    <b v="1"/>
    <n v="105"/>
    <s v="theater/plays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x v="3491"/>
    <n v="1466767728"/>
    <b v="0"/>
    <n v="38"/>
    <b v="1"/>
    <n v="108"/>
    <s v="theater/plays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b v="0"/>
    <n v="8"/>
    <b v="1"/>
    <n v="100"/>
    <s v="theater/plays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b v="0"/>
    <n v="39"/>
    <b v="1"/>
    <n v="104"/>
    <s v="theater/plays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b v="0"/>
    <n v="29"/>
    <b v="1"/>
    <n v="102"/>
    <s v="theater/plays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x v="3495"/>
    <n v="1462140537"/>
    <b v="0"/>
    <n v="72"/>
    <b v="1"/>
    <n v="104"/>
    <s v="theater/plays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x v="3496"/>
    <n v="1460914253"/>
    <b v="0"/>
    <n v="15"/>
    <b v="1"/>
    <n v="180"/>
    <s v="theater/plays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x v="3497"/>
    <n v="1415392666"/>
    <b v="0"/>
    <n v="33"/>
    <b v="1"/>
    <n v="106"/>
    <s v="theater/plays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x v="3498"/>
    <n v="1402584846"/>
    <b v="0"/>
    <n v="15"/>
    <b v="1"/>
    <n v="101"/>
    <s v="theater/plays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x v="3499"/>
    <n v="1413406695"/>
    <b v="0"/>
    <n v="19"/>
    <b v="1"/>
    <n v="101"/>
    <s v="theater/plays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x v="3500"/>
    <n v="1424609592"/>
    <b v="0"/>
    <n v="17"/>
    <b v="1"/>
    <n v="100"/>
    <s v="theater/plays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x v="3501"/>
    <n v="1400725112"/>
    <b v="0"/>
    <n v="44"/>
    <b v="1"/>
    <n v="118"/>
    <s v="theater/plays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b v="0"/>
    <n v="10"/>
    <b v="1"/>
    <n v="110"/>
    <s v="theater/plays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x v="3503"/>
    <n v="1430505171"/>
    <b v="0"/>
    <n v="46"/>
    <b v="1"/>
    <n v="103"/>
    <s v="theater/plays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x v="3504"/>
    <n v="1407197670"/>
    <b v="0"/>
    <n v="11"/>
    <b v="1"/>
    <n v="100"/>
    <s v="theater/plays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x v="3505"/>
    <n v="1401910634"/>
    <b v="0"/>
    <n v="13"/>
    <b v="1"/>
    <n v="100"/>
    <s v="theater/plays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x v="3506"/>
    <n v="1410461299"/>
    <b v="0"/>
    <n v="33"/>
    <b v="1"/>
    <n v="110"/>
    <s v="theater/plays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x v="3507"/>
    <n v="1422886950"/>
    <b v="0"/>
    <n v="28"/>
    <b v="1"/>
    <n v="101"/>
    <s v="theater/plays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x v="3508"/>
    <n v="1439322412"/>
    <b v="0"/>
    <n v="21"/>
    <b v="1"/>
    <n v="101"/>
    <s v="theater/plays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b v="0"/>
    <n v="13"/>
    <b v="1"/>
    <n v="169"/>
    <s v="theater/plays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b v="0"/>
    <n v="34"/>
    <b v="1"/>
    <n v="100"/>
    <s v="theater/plays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x v="3511"/>
    <n v="1469871148"/>
    <b v="0"/>
    <n v="80"/>
    <b v="1"/>
    <n v="114"/>
    <s v="theater/plays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b v="0"/>
    <n v="74"/>
    <b v="1"/>
    <n v="102"/>
    <s v="theater/plays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x v="3453"/>
    <n v="1438188106"/>
    <b v="0"/>
    <n v="7"/>
    <b v="1"/>
    <n v="106"/>
    <s v="theater/plays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x v="3513"/>
    <n v="1459411371"/>
    <b v="0"/>
    <n v="34"/>
    <b v="1"/>
    <n v="102"/>
    <s v="theater/plays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b v="0"/>
    <n v="86"/>
    <b v="1"/>
    <n v="117"/>
    <s v="theater/plays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x v="3515"/>
    <n v="1483012918"/>
    <b v="0"/>
    <n v="37"/>
    <b v="1"/>
    <n v="101"/>
    <s v="theater/plays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b v="0"/>
    <n v="18"/>
    <b v="1"/>
    <n v="132"/>
    <s v="theater/plays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b v="0"/>
    <n v="22"/>
    <b v="1"/>
    <n v="100"/>
    <s v="theater/plays"/>
    <n v="125"/>
    <x v="1"/>
    <x v="6"/>
  </r>
  <r>
    <n v="3531"/>
    <x v="3529"/>
    <s v="A political comedy for a crazy election year"/>
    <n v="1000"/>
    <n v="1280"/>
    <x v="0"/>
    <x v="0"/>
    <x v="0"/>
    <x v="3518"/>
    <n v="1464709334"/>
    <b v="0"/>
    <n v="26"/>
    <b v="1"/>
    <n v="128"/>
    <s v="theater/plays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b v="0"/>
    <n v="27"/>
    <b v="1"/>
    <n v="119"/>
    <s v="theater/plays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x v="3520"/>
    <n v="1444673767"/>
    <b v="0"/>
    <n v="8"/>
    <b v="1"/>
    <n v="126"/>
    <s v="theater/plays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x v="3521"/>
    <n v="1440687623"/>
    <b v="0"/>
    <n v="204"/>
    <b v="1"/>
    <n v="156"/>
    <s v="theater/plays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x v="1804"/>
    <n v="1441120910"/>
    <b v="0"/>
    <n v="46"/>
    <b v="1"/>
    <n v="103"/>
    <s v="theater/plays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b v="0"/>
    <n v="17"/>
    <b v="1"/>
    <n v="153"/>
    <s v="theater/plays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b v="0"/>
    <n v="28"/>
    <b v="1"/>
    <n v="180"/>
    <s v="theater/plays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b v="0"/>
    <n v="83"/>
    <b v="1"/>
    <n v="128"/>
    <s v="theater/plays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x v="3525"/>
    <n v="1471543722"/>
    <b v="0"/>
    <n v="13"/>
    <b v="1"/>
    <n v="120"/>
    <s v="theater/plays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x v="3526"/>
    <n v="1464307491"/>
    <b v="0"/>
    <n v="8"/>
    <b v="1"/>
    <n v="123"/>
    <s v="theater/plays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b v="0"/>
    <n v="32"/>
    <b v="1"/>
    <n v="105"/>
    <s v="theater/plays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x v="3528"/>
    <n v="1404915822"/>
    <b v="0"/>
    <n v="85"/>
    <b v="1"/>
    <n v="102"/>
    <s v="theater/plays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x v="3529"/>
    <n v="1432663659"/>
    <b v="0"/>
    <n v="29"/>
    <b v="1"/>
    <n v="105"/>
    <s v="theater/plays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x v="3530"/>
    <n v="1423166257"/>
    <b v="0"/>
    <n v="24"/>
    <b v="1"/>
    <n v="100"/>
    <s v="theater/plays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b v="0"/>
    <n v="8"/>
    <b v="1"/>
    <n v="100"/>
    <s v="theater/plays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b v="0"/>
    <n v="19"/>
    <b v="1"/>
    <n v="102"/>
    <s v="theater/plays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x v="3533"/>
    <n v="1461117201"/>
    <b v="0"/>
    <n v="336"/>
    <b v="1"/>
    <n v="114"/>
    <s v="theater/plays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x v="3534"/>
    <n v="1455230214"/>
    <b v="0"/>
    <n v="13"/>
    <b v="1"/>
    <n v="102"/>
    <s v="theater/plays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x v="3535"/>
    <n v="1438939673"/>
    <b v="0"/>
    <n v="42"/>
    <b v="1"/>
    <n v="102"/>
    <s v="theater/plays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x v="3536"/>
    <n v="1459632398"/>
    <b v="0"/>
    <n v="64"/>
    <b v="1"/>
    <n v="105"/>
    <s v="theater/plays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x v="3537"/>
    <n v="1398342170"/>
    <b v="0"/>
    <n v="25"/>
    <b v="1"/>
    <n v="102"/>
    <s v="theater/plays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b v="0"/>
    <n v="20"/>
    <b v="1"/>
    <n v="100"/>
    <s v="theater/plays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x v="3539"/>
    <n v="1436575280"/>
    <b v="0"/>
    <n v="104"/>
    <b v="1"/>
    <n v="106"/>
    <s v="theater/plays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x v="3540"/>
    <n v="1421025159"/>
    <b v="0"/>
    <n v="53"/>
    <b v="1"/>
    <n v="113"/>
    <s v="theater/plays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b v="0"/>
    <n v="14"/>
    <b v="1"/>
    <n v="100"/>
    <s v="theater/plays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b v="0"/>
    <n v="20"/>
    <b v="1"/>
    <n v="100"/>
    <s v="theater/plays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b v="0"/>
    <n v="558"/>
    <b v="1"/>
    <n v="100"/>
    <s v="theater/plays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x v="3544"/>
    <n v="1431718575"/>
    <b v="0"/>
    <n v="22"/>
    <b v="1"/>
    <n v="144"/>
    <s v="theater/plays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b v="0"/>
    <n v="24"/>
    <b v="1"/>
    <n v="104"/>
    <s v="theater/plays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b v="0"/>
    <n v="74"/>
    <b v="1"/>
    <n v="108"/>
    <s v="theater/plays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b v="0"/>
    <n v="54"/>
    <b v="1"/>
    <n v="102"/>
    <s v="theater/plays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b v="0"/>
    <n v="31"/>
    <b v="1"/>
    <n v="149"/>
    <s v="theater/plays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b v="0"/>
    <n v="25"/>
    <b v="1"/>
    <n v="105"/>
    <s v="theater/plays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x v="3550"/>
    <n v="1440082649"/>
    <b v="0"/>
    <n v="17"/>
    <b v="1"/>
    <n v="101"/>
    <s v="theater/plays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x v="3551"/>
    <n v="1417456208"/>
    <b v="0"/>
    <n v="12"/>
    <b v="1"/>
    <n v="131"/>
    <s v="theater/plays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b v="0"/>
    <n v="38"/>
    <b v="1"/>
    <n v="105"/>
    <s v="theater/plays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x v="3553"/>
    <n v="1431372444"/>
    <b v="0"/>
    <n v="41"/>
    <b v="1"/>
    <n v="109"/>
    <s v="theater/plays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b v="0"/>
    <n v="19"/>
    <b v="1"/>
    <n v="111"/>
    <s v="theater/plays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x v="3555"/>
    <n v="1418142696"/>
    <b v="0"/>
    <n v="41"/>
    <b v="1"/>
    <n v="100"/>
    <s v="theater/plays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x v="3556"/>
    <n v="1417593483"/>
    <b v="0"/>
    <n v="26"/>
    <b v="1"/>
    <n v="114"/>
    <s v="theater/plays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x v="3557"/>
    <n v="1412109413"/>
    <b v="0"/>
    <n v="25"/>
    <b v="1"/>
    <n v="122"/>
    <s v="theater/plays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x v="3558"/>
    <n v="1432302082"/>
    <b v="0"/>
    <n v="9"/>
    <b v="1"/>
    <n v="100"/>
    <s v="theater/plays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x v="3559"/>
    <n v="1412845246"/>
    <b v="0"/>
    <n v="78"/>
    <b v="1"/>
    <n v="103"/>
    <s v="theater/plays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b v="0"/>
    <n v="45"/>
    <b v="1"/>
    <n v="106"/>
    <s v="theater/plays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b v="0"/>
    <n v="102"/>
    <b v="1"/>
    <n v="101"/>
    <s v="theater/plays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x v="3562"/>
    <n v="1475759454"/>
    <b v="0"/>
    <n v="5"/>
    <b v="1"/>
    <n v="100"/>
    <s v="theater/plays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x v="3563"/>
    <n v="1427741583"/>
    <b v="0"/>
    <n v="27"/>
    <b v="1"/>
    <n v="130"/>
    <s v="theater/plays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x v="3564"/>
    <n v="1459445777"/>
    <b v="0"/>
    <n v="37"/>
    <b v="1"/>
    <n v="100"/>
    <s v="theater/plays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x v="3565"/>
    <n v="1456856256"/>
    <b v="0"/>
    <n v="14"/>
    <b v="1"/>
    <n v="100"/>
    <s v="theater/plays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x v="3566"/>
    <n v="1421900022"/>
    <b v="0"/>
    <n v="27"/>
    <b v="1"/>
    <n v="114"/>
    <s v="theater/plays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x v="3567"/>
    <n v="1405509510"/>
    <b v="0"/>
    <n v="45"/>
    <b v="1"/>
    <n v="100"/>
    <s v="theater/plays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x v="3568"/>
    <n v="1458613082"/>
    <b v="0"/>
    <n v="49"/>
    <b v="1"/>
    <n v="287"/>
    <s v="theater/plays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x v="3569"/>
    <n v="1455790405"/>
    <b v="0"/>
    <n v="24"/>
    <b v="1"/>
    <n v="109"/>
    <s v="theater/plays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b v="0"/>
    <n v="112"/>
    <b v="1"/>
    <n v="116"/>
    <s v="theater/plays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x v="3571"/>
    <n v="1416589890"/>
    <b v="0"/>
    <n v="23"/>
    <b v="1"/>
    <n v="119"/>
    <s v="theater/plays"/>
    <n v="176.09"/>
    <x v="1"/>
    <x v="6"/>
  </r>
  <r>
    <n v="3586"/>
    <x v="3584"/>
    <s v="See Theatre In A New Light"/>
    <n v="7500"/>
    <n v="8207"/>
    <x v="0"/>
    <x v="0"/>
    <x v="0"/>
    <x v="3572"/>
    <n v="1469465070"/>
    <b v="0"/>
    <n v="54"/>
    <b v="1"/>
    <n v="109"/>
    <s v="theater/plays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x v="3573"/>
    <n v="1463144254"/>
    <b v="0"/>
    <n v="28"/>
    <b v="1"/>
    <n v="127"/>
    <s v="theater/plays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x v="3574"/>
    <n v="1428436410"/>
    <b v="0"/>
    <n v="11"/>
    <b v="1"/>
    <n v="101"/>
    <s v="theater/plays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x v="3575"/>
    <n v="1430494347"/>
    <b v="0"/>
    <n v="62"/>
    <b v="1"/>
    <n v="128"/>
    <s v="theater/plays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b v="0"/>
    <n v="73"/>
    <b v="1"/>
    <n v="100"/>
    <s v="theater/plays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x v="3577"/>
    <n v="1419979544"/>
    <b v="0"/>
    <n v="18"/>
    <b v="1"/>
    <n v="175"/>
    <s v="theater/plays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x v="3578"/>
    <n v="1418673307"/>
    <b v="0"/>
    <n v="35"/>
    <b v="1"/>
    <n v="127"/>
    <s v="theater/plays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b v="0"/>
    <n v="43"/>
    <b v="1"/>
    <n v="111"/>
    <s v="theater/plays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b v="0"/>
    <n v="36"/>
    <b v="1"/>
    <n v="126"/>
    <s v="theater/plays"/>
    <n v="55.97"/>
    <x v="1"/>
    <x v="6"/>
  </r>
  <r>
    <n v="3595"/>
    <x v="3593"/>
    <s v="A new theatre company staging Will Eno's The Flu Season in Seattle"/>
    <n v="2600"/>
    <n v="3081"/>
    <x v="0"/>
    <x v="0"/>
    <x v="0"/>
    <x v="3581"/>
    <n v="1423959123"/>
    <b v="0"/>
    <n v="62"/>
    <b v="1"/>
    <n v="119"/>
    <s v="theater/plays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x v="3582"/>
    <n v="1407258582"/>
    <b v="0"/>
    <n v="15"/>
    <b v="1"/>
    <n v="108"/>
    <s v="theater/plays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x v="3583"/>
    <n v="1455717790"/>
    <b v="0"/>
    <n v="33"/>
    <b v="1"/>
    <n v="103"/>
    <s v="theater/plays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x v="3584"/>
    <n v="1408129822"/>
    <b v="0"/>
    <n v="27"/>
    <b v="1"/>
    <n v="110"/>
    <s v="theater/plays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x v="3585"/>
    <n v="1438715077"/>
    <b v="0"/>
    <n v="17"/>
    <b v="1"/>
    <n v="202"/>
    <s v="theater/plays"/>
    <n v="59.41"/>
    <x v="1"/>
    <x v="6"/>
  </r>
  <r>
    <n v="3600"/>
    <x v="3598"/>
    <s v="The First Play From The Man Who Brought You The Black James Bond!"/>
    <n v="10"/>
    <n v="13"/>
    <x v="0"/>
    <x v="0"/>
    <x v="0"/>
    <x v="3586"/>
    <n v="1473970964"/>
    <b v="0"/>
    <n v="4"/>
    <b v="1"/>
    <n v="130"/>
    <s v="theater/plays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x v="3587"/>
    <n v="1418860682"/>
    <b v="0"/>
    <n v="53"/>
    <b v="1"/>
    <n v="104"/>
    <s v="theater/plays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x v="3588"/>
    <n v="1458336479"/>
    <b v="0"/>
    <n v="49"/>
    <b v="1"/>
    <n v="100"/>
    <s v="theater/plays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b v="0"/>
    <n v="57"/>
    <b v="1"/>
    <n v="171"/>
    <s v="theater/plays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b v="0"/>
    <n v="69"/>
    <b v="1"/>
    <n v="113"/>
    <s v="theater/plays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x v="3591"/>
    <n v="1452798126"/>
    <b v="0"/>
    <n v="15"/>
    <b v="1"/>
    <n v="184"/>
    <s v="theater/plays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x v="3592"/>
    <n v="1468593057"/>
    <b v="0"/>
    <n v="64"/>
    <b v="1"/>
    <n v="130"/>
    <s v="theater/plays"/>
    <n v="61.06"/>
    <x v="1"/>
    <x v="6"/>
  </r>
  <r>
    <n v="3607"/>
    <x v="3605"/>
    <s v="'E15' is a verbatim project that looks at the story of the Focus E15 Campaign"/>
    <n v="550"/>
    <n v="580"/>
    <x v="0"/>
    <x v="1"/>
    <x v="1"/>
    <x v="3593"/>
    <n v="1448924882"/>
    <b v="0"/>
    <n v="20"/>
    <b v="1"/>
    <n v="105"/>
    <s v="theater/plays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x v="3594"/>
    <n v="1463418090"/>
    <b v="0"/>
    <n v="27"/>
    <b v="1"/>
    <n v="100"/>
    <s v="theater/plays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b v="0"/>
    <n v="21"/>
    <b v="1"/>
    <n v="153"/>
    <s v="theater/plays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x v="3596"/>
    <n v="1437214936"/>
    <b v="0"/>
    <n v="31"/>
    <b v="1"/>
    <n v="162"/>
    <s v="theater/plays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b v="0"/>
    <n v="51"/>
    <b v="1"/>
    <n v="136"/>
    <s v="theater/plays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x v="3598"/>
    <n v="1401470811"/>
    <b v="0"/>
    <n v="57"/>
    <b v="1"/>
    <n v="144"/>
    <s v="theater/plays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x v="3599"/>
    <n v="1401372574"/>
    <b v="0"/>
    <n v="20"/>
    <b v="1"/>
    <n v="100"/>
    <s v="theater/plays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x v="3600"/>
    <n v="1432083616"/>
    <b v="0"/>
    <n v="71"/>
    <b v="1"/>
    <n v="101"/>
    <s v="theater/plays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b v="0"/>
    <n v="72"/>
    <b v="1"/>
    <n v="107"/>
    <s v="theater/plays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x v="3602"/>
    <n v="1424213264"/>
    <b v="0"/>
    <n v="45"/>
    <b v="1"/>
    <n v="125"/>
    <s v="theater/plays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x v="3603"/>
    <n v="1486996729"/>
    <b v="0"/>
    <n v="51"/>
    <b v="1"/>
    <n v="119"/>
    <s v="theater/plays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b v="0"/>
    <n v="56"/>
    <b v="1"/>
    <n v="101"/>
    <s v="theater/plays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x v="3605"/>
    <n v="1476760226"/>
    <b v="0"/>
    <n v="17"/>
    <b v="1"/>
    <n v="113"/>
    <s v="theater/plays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b v="0"/>
    <n v="197"/>
    <b v="1"/>
    <n v="105"/>
    <s v="theater/plays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x v="3607"/>
    <n v="1473200844"/>
    <b v="0"/>
    <n v="70"/>
    <b v="1"/>
    <n v="110"/>
    <s v="theater/plays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x v="3608"/>
    <n v="1409030371"/>
    <b v="0"/>
    <n v="21"/>
    <b v="1"/>
    <n v="100"/>
    <s v="theater/plays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x v="3609"/>
    <n v="1404841270"/>
    <b v="0"/>
    <n v="34"/>
    <b v="1"/>
    <n v="120"/>
    <s v="theater/plays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b v="0"/>
    <n v="39"/>
    <b v="1"/>
    <n v="105"/>
    <s v="theater/plays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b v="0"/>
    <n v="78"/>
    <b v="1"/>
    <n v="103"/>
    <s v="theater/plays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x v="3612"/>
    <n v="1406390457"/>
    <b v="0"/>
    <n v="48"/>
    <b v="1"/>
    <n v="102"/>
    <s v="theater/plays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b v="0"/>
    <n v="29"/>
    <b v="1"/>
    <n v="100"/>
    <s v="theater/plays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b v="0"/>
    <n v="0"/>
    <b v="0"/>
    <n v="0"/>
    <s v="theater/musical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b v="0"/>
    <n v="2"/>
    <b v="0"/>
    <n v="0"/>
    <s v="theater/musical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x v="3616"/>
    <n v="1414700390"/>
    <b v="0"/>
    <n v="1"/>
    <b v="0"/>
    <n v="0"/>
    <s v="theater/musical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b v="0"/>
    <n v="59"/>
    <b v="0"/>
    <n v="51"/>
    <s v="theater/musical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x v="3618"/>
    <n v="1415053749"/>
    <b v="0"/>
    <n v="1"/>
    <b v="0"/>
    <n v="20"/>
    <s v="theater/musical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x v="3619"/>
    <n v="1475765867"/>
    <b v="0"/>
    <n v="31"/>
    <b v="0"/>
    <n v="35"/>
    <s v="theater/musical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b v="0"/>
    <n v="18"/>
    <b v="0"/>
    <n v="4"/>
    <s v="theater/musical"/>
    <n v="176.94"/>
    <x v="1"/>
    <x v="40"/>
  </r>
  <r>
    <n v="3635"/>
    <x v="3632"/>
    <s v="Mary's Son is a pop opera about Jesus and the hope he brings to all people."/>
    <n v="3500"/>
    <n v="1276"/>
    <x v="2"/>
    <x v="0"/>
    <x v="0"/>
    <x v="3621"/>
    <n v="1458594676"/>
    <b v="0"/>
    <n v="10"/>
    <b v="0"/>
    <n v="36"/>
    <s v="theater/musical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x v="3622"/>
    <n v="1439224829"/>
    <b v="0"/>
    <n v="0"/>
    <b v="0"/>
    <n v="0"/>
    <s v="theater/musical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x v="3623"/>
    <n v="1417538935"/>
    <b v="0"/>
    <n v="14"/>
    <b v="0"/>
    <n v="31"/>
    <s v="theater/musical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x v="3624"/>
    <n v="1424275732"/>
    <b v="0"/>
    <n v="2"/>
    <b v="0"/>
    <n v="7"/>
    <s v="theater/musical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x v="3625"/>
    <n v="1470672906"/>
    <b v="0"/>
    <n v="1"/>
    <b v="0"/>
    <n v="0"/>
    <s v="theater/musical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x v="3626"/>
    <n v="1428691530"/>
    <b v="0"/>
    <n v="3"/>
    <b v="0"/>
    <n v="6"/>
    <s v="theater/musical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x v="3627"/>
    <n v="1410966179"/>
    <b v="0"/>
    <n v="0"/>
    <b v="0"/>
    <n v="0"/>
    <s v="theater/musical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b v="0"/>
    <n v="2"/>
    <b v="0"/>
    <n v="2"/>
    <s v="theater/musical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x v="3629"/>
    <n v="1444274839"/>
    <b v="0"/>
    <n v="0"/>
    <b v="0"/>
    <n v="0"/>
    <s v="theater/musical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x v="3630"/>
    <n v="1454996887"/>
    <b v="0"/>
    <n v="12"/>
    <b v="0"/>
    <n v="16"/>
    <s v="theater/musical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x v="3631"/>
    <n v="1477178238"/>
    <b v="0"/>
    <n v="1"/>
    <b v="0"/>
    <n v="0"/>
    <s v="theater/musical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x v="3632"/>
    <n v="1431770802"/>
    <b v="0"/>
    <n v="8"/>
    <b v="0"/>
    <n v="5"/>
    <s v="theater/musical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x v="3633"/>
    <n v="1471370327"/>
    <b v="0"/>
    <n v="2"/>
    <b v="0"/>
    <n v="6"/>
    <s v="theater/musical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x v="3634"/>
    <n v="1409900445"/>
    <b v="0"/>
    <n v="73"/>
    <b v="1"/>
    <n v="100"/>
    <s v="theater/plays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x v="3635"/>
    <n v="1400691994"/>
    <b v="0"/>
    <n v="8"/>
    <b v="1"/>
    <n v="104"/>
    <s v="theater/plays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x v="3636"/>
    <n v="1452598184"/>
    <b v="0"/>
    <n v="17"/>
    <b v="1"/>
    <n v="100"/>
    <s v="theater/plays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x v="3637"/>
    <n v="1404833442"/>
    <b v="0"/>
    <n v="9"/>
    <b v="1"/>
    <n v="104"/>
    <s v="theater/plays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x v="3638"/>
    <n v="1471188502"/>
    <b v="0"/>
    <n v="17"/>
    <b v="1"/>
    <n v="251"/>
    <s v="theater/plays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x v="3639"/>
    <n v="1436172207"/>
    <b v="0"/>
    <n v="33"/>
    <b v="1"/>
    <n v="101"/>
    <s v="theater/plays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b v="0"/>
    <n v="38"/>
    <b v="1"/>
    <n v="174"/>
    <s v="theater/plays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b v="0"/>
    <n v="79"/>
    <b v="1"/>
    <n v="116"/>
    <s v="theater/plays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x v="3642"/>
    <n v="1483393836"/>
    <b v="0"/>
    <n v="46"/>
    <b v="1"/>
    <n v="106"/>
    <s v="theater/plays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b v="0"/>
    <n v="20"/>
    <b v="1"/>
    <n v="111"/>
    <s v="theater/plays"/>
    <n v="110.75"/>
    <x v="1"/>
    <x v="6"/>
  </r>
  <r>
    <n v="3658"/>
    <x v="3654"/>
    <s v="Life is hard when your own imaginary friend can't make time for you."/>
    <n v="1500"/>
    <n v="1510"/>
    <x v="0"/>
    <x v="0"/>
    <x v="0"/>
    <x v="3644"/>
    <n v="1400272580"/>
    <b v="0"/>
    <n v="20"/>
    <b v="1"/>
    <n v="101"/>
    <s v="theater/plays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x v="3645"/>
    <n v="1424414350"/>
    <b v="0"/>
    <n v="13"/>
    <b v="1"/>
    <n v="102"/>
    <s v="theater/plays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b v="0"/>
    <n v="22"/>
    <b v="1"/>
    <n v="100"/>
    <s v="theater/plays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b v="0"/>
    <n v="36"/>
    <b v="1"/>
    <n v="111"/>
    <s v="theater/plays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b v="0"/>
    <n v="40"/>
    <b v="1"/>
    <n v="101"/>
    <s v="theater/plays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x v="3649"/>
    <n v="1477133430"/>
    <b v="0"/>
    <n v="9"/>
    <b v="1"/>
    <n v="104"/>
    <s v="theater/plays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x v="3650"/>
    <n v="1464847089"/>
    <b v="0"/>
    <n v="19"/>
    <b v="1"/>
    <n v="109"/>
    <s v="theater/plays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x v="3651"/>
    <n v="1445109822"/>
    <b v="0"/>
    <n v="14"/>
    <b v="1"/>
    <n v="115"/>
    <s v="theater/plays"/>
    <n v="51"/>
    <x v="1"/>
    <x v="6"/>
  </r>
  <r>
    <n v="3666"/>
    <x v="3662"/>
    <s v="Artistic Internship @ Ojai Playwrights Conference"/>
    <n v="1200"/>
    <n v="1200"/>
    <x v="0"/>
    <x v="0"/>
    <x v="0"/>
    <x v="3652"/>
    <n v="1404337382"/>
    <b v="0"/>
    <n v="38"/>
    <b v="1"/>
    <n v="100"/>
    <s v="theater/plays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b v="0"/>
    <n v="58"/>
    <b v="1"/>
    <n v="103"/>
    <s v="theater/plays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b v="0"/>
    <n v="28"/>
    <b v="1"/>
    <n v="104"/>
    <s v="theater/plays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x v="3655"/>
    <n v="1431447137"/>
    <b v="0"/>
    <n v="17"/>
    <b v="1"/>
    <n v="138"/>
    <s v="theater/plays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x v="3656"/>
    <n v="1431951611"/>
    <b v="0"/>
    <n v="12"/>
    <b v="1"/>
    <n v="110"/>
    <s v="theater/plays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x v="3657"/>
    <n v="1404140667"/>
    <b v="0"/>
    <n v="40"/>
    <b v="1"/>
    <n v="101"/>
    <s v="theater/plays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b v="0"/>
    <n v="57"/>
    <b v="1"/>
    <n v="102"/>
    <s v="theater/plays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x v="3659"/>
    <n v="1412233497"/>
    <b v="0"/>
    <n v="114"/>
    <b v="1"/>
    <n v="114"/>
    <s v="theater/plays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b v="0"/>
    <n v="31"/>
    <b v="1"/>
    <n v="100"/>
    <s v="theater/plays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x v="3661"/>
    <n v="1462285182"/>
    <b v="0"/>
    <n v="3"/>
    <b v="1"/>
    <n v="140"/>
    <s v="theater/plays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x v="3662"/>
    <n v="1408995284"/>
    <b v="0"/>
    <n v="16"/>
    <b v="1"/>
    <n v="129"/>
    <s v="theater/plays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x v="3663"/>
    <n v="1402580818"/>
    <b v="0"/>
    <n v="199"/>
    <b v="1"/>
    <n v="103"/>
    <s v="theater/plays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x v="3664"/>
    <n v="1430052298"/>
    <b v="0"/>
    <n v="31"/>
    <b v="1"/>
    <n v="103"/>
    <s v="theater/plays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x v="3665"/>
    <n v="1401214581"/>
    <b v="0"/>
    <n v="30"/>
    <b v="1"/>
    <n v="110"/>
    <s v="theater/plays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x v="3666"/>
    <n v="1473850434"/>
    <b v="0"/>
    <n v="34"/>
    <b v="1"/>
    <n v="113"/>
    <s v="theater/plays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b v="0"/>
    <n v="18"/>
    <b v="1"/>
    <n v="112"/>
    <s v="theater/plays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x v="3668"/>
    <n v="1399998418"/>
    <b v="0"/>
    <n v="67"/>
    <b v="1"/>
    <n v="139"/>
    <s v="theater/plays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x v="3669"/>
    <n v="1474339696"/>
    <b v="0"/>
    <n v="66"/>
    <b v="1"/>
    <n v="111"/>
    <s v="theater/plays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x v="3670"/>
    <n v="1438575586"/>
    <b v="0"/>
    <n v="23"/>
    <b v="1"/>
    <n v="139"/>
    <s v="theater/plays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x v="3671"/>
    <n v="1398348859"/>
    <b v="0"/>
    <n v="126"/>
    <b v="1"/>
    <n v="106"/>
    <s v="theater/plays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x v="3672"/>
    <n v="1439567660"/>
    <b v="0"/>
    <n v="6"/>
    <b v="1"/>
    <n v="101"/>
    <s v="theater/plays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b v="0"/>
    <n v="25"/>
    <b v="1"/>
    <n v="100"/>
    <s v="theater/plays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x v="3674"/>
    <n v="1404932004"/>
    <b v="0"/>
    <n v="39"/>
    <b v="1"/>
    <n v="109"/>
    <s v="theater/plays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b v="0"/>
    <n v="62"/>
    <b v="1"/>
    <n v="118"/>
    <s v="theater/plays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x v="3676"/>
    <n v="1414506083"/>
    <b v="0"/>
    <n v="31"/>
    <b v="1"/>
    <n v="120"/>
    <s v="theater/plays"/>
    <n v="58.06"/>
    <x v="1"/>
    <x v="6"/>
  </r>
  <r>
    <n v="3691"/>
    <x v="3687"/>
    <s v="World Premiere of last play written by Amiri Baraka"/>
    <n v="40000"/>
    <n v="51184"/>
    <x v="0"/>
    <x v="0"/>
    <x v="0"/>
    <x v="3677"/>
    <n v="1421426929"/>
    <b v="0"/>
    <n v="274"/>
    <b v="1"/>
    <n v="128"/>
    <s v="theater/plays"/>
    <n v="186.8"/>
    <x v="1"/>
    <x v="6"/>
  </r>
  <r>
    <n v="3692"/>
    <x v="3688"/>
    <s v="Help us independently produce two great comedies by Christopher Durang."/>
    <n v="1000"/>
    <n v="1260"/>
    <x v="0"/>
    <x v="0"/>
    <x v="0"/>
    <x v="3678"/>
    <n v="1410304179"/>
    <b v="0"/>
    <n v="17"/>
    <b v="1"/>
    <n v="126"/>
    <s v="theater/plays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b v="0"/>
    <n v="14"/>
    <b v="1"/>
    <n v="129"/>
    <s v="theater/plays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x v="3680"/>
    <n v="1461985967"/>
    <b v="0"/>
    <n v="60"/>
    <b v="1"/>
    <n v="107"/>
    <s v="theater/plays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b v="0"/>
    <n v="33"/>
    <b v="1"/>
    <n v="100"/>
    <s v="theater/plays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x v="3682"/>
    <n v="1418654916"/>
    <b v="0"/>
    <n v="78"/>
    <b v="1"/>
    <n v="155"/>
    <s v="theater/plays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x v="3683"/>
    <n v="1461064248"/>
    <b v="0"/>
    <n v="30"/>
    <b v="1"/>
    <n v="108"/>
    <s v="theater/plays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x v="3684"/>
    <n v="1454354487"/>
    <b v="0"/>
    <n v="136"/>
    <b v="1"/>
    <n v="111"/>
    <s v="theater/plays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x v="3685"/>
    <n v="1410791216"/>
    <b v="0"/>
    <n v="40"/>
    <b v="1"/>
    <n v="101"/>
    <s v="theater/plays"/>
    <n v="63"/>
    <x v="1"/>
    <x v="6"/>
  </r>
  <r>
    <n v="3700"/>
    <x v="3696"/>
    <s v="Help me produce the play I have written for my senior project!"/>
    <n v="500"/>
    <n v="606"/>
    <x v="0"/>
    <x v="0"/>
    <x v="0"/>
    <x v="3686"/>
    <n v="1409493800"/>
    <b v="0"/>
    <n v="18"/>
    <b v="1"/>
    <n v="121"/>
    <s v="theater/plays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x v="3687"/>
    <n v="1430830793"/>
    <b v="0"/>
    <n v="39"/>
    <b v="1"/>
    <n v="100"/>
    <s v="theater/plays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b v="0"/>
    <n v="21"/>
    <b v="1"/>
    <n v="109"/>
    <s v="theater/plays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b v="0"/>
    <n v="30"/>
    <b v="1"/>
    <n v="123"/>
    <s v="theater/plays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x v="3690"/>
    <n v="1459528394"/>
    <b v="0"/>
    <n v="27"/>
    <b v="1"/>
    <n v="136"/>
    <s v="theater/plays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x v="3691"/>
    <n v="1401714114"/>
    <b v="0"/>
    <n v="35"/>
    <b v="1"/>
    <n v="103"/>
    <s v="theater/plays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x v="3692"/>
    <n v="1409262949"/>
    <b v="0"/>
    <n v="13"/>
    <b v="1"/>
    <n v="121"/>
    <s v="theater/plays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x v="3693"/>
    <n v="1467335378"/>
    <b v="0"/>
    <n v="23"/>
    <b v="1"/>
    <n v="186"/>
    <s v="theater/plays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x v="3694"/>
    <n v="1403234686"/>
    <b v="0"/>
    <n v="39"/>
    <b v="1"/>
    <n v="300"/>
    <s v="theater/plays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x v="3695"/>
    <n v="1401123546"/>
    <b v="0"/>
    <n v="35"/>
    <b v="1"/>
    <n v="108"/>
    <s v="theater/plays"/>
    <n v="30.93"/>
    <x v="1"/>
    <x v="6"/>
  </r>
  <r>
    <n v="3710"/>
    <x v="3706"/>
    <s v="A comedy about, life, death, men, women, and the power of a good Kegel."/>
    <n v="1300"/>
    <n v="1835"/>
    <x v="0"/>
    <x v="0"/>
    <x v="0"/>
    <x v="3696"/>
    <n v="1425908988"/>
    <b v="0"/>
    <n v="27"/>
    <b v="1"/>
    <n v="141"/>
    <s v="theater/plays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x v="3174"/>
    <n v="1400606573"/>
    <b v="0"/>
    <n v="21"/>
    <b v="1"/>
    <n v="114"/>
    <s v="theater/plays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x v="3697"/>
    <n v="1431230867"/>
    <b v="0"/>
    <n v="104"/>
    <b v="1"/>
    <n v="154"/>
    <s v="theater/plays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x v="3698"/>
    <n v="1463334166"/>
    <b v="0"/>
    <n v="19"/>
    <b v="1"/>
    <n v="102"/>
    <s v="theater/plays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x v="3699"/>
    <n v="1429881667"/>
    <b v="0"/>
    <n v="97"/>
    <b v="1"/>
    <n v="102"/>
    <s v="theater/plays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x v="3700"/>
    <n v="1422834819"/>
    <b v="0"/>
    <n v="27"/>
    <b v="1"/>
    <n v="103"/>
    <s v="theater/plays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x v="3701"/>
    <n v="1450819109"/>
    <b v="0"/>
    <n v="24"/>
    <b v="1"/>
    <n v="156"/>
    <s v="theater/plays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x v="3702"/>
    <n v="1428526049"/>
    <b v="0"/>
    <n v="13"/>
    <b v="1"/>
    <n v="101"/>
    <s v="theater/plays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x v="3703"/>
    <n v="1422465075"/>
    <b v="0"/>
    <n v="46"/>
    <b v="1"/>
    <n v="239"/>
    <s v="theater/plays"/>
    <n v="26.02"/>
    <x v="1"/>
    <x v="6"/>
  </r>
  <r>
    <n v="3719"/>
    <x v="3715"/>
    <s v="A new piece of physical theatre about love, regret and longing."/>
    <n v="200"/>
    <n v="420"/>
    <x v="0"/>
    <x v="1"/>
    <x v="1"/>
    <x v="3704"/>
    <n v="1432402266"/>
    <b v="0"/>
    <n v="4"/>
    <b v="1"/>
    <n v="210"/>
    <s v="theater/plays"/>
    <n v="105"/>
    <x v="1"/>
    <x v="6"/>
  </r>
  <r>
    <n v="3720"/>
    <x v="3716"/>
    <s v="Breaking the American Indian stereotype in the American Theatre."/>
    <n v="3300"/>
    <n v="3449"/>
    <x v="0"/>
    <x v="0"/>
    <x v="0"/>
    <x v="3705"/>
    <n v="1433980206"/>
    <b v="0"/>
    <n v="40"/>
    <b v="1"/>
    <n v="105"/>
    <s v="theater/plays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b v="0"/>
    <n v="44"/>
    <b v="1"/>
    <n v="101"/>
    <s v="theater/plays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b v="0"/>
    <n v="35"/>
    <b v="1"/>
    <n v="111"/>
    <s v="theater/plays"/>
    <n v="47.66"/>
    <x v="1"/>
    <x v="6"/>
  </r>
  <r>
    <n v="3723"/>
    <x v="3719"/>
    <s v="Saltmine Theatre Company present Beauty and the Beast:"/>
    <n v="4500"/>
    <n v="4592"/>
    <x v="0"/>
    <x v="1"/>
    <x v="1"/>
    <x v="3708"/>
    <n v="1414778662"/>
    <b v="0"/>
    <n v="63"/>
    <b v="1"/>
    <n v="102"/>
    <s v="theater/plays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b v="0"/>
    <n v="89"/>
    <b v="1"/>
    <n v="103"/>
    <s v="theater/plays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x v="3710"/>
    <n v="1454366467"/>
    <b v="0"/>
    <n v="15"/>
    <b v="1"/>
    <n v="127"/>
    <s v="theater/plays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x v="3711"/>
    <n v="1459567371"/>
    <b v="0"/>
    <n v="46"/>
    <b v="1"/>
    <n v="339"/>
    <s v="theater/plays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x v="3712"/>
    <n v="1474273294"/>
    <b v="0"/>
    <n v="33"/>
    <b v="1"/>
    <n v="101"/>
    <s v="theater/plays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x v="3713"/>
    <n v="1437365176"/>
    <b v="0"/>
    <n v="31"/>
    <b v="0"/>
    <n v="9"/>
    <s v="theater/plays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x v="3714"/>
    <n v="1423198512"/>
    <b v="0"/>
    <n v="5"/>
    <b v="0"/>
    <n v="7"/>
    <s v="theater/plays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x v="3715"/>
    <n v="1437236159"/>
    <b v="0"/>
    <n v="1"/>
    <b v="0"/>
    <n v="10"/>
    <s v="theater/plays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x v="3716"/>
    <n v="1418234646"/>
    <b v="0"/>
    <n v="12"/>
    <b v="0"/>
    <n v="11"/>
    <s v="theater/plays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x v="3717"/>
    <n v="1416932133"/>
    <b v="0"/>
    <n v="4"/>
    <b v="0"/>
    <n v="15"/>
    <s v="theater/plays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x v="3718"/>
    <n v="1428539708"/>
    <b v="0"/>
    <n v="0"/>
    <b v="0"/>
    <n v="0"/>
    <s v="theater/plays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x v="3719"/>
    <n v="1427405896"/>
    <b v="0"/>
    <n v="7"/>
    <b v="0"/>
    <n v="28"/>
    <s v="theater/plays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x v="3720"/>
    <n v="1430239089"/>
    <b v="0"/>
    <n v="2"/>
    <b v="0"/>
    <n v="13"/>
    <s v="theater/plays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x v="3721"/>
    <n v="1423847093"/>
    <b v="0"/>
    <n v="1"/>
    <b v="0"/>
    <n v="1"/>
    <s v="theater/plays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x v="3722"/>
    <n v="1445358903"/>
    <b v="0"/>
    <n v="4"/>
    <b v="0"/>
    <n v="21"/>
    <s v="theater/plays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x v="3723"/>
    <n v="1403562705"/>
    <b v="0"/>
    <n v="6"/>
    <b v="0"/>
    <n v="18"/>
    <s v="theater/plays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x v="3724"/>
    <n v="1467024468"/>
    <b v="0"/>
    <n v="8"/>
    <b v="0"/>
    <n v="20"/>
    <s v="theater/plays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b v="0"/>
    <n v="14"/>
    <b v="0"/>
    <n v="18"/>
    <s v="theater/plays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x v="3726"/>
    <n v="1447797950"/>
    <b v="0"/>
    <n v="0"/>
    <b v="0"/>
    <n v="0"/>
    <s v="theater/plays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x v="3727"/>
    <n v="1407388144"/>
    <b v="0"/>
    <n v="4"/>
    <b v="0"/>
    <n v="2"/>
    <s v="theater/plays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x v="3728"/>
    <n v="1401814964"/>
    <b v="0"/>
    <n v="0"/>
    <b v="0"/>
    <n v="0"/>
    <s v="theater/plays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x v="3729"/>
    <n v="1401823952"/>
    <b v="0"/>
    <n v="0"/>
    <b v="0"/>
    <n v="0"/>
    <s v="theater/plays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x v="3730"/>
    <n v="1405097102"/>
    <b v="0"/>
    <n v="1"/>
    <b v="0"/>
    <n v="10"/>
    <s v="theater/plays"/>
    <n v="10"/>
    <x v="1"/>
    <x v="6"/>
  </r>
  <r>
    <n v="3746"/>
    <x v="3741"/>
    <s v="Generational curses CAN be broken...right?"/>
    <n v="8500"/>
    <n v="202"/>
    <x v="2"/>
    <x v="0"/>
    <x v="0"/>
    <x v="3731"/>
    <n v="1473326439"/>
    <b v="0"/>
    <n v="1"/>
    <b v="0"/>
    <n v="2"/>
    <s v="theater/plays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x v="3732"/>
    <n v="1433833896"/>
    <b v="0"/>
    <n v="1"/>
    <b v="0"/>
    <n v="1"/>
    <s v="theater/plays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x v="3733"/>
    <n v="1453827436"/>
    <b v="0"/>
    <n v="52"/>
    <b v="1"/>
    <n v="104"/>
    <s v="theater/musical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x v="3734"/>
    <n v="1459220588"/>
    <b v="0"/>
    <n v="7"/>
    <b v="1"/>
    <n v="105"/>
    <s v="theater/musical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b v="0"/>
    <n v="28"/>
    <b v="1"/>
    <n v="100"/>
    <s v="theater/musical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x v="3736"/>
    <n v="1454460673"/>
    <b v="0"/>
    <n v="11"/>
    <b v="1"/>
    <n v="133"/>
    <s v="theater/musical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b v="0"/>
    <n v="15"/>
    <b v="1"/>
    <n v="113"/>
    <s v="theater/musical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b v="0"/>
    <n v="30"/>
    <b v="1"/>
    <n v="103"/>
    <s v="theater/musical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x v="3739"/>
    <n v="1403125737"/>
    <b v="0"/>
    <n v="27"/>
    <b v="1"/>
    <n v="120"/>
    <s v="theater/musical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x v="3740"/>
    <n v="1458161307"/>
    <b v="0"/>
    <n v="28"/>
    <b v="1"/>
    <n v="130"/>
    <s v="theater/musical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x v="3741"/>
    <n v="1399923198"/>
    <b v="0"/>
    <n v="17"/>
    <b v="1"/>
    <n v="101"/>
    <s v="theater/musical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x v="3742"/>
    <n v="1415737515"/>
    <b v="0"/>
    <n v="50"/>
    <b v="1"/>
    <n v="109"/>
    <s v="theater/musical"/>
    <n v="75.959999999999994"/>
    <x v="1"/>
    <x v="40"/>
  </r>
  <r>
    <n v="3758"/>
    <x v="3753"/>
    <s v="LUIGI'S LADIES: an original one-woman musical comedy"/>
    <n v="1500"/>
    <n v="1535"/>
    <x v="0"/>
    <x v="0"/>
    <x v="0"/>
    <x v="3743"/>
    <n v="1397819938"/>
    <b v="0"/>
    <n v="26"/>
    <b v="1"/>
    <n v="102"/>
    <s v="theater/musical"/>
    <n v="59.04"/>
    <x v="1"/>
    <x v="40"/>
  </r>
  <r>
    <n v="3759"/>
    <x v="3754"/>
    <s v="A production company specializing in small-scale musicals"/>
    <n v="4000"/>
    <n v="4409.7700000000004"/>
    <x v="0"/>
    <x v="0"/>
    <x v="0"/>
    <x v="3744"/>
    <n v="1435372553"/>
    <b v="0"/>
    <n v="88"/>
    <b v="1"/>
    <n v="110"/>
    <s v="theater/musical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b v="0"/>
    <n v="91"/>
    <b v="1"/>
    <n v="101"/>
    <s v="theater/musical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x v="3746"/>
    <n v="1434625937"/>
    <b v="0"/>
    <n v="3"/>
    <b v="1"/>
    <n v="100"/>
    <s v="theater/musical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x v="3747"/>
    <n v="1436383889"/>
    <b v="0"/>
    <n v="28"/>
    <b v="1"/>
    <n v="106"/>
    <s v="theater/musical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x v="3748"/>
    <n v="1425319226"/>
    <b v="0"/>
    <n v="77"/>
    <b v="1"/>
    <n v="100"/>
    <s v="theater/musical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x v="3749"/>
    <n v="1462824832"/>
    <b v="0"/>
    <n v="27"/>
    <b v="1"/>
    <n v="100"/>
    <s v="theater/musical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x v="3750"/>
    <n v="1404153482"/>
    <b v="0"/>
    <n v="107"/>
    <b v="1"/>
    <n v="113"/>
    <s v="theater/musical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x v="3751"/>
    <n v="1401336045"/>
    <b v="0"/>
    <n v="96"/>
    <b v="1"/>
    <n v="103"/>
    <s v="theater/musical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x v="3566"/>
    <n v="1423960097"/>
    <b v="0"/>
    <n v="56"/>
    <b v="1"/>
    <n v="117"/>
    <s v="theater/musical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b v="0"/>
    <n v="58"/>
    <b v="1"/>
    <n v="108"/>
    <s v="theater/musical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x v="3753"/>
    <n v="1458138079"/>
    <b v="0"/>
    <n v="15"/>
    <b v="1"/>
    <n v="100"/>
    <s v="theater/musical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x v="3754"/>
    <n v="1431642010"/>
    <b v="0"/>
    <n v="20"/>
    <b v="1"/>
    <n v="100"/>
    <s v="theater/musical"/>
    <n v="100"/>
    <x v="1"/>
    <x v="40"/>
  </r>
  <r>
    <n v="3771"/>
    <x v="3766"/>
    <s v="I would like to make a demo recording of six songs from COME OUT SWINGIN'!"/>
    <n v="1000"/>
    <n v="1460"/>
    <x v="0"/>
    <x v="0"/>
    <x v="0"/>
    <x v="3755"/>
    <n v="1462307652"/>
    <b v="0"/>
    <n v="38"/>
    <b v="1"/>
    <n v="146"/>
    <s v="theater/musical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x v="3756"/>
    <n v="1478616506"/>
    <b v="0"/>
    <n v="33"/>
    <b v="1"/>
    <n v="110"/>
    <s v="theater/musical"/>
    <n v="166.97"/>
    <x v="1"/>
    <x v="40"/>
  </r>
  <r>
    <n v="3773"/>
    <x v="3768"/>
    <s v="A dramatic hip-hopera, inspired from monologues written by the performers."/>
    <n v="5000"/>
    <n v="5410"/>
    <x v="0"/>
    <x v="0"/>
    <x v="0"/>
    <x v="3757"/>
    <n v="1476317247"/>
    <b v="0"/>
    <n v="57"/>
    <b v="1"/>
    <n v="108"/>
    <s v="theater/musical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b v="0"/>
    <n v="25"/>
    <b v="1"/>
    <n v="100"/>
    <s v="theater/musical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x v="3759"/>
    <n v="1426199843"/>
    <b v="0"/>
    <n v="14"/>
    <b v="1"/>
    <n v="100"/>
    <s v="theater/musical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b v="0"/>
    <n v="94"/>
    <b v="1"/>
    <n v="107"/>
    <s v="theater/musical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x v="3761"/>
    <n v="1409884821"/>
    <b v="0"/>
    <n v="59"/>
    <b v="1"/>
    <n v="143"/>
    <s v="theater/musical"/>
    <n v="48.54"/>
    <x v="1"/>
    <x v="40"/>
  </r>
  <r>
    <n v="3778"/>
    <x v="3773"/>
    <s v="Sponsor an AVENUE Q puppet for The Barn Players April 2015 production."/>
    <n v="2400"/>
    <n v="2521"/>
    <x v="0"/>
    <x v="0"/>
    <x v="0"/>
    <x v="3762"/>
    <n v="1418758780"/>
    <b v="0"/>
    <n v="36"/>
    <b v="1"/>
    <n v="105"/>
    <s v="theater/musical"/>
    <n v="70.03"/>
    <x v="1"/>
    <x v="40"/>
  </r>
  <r>
    <n v="3779"/>
    <x v="3774"/>
    <s v="A fresh, re-telling of the Jesus story for a new generation."/>
    <n v="15000"/>
    <n v="15597"/>
    <x v="0"/>
    <x v="0"/>
    <x v="0"/>
    <x v="3763"/>
    <n v="1456421940"/>
    <b v="0"/>
    <n v="115"/>
    <b v="1"/>
    <n v="104"/>
    <s v="theater/musical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x v="3764"/>
    <n v="1433999785"/>
    <b v="0"/>
    <n v="30"/>
    <b v="1"/>
    <n v="120"/>
    <s v="theater/musical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b v="0"/>
    <n v="52"/>
    <b v="1"/>
    <n v="110"/>
    <s v="theater/musical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x v="3766"/>
    <n v="1466887297"/>
    <b v="0"/>
    <n v="27"/>
    <b v="1"/>
    <n v="102"/>
    <s v="theater/musical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x v="3767"/>
    <n v="1455938520"/>
    <b v="0"/>
    <n v="24"/>
    <b v="1"/>
    <n v="129"/>
    <s v="theater/musical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x v="3768"/>
    <n v="1465601532"/>
    <b v="0"/>
    <n v="10"/>
    <b v="1"/>
    <n v="115"/>
    <s v="theater/musical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b v="0"/>
    <n v="30"/>
    <b v="1"/>
    <n v="151"/>
    <s v="theater/musical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x v="3770"/>
    <n v="1461718475"/>
    <b v="0"/>
    <n v="71"/>
    <b v="1"/>
    <n v="111"/>
    <s v="theater/musical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x v="3514"/>
    <n v="1434113406"/>
    <b v="0"/>
    <n v="10"/>
    <b v="1"/>
    <n v="100"/>
    <s v="theater/musical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b v="0"/>
    <n v="1"/>
    <b v="0"/>
    <n v="1"/>
    <s v="theater/musical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x v="3772"/>
    <n v="1431630618"/>
    <b v="0"/>
    <n v="4"/>
    <b v="0"/>
    <n v="3"/>
    <s v="theater/musical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x v="3773"/>
    <n v="1477238423"/>
    <b v="0"/>
    <n v="0"/>
    <b v="0"/>
    <n v="0"/>
    <s v="theater/musical"/>
    <e v="#DIV/0!"/>
    <x v="1"/>
    <x v="40"/>
  </r>
  <r>
    <n v="3791"/>
    <x v="3786"/>
    <s v="Spin! is an original musical comedy-drama presented by Blue Palm Productions."/>
    <n v="1500"/>
    <n v="0"/>
    <x v="2"/>
    <x v="0"/>
    <x v="0"/>
    <x v="3774"/>
    <n v="1399480592"/>
    <b v="0"/>
    <n v="0"/>
    <b v="0"/>
    <n v="0"/>
    <s v="theater/musical"/>
    <e v="#DIV/0!"/>
    <x v="1"/>
    <x v="40"/>
  </r>
  <r>
    <n v="3792"/>
    <x v="3787"/>
    <s v="A cultural and historic journey through Puerto Rico's music and dance!"/>
    <n v="12500"/>
    <n v="35"/>
    <x v="2"/>
    <x v="0"/>
    <x v="0"/>
    <x v="3775"/>
    <n v="1434365022"/>
    <b v="0"/>
    <n v="2"/>
    <b v="0"/>
    <n v="0"/>
    <s v="theater/musical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b v="0"/>
    <n v="24"/>
    <b v="0"/>
    <n v="60"/>
    <s v="theater/musical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x v="3777"/>
    <n v="1431093354"/>
    <b v="0"/>
    <n v="1"/>
    <b v="0"/>
    <n v="1"/>
    <s v="theater/musical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x v="3778"/>
    <n v="1437042490"/>
    <b v="0"/>
    <n v="2"/>
    <b v="0"/>
    <n v="2"/>
    <s v="theater/musical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x v="3779"/>
    <n v="1479170556"/>
    <b v="0"/>
    <n v="1"/>
    <b v="0"/>
    <n v="0"/>
    <s v="theater/musical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b v="0"/>
    <n v="37"/>
    <b v="0"/>
    <n v="90"/>
    <s v="theater/musical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b v="0"/>
    <n v="5"/>
    <b v="0"/>
    <n v="1"/>
    <s v="theater/musical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x v="3782"/>
    <n v="1455142843"/>
    <b v="0"/>
    <n v="4"/>
    <b v="0"/>
    <n v="4"/>
    <s v="theater/musical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x v="3783"/>
    <n v="1418146883"/>
    <b v="0"/>
    <n v="16"/>
    <b v="0"/>
    <n v="4"/>
    <s v="theater/musical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x v="3784"/>
    <n v="1417536816"/>
    <b v="0"/>
    <n v="9"/>
    <b v="0"/>
    <n v="9"/>
    <s v="theater/musical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x v="3785"/>
    <n v="1442890906"/>
    <b v="0"/>
    <n v="0"/>
    <b v="0"/>
    <n v="0"/>
    <s v="theater/musical"/>
    <e v="#DIV/0!"/>
    <x v="1"/>
    <x v="40"/>
  </r>
  <r>
    <n v="3803"/>
    <x v="3798"/>
    <s v="A fully orchestrated concept album of Benjamin Button the Musical!"/>
    <n v="12000"/>
    <n v="2358"/>
    <x v="2"/>
    <x v="0"/>
    <x v="0"/>
    <x v="3786"/>
    <n v="1454541568"/>
    <b v="0"/>
    <n v="40"/>
    <b v="0"/>
    <n v="20"/>
    <s v="theater/musical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x v="3787"/>
    <n v="1465172024"/>
    <b v="0"/>
    <n v="0"/>
    <b v="0"/>
    <n v="0"/>
    <s v="theater/musical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x v="3788"/>
    <n v="1406668640"/>
    <b v="0"/>
    <n v="2"/>
    <b v="0"/>
    <n v="0"/>
    <s v="theater/musical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x v="3789"/>
    <n v="1402294381"/>
    <b v="0"/>
    <n v="1"/>
    <b v="0"/>
    <n v="0"/>
    <s v="theater/musical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x v="3790"/>
    <n v="1427492939"/>
    <b v="0"/>
    <n v="9"/>
    <b v="0"/>
    <n v="30"/>
    <s v="theater/musical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x v="3791"/>
    <n v="1424775219"/>
    <b v="0"/>
    <n v="24"/>
    <b v="1"/>
    <n v="100"/>
    <s v="theater/plays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x v="3792"/>
    <n v="1402403907"/>
    <b v="0"/>
    <n v="38"/>
    <b v="1"/>
    <n v="101"/>
    <s v="theater/plays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x v="3793"/>
    <n v="1424377358"/>
    <b v="0"/>
    <n v="26"/>
    <b v="1"/>
    <n v="122"/>
    <s v="theater/plays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x v="3794"/>
    <n v="1461769373"/>
    <b v="0"/>
    <n v="19"/>
    <b v="1"/>
    <n v="330"/>
    <s v="theater/plays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b v="0"/>
    <n v="11"/>
    <b v="1"/>
    <n v="110"/>
    <s v="theater/plays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b v="0"/>
    <n v="27"/>
    <b v="1"/>
    <n v="101"/>
    <s v="theater/plays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x v="3532"/>
    <n v="1424727712"/>
    <b v="0"/>
    <n v="34"/>
    <b v="1"/>
    <n v="140"/>
    <s v="theater/plays"/>
    <n v="61.82"/>
    <x v="1"/>
    <x v="6"/>
  </r>
  <r>
    <n v="3815"/>
    <x v="3810"/>
    <s v="Come and help us make the Canterbury Shakespeare Festival a reality"/>
    <n v="1000"/>
    <n v="1000.01"/>
    <x v="0"/>
    <x v="1"/>
    <x v="1"/>
    <x v="3796"/>
    <n v="1437545657"/>
    <b v="0"/>
    <n v="20"/>
    <b v="1"/>
    <n v="100"/>
    <s v="theater/plays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b v="0"/>
    <n v="37"/>
    <b v="1"/>
    <n v="119"/>
    <s v="theater/plays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x v="3798"/>
    <n v="1444236216"/>
    <b v="0"/>
    <n v="20"/>
    <b v="1"/>
    <n v="107"/>
    <s v="theater/plays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x v="3799"/>
    <n v="1423599182"/>
    <b v="0"/>
    <n v="10"/>
    <b v="1"/>
    <n v="228"/>
    <s v="theater/plays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x v="3800"/>
    <n v="1435554104"/>
    <b v="0"/>
    <n v="26"/>
    <b v="1"/>
    <n v="106"/>
    <s v="theater/plays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x v="3801"/>
    <n v="1433518717"/>
    <b v="0"/>
    <n v="20"/>
    <b v="1"/>
    <n v="143"/>
    <s v="theater/plays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b v="0"/>
    <n v="46"/>
    <b v="1"/>
    <n v="105"/>
    <s v="theater/plays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b v="0"/>
    <n v="76"/>
    <b v="1"/>
    <n v="110"/>
    <s v="theater/plays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x v="3804"/>
    <n v="1434405044"/>
    <b v="0"/>
    <n v="41"/>
    <b v="1"/>
    <n v="106"/>
    <s v="theater/plays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x v="3805"/>
    <n v="1469026903"/>
    <b v="0"/>
    <n v="7"/>
    <b v="1"/>
    <n v="108"/>
    <s v="theater/plays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b v="0"/>
    <n v="49"/>
    <b v="1"/>
    <n v="105"/>
    <s v="theater/plays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x v="3807"/>
    <n v="1428401394"/>
    <b v="0"/>
    <n v="26"/>
    <b v="1"/>
    <n v="119"/>
    <s v="theater/plays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b v="0"/>
    <n v="65"/>
    <b v="1"/>
    <n v="153"/>
    <s v="theater/plays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b v="0"/>
    <n v="28"/>
    <b v="1"/>
    <n v="100"/>
    <s v="theater/plays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x v="3810"/>
    <n v="1470948371"/>
    <b v="0"/>
    <n v="8"/>
    <b v="1"/>
    <n v="100"/>
    <s v="theater/plays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x v="3811"/>
    <n v="1463161611"/>
    <b v="0"/>
    <n v="3"/>
    <b v="1"/>
    <n v="225"/>
    <s v="theater/plays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x v="3812"/>
    <n v="1413404545"/>
    <b v="0"/>
    <n v="9"/>
    <b v="1"/>
    <n v="106"/>
    <s v="theater/plays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x v="3813"/>
    <n v="1452048335"/>
    <b v="0"/>
    <n v="9"/>
    <b v="1"/>
    <n v="105"/>
    <s v="theater/plays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b v="0"/>
    <n v="20"/>
    <b v="1"/>
    <n v="117"/>
    <s v="theater/plays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b v="0"/>
    <n v="57"/>
    <b v="1"/>
    <n v="109"/>
    <s v="theater/plays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x v="3816"/>
    <n v="1459463808"/>
    <b v="0"/>
    <n v="8"/>
    <b v="1"/>
    <n v="160"/>
    <s v="theater/plays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x v="3817"/>
    <n v="1467497652"/>
    <b v="0"/>
    <n v="14"/>
    <b v="1"/>
    <n v="113"/>
    <s v="theater/plays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x v="3818"/>
    <n v="1432837358"/>
    <b v="0"/>
    <n v="17"/>
    <b v="1"/>
    <n v="102"/>
    <s v="theater/plays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b v="0"/>
    <n v="100"/>
    <b v="1"/>
    <n v="101"/>
    <s v="theater/plays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b v="0"/>
    <n v="32"/>
    <b v="1"/>
    <n v="101"/>
    <s v="theater/plays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x v="3821"/>
    <n v="1457023829"/>
    <b v="0"/>
    <n v="3"/>
    <b v="1"/>
    <n v="6500"/>
    <s v="theater/plays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b v="1"/>
    <n v="34"/>
    <b v="0"/>
    <n v="9"/>
    <s v="theater/plays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x v="3823"/>
    <n v="1397217052"/>
    <b v="1"/>
    <n v="23"/>
    <b v="0"/>
    <n v="22"/>
    <s v="theater/plays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b v="1"/>
    <n v="19"/>
    <b v="0"/>
    <n v="21"/>
    <s v="theater/plays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x v="3825"/>
    <n v="1399474134"/>
    <b v="1"/>
    <n v="50"/>
    <b v="0"/>
    <n v="41"/>
    <s v="theater/plays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b v="1"/>
    <n v="12"/>
    <b v="0"/>
    <n v="2"/>
    <s v="theater/plays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x v="3827"/>
    <n v="1409721542"/>
    <b v="1"/>
    <n v="8"/>
    <b v="0"/>
    <n v="3"/>
    <s v="theater/plays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x v="3828"/>
    <n v="1433395391"/>
    <b v="1"/>
    <n v="9"/>
    <b v="0"/>
    <n v="16"/>
    <s v="theater/plays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b v="1"/>
    <n v="43"/>
    <b v="0"/>
    <n v="16"/>
    <s v="theater/plays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b v="1"/>
    <n v="28"/>
    <b v="0"/>
    <n v="7"/>
    <s v="theater/plays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x v="3831"/>
    <n v="1417489143"/>
    <b v="1"/>
    <n v="4"/>
    <b v="0"/>
    <n v="4"/>
    <s v="theater/plays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x v="3832"/>
    <n v="1434537179"/>
    <b v="1"/>
    <n v="24"/>
    <b v="0"/>
    <n v="34"/>
    <s v="theater/plays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x v="3833"/>
    <n v="1425270876"/>
    <b v="0"/>
    <n v="2"/>
    <b v="0"/>
    <n v="0"/>
    <s v="theater/plays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x v="3834"/>
    <n v="1406578178"/>
    <b v="0"/>
    <n v="2"/>
    <b v="0"/>
    <n v="0"/>
    <s v="theater/plays"/>
    <n v="13"/>
    <x v="1"/>
    <x v="6"/>
  </r>
  <r>
    <n v="3854"/>
    <x v="3849"/>
    <s v="A play dedicated to the 100th anniversary of the Armenian Genocide."/>
    <n v="11000"/>
    <n v="1788"/>
    <x v="2"/>
    <x v="0"/>
    <x v="0"/>
    <x v="3835"/>
    <n v="1428614058"/>
    <b v="0"/>
    <n v="20"/>
    <b v="0"/>
    <n v="16"/>
    <s v="theater/plays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x v="3836"/>
    <n v="1424819871"/>
    <b v="0"/>
    <n v="1"/>
    <b v="0"/>
    <n v="3"/>
    <s v="theater/plays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b v="0"/>
    <n v="1"/>
    <b v="0"/>
    <n v="0"/>
    <s v="theater/plays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x v="3838"/>
    <n v="1404927690"/>
    <b v="0"/>
    <n v="4"/>
    <b v="0"/>
    <n v="5"/>
    <s v="theater/plays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x v="3839"/>
    <n v="1430734844"/>
    <b v="0"/>
    <n v="1"/>
    <b v="0"/>
    <n v="2"/>
    <s v="theater/plays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x v="3840"/>
    <n v="1401485207"/>
    <b v="0"/>
    <n v="1"/>
    <b v="0"/>
    <n v="0"/>
    <s v="theater/plays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b v="0"/>
    <n v="13"/>
    <b v="0"/>
    <n v="18"/>
    <s v="theater/plays"/>
    <n v="81.540000000000006"/>
    <x v="1"/>
    <x v="6"/>
  </r>
  <r>
    <n v="3861"/>
    <x v="3856"/>
    <s v="THE COMING OF THE LORD!"/>
    <n v="2000"/>
    <n v="100"/>
    <x v="2"/>
    <x v="0"/>
    <x v="0"/>
    <x v="3842"/>
    <n v="1412258977"/>
    <b v="0"/>
    <n v="1"/>
    <b v="0"/>
    <n v="5"/>
    <s v="theater/plays"/>
    <n v="100"/>
    <x v="1"/>
    <x v="6"/>
  </r>
  <r>
    <n v="3862"/>
    <x v="3857"/>
    <s v="The hit immersive theatre experience of England comes to Corpus Christi!"/>
    <n v="7500"/>
    <n v="1"/>
    <x v="2"/>
    <x v="0"/>
    <x v="0"/>
    <x v="3843"/>
    <n v="1472451356"/>
    <b v="0"/>
    <n v="1"/>
    <b v="0"/>
    <n v="0"/>
    <s v="theater/plays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x v="3844"/>
    <n v="1441552305"/>
    <b v="0"/>
    <n v="0"/>
    <b v="0"/>
    <n v="0"/>
    <s v="theater/plays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x v="3845"/>
    <n v="1445203454"/>
    <b v="0"/>
    <n v="3"/>
    <b v="0"/>
    <n v="1"/>
    <s v="theater/plays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x v="3846"/>
    <n v="1405957098"/>
    <b v="0"/>
    <n v="14"/>
    <b v="0"/>
    <n v="27"/>
    <s v="theater/plays"/>
    <n v="46.43"/>
    <x v="1"/>
    <x v="6"/>
  </r>
  <r>
    <n v="3866"/>
    <x v="3861"/>
    <s v="A funny, moving, witty piece about a girl, her oboe, and her dreams."/>
    <n v="2000"/>
    <n v="11"/>
    <x v="2"/>
    <x v="0"/>
    <x v="0"/>
    <x v="3847"/>
    <n v="1454453021"/>
    <b v="0"/>
    <n v="2"/>
    <b v="0"/>
    <n v="1"/>
    <s v="theater/plays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x v="3848"/>
    <n v="1463686339"/>
    <b v="0"/>
    <n v="5"/>
    <b v="0"/>
    <n v="13"/>
    <s v="theater/plays"/>
    <n v="50.2"/>
    <x v="1"/>
    <x v="6"/>
  </r>
  <r>
    <n v="3868"/>
    <x v="3863"/>
    <s v="New collection of music by Scott Evan Davis!"/>
    <n v="5000"/>
    <n v="10"/>
    <x v="1"/>
    <x v="1"/>
    <x v="1"/>
    <x v="3849"/>
    <n v="1408031405"/>
    <b v="0"/>
    <n v="1"/>
    <b v="0"/>
    <n v="0"/>
    <s v="theater/musical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x v="3850"/>
    <n v="1423761792"/>
    <b v="0"/>
    <n v="15"/>
    <b v="0"/>
    <n v="3"/>
    <s v="theater/musical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b v="0"/>
    <n v="10"/>
    <b v="0"/>
    <n v="15"/>
    <s v="theater/musical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x v="3852"/>
    <n v="1485629050"/>
    <b v="0"/>
    <n v="3"/>
    <b v="0"/>
    <n v="3"/>
    <s v="theater/musical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x v="3853"/>
    <n v="1435202996"/>
    <b v="0"/>
    <n v="0"/>
    <b v="0"/>
    <n v="0"/>
    <s v="theater/musical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x v="3854"/>
    <n v="1441730535"/>
    <b v="0"/>
    <n v="0"/>
    <b v="0"/>
    <n v="0"/>
    <s v="theater/musical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x v="3855"/>
    <n v="1420244622"/>
    <b v="0"/>
    <n v="0"/>
    <b v="0"/>
    <n v="0"/>
    <s v="theater/musical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x v="3856"/>
    <n v="1472804365"/>
    <b v="0"/>
    <n v="0"/>
    <b v="0"/>
    <n v="0"/>
    <s v="theater/musical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x v="3857"/>
    <n v="1451833128"/>
    <b v="0"/>
    <n v="46"/>
    <b v="0"/>
    <n v="53"/>
    <s v="theater/musical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x v="3858"/>
    <n v="1478621752"/>
    <b v="0"/>
    <n v="14"/>
    <b v="0"/>
    <n v="5"/>
    <s v="theater/musical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x v="3859"/>
    <n v="1433014746"/>
    <b v="0"/>
    <n v="1"/>
    <b v="0"/>
    <n v="0"/>
    <s v="theater/musical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x v="3860"/>
    <n v="1419626396"/>
    <b v="0"/>
    <n v="0"/>
    <b v="0"/>
    <n v="0"/>
    <s v="theater/musical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x v="3792"/>
    <n v="1403724820"/>
    <b v="0"/>
    <n v="17"/>
    <b v="0"/>
    <n v="13"/>
    <s v="theater/musical"/>
    <n v="57.65"/>
    <x v="1"/>
    <x v="40"/>
  </r>
  <r>
    <n v="3881"/>
    <x v="3876"/>
    <s v="A musical journey coming to the Blue Venue at the 2017 Orlando Fringe Festival!"/>
    <n v="500"/>
    <n v="25"/>
    <x v="1"/>
    <x v="0"/>
    <x v="0"/>
    <x v="3861"/>
    <n v="1484958399"/>
    <b v="0"/>
    <n v="1"/>
    <b v="0"/>
    <n v="5"/>
    <s v="theater/musical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x v="3862"/>
    <n v="1451950570"/>
    <b v="0"/>
    <n v="0"/>
    <b v="0"/>
    <n v="0"/>
    <s v="theater/musical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x v="3863"/>
    <n v="1407076069"/>
    <b v="0"/>
    <n v="0"/>
    <b v="0"/>
    <n v="0"/>
    <s v="theater/musical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x v="3864"/>
    <n v="1425322792"/>
    <b v="0"/>
    <n v="0"/>
    <b v="0"/>
    <n v="0"/>
    <s v="theater/musical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x v="3865"/>
    <n v="1460242191"/>
    <b v="0"/>
    <n v="0"/>
    <b v="0"/>
    <n v="0"/>
    <s v="theater/musical"/>
    <e v="#DIV/0!"/>
    <x v="1"/>
    <x v="40"/>
  </r>
  <r>
    <n v="3886"/>
    <x v="3881"/>
    <n v="1"/>
    <n v="10000"/>
    <n v="0"/>
    <x v="1"/>
    <x v="2"/>
    <x v="2"/>
    <x v="3866"/>
    <n v="1415683702"/>
    <b v="0"/>
    <n v="0"/>
    <b v="0"/>
    <n v="0"/>
    <s v="theater/musical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b v="0"/>
    <n v="2"/>
    <b v="0"/>
    <n v="2"/>
    <s v="theater/musical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x v="3868"/>
    <n v="1485522358"/>
    <b v="0"/>
    <n v="14"/>
    <b v="0"/>
    <n v="27"/>
    <s v="theater/plays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x v="3869"/>
    <n v="1417651630"/>
    <b v="0"/>
    <n v="9"/>
    <b v="0"/>
    <n v="1"/>
    <s v="theater/plays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b v="0"/>
    <n v="8"/>
    <b v="0"/>
    <n v="17"/>
    <s v="theater/plays"/>
    <n v="315.5"/>
    <x v="1"/>
    <x v="6"/>
  </r>
  <r>
    <n v="3891"/>
    <x v="3886"/>
    <s v="A comedy about a mime who dreams of becoming a stand up comedian."/>
    <n v="800"/>
    <n v="260"/>
    <x v="2"/>
    <x v="0"/>
    <x v="0"/>
    <x v="3871"/>
    <n v="1424488244"/>
    <b v="0"/>
    <n v="7"/>
    <b v="0"/>
    <n v="33"/>
    <s v="theater/plays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x v="3872"/>
    <n v="1408203557"/>
    <b v="0"/>
    <n v="0"/>
    <b v="0"/>
    <n v="0"/>
    <s v="theater/plays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b v="0"/>
    <n v="84"/>
    <b v="0"/>
    <n v="22"/>
    <s v="theater/plays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b v="0"/>
    <n v="11"/>
    <b v="0"/>
    <n v="3"/>
    <s v="theater/plays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x v="3875"/>
    <n v="1422424818"/>
    <b v="0"/>
    <n v="1"/>
    <b v="0"/>
    <n v="5"/>
    <s v="theater/plays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x v="3876"/>
    <n v="1401770178"/>
    <b v="0"/>
    <n v="4"/>
    <b v="0"/>
    <n v="11"/>
    <s v="theater/plays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x v="3877"/>
    <n v="1418158683"/>
    <b v="0"/>
    <n v="10"/>
    <b v="0"/>
    <n v="18"/>
    <s v="theater/plays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b v="0"/>
    <n v="16"/>
    <b v="0"/>
    <n v="33"/>
    <s v="theater/plays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x v="3879"/>
    <n v="1406140561"/>
    <b v="0"/>
    <n v="2"/>
    <b v="0"/>
    <n v="1"/>
    <s v="theater/plays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x v="3880"/>
    <n v="1431396791"/>
    <b v="0"/>
    <n v="5"/>
    <b v="0"/>
    <n v="5"/>
    <s v="theater/plays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b v="0"/>
    <n v="1"/>
    <b v="0"/>
    <n v="1"/>
    <s v="theater/plays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x v="3882"/>
    <n v="1476962042"/>
    <b v="0"/>
    <n v="31"/>
    <b v="0"/>
    <n v="49"/>
    <s v="theater/plays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b v="0"/>
    <n v="0"/>
    <b v="0"/>
    <n v="0"/>
    <s v="theater/plays"/>
    <n v="0"/>
    <x v="1"/>
    <x v="6"/>
  </r>
  <r>
    <n v="3904"/>
    <x v="3899"/>
    <s v="A play that will cover 4000 years of black history."/>
    <n v="10000"/>
    <n v="3"/>
    <x v="2"/>
    <x v="0"/>
    <x v="0"/>
    <x v="3884"/>
    <n v="1427866200"/>
    <b v="0"/>
    <n v="2"/>
    <b v="0"/>
    <n v="0"/>
    <s v="theater/plays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b v="0"/>
    <n v="7"/>
    <b v="0"/>
    <n v="12"/>
    <s v="theater/plays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x v="3886"/>
    <n v="1432072893"/>
    <b v="0"/>
    <n v="16"/>
    <b v="0"/>
    <n v="67"/>
    <s v="theater/plays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x v="3887"/>
    <n v="1411587606"/>
    <b v="0"/>
    <n v="4"/>
    <b v="0"/>
    <n v="15"/>
    <s v="theater/plays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x v="3888"/>
    <n v="1405307696"/>
    <b v="0"/>
    <n v="4"/>
    <b v="0"/>
    <n v="9"/>
    <s v="theater/plays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b v="0"/>
    <n v="4"/>
    <b v="0"/>
    <n v="0"/>
    <s v="theater/plays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x v="3890"/>
    <n v="1439057397"/>
    <b v="0"/>
    <n v="3"/>
    <b v="0"/>
    <n v="3"/>
    <s v="theater/plays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x v="3891"/>
    <n v="1414438177"/>
    <b v="0"/>
    <n v="36"/>
    <b v="0"/>
    <n v="37"/>
    <s v="theater/plays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x v="3892"/>
    <n v="1424759330"/>
    <b v="0"/>
    <n v="1"/>
    <b v="0"/>
    <n v="0"/>
    <s v="theater/plays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x v="3893"/>
    <n v="1446267849"/>
    <b v="0"/>
    <n v="7"/>
    <b v="0"/>
    <n v="10"/>
    <s v="theater/plays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b v="0"/>
    <n v="27"/>
    <b v="0"/>
    <n v="36"/>
    <s v="theater/plays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x v="3895"/>
    <n v="1462232309"/>
    <b v="0"/>
    <n v="1"/>
    <b v="0"/>
    <n v="0"/>
    <s v="theater/plays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x v="3896"/>
    <n v="1462360752"/>
    <b v="0"/>
    <n v="0"/>
    <b v="0"/>
    <n v="0"/>
    <s v="theater/plays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x v="3897"/>
    <n v="1407847161"/>
    <b v="0"/>
    <n v="1"/>
    <b v="0"/>
    <n v="0"/>
    <s v="theater/plays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b v="0"/>
    <n v="3"/>
    <b v="0"/>
    <n v="0"/>
    <s v="theater/plays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x v="3899"/>
    <n v="1450628773"/>
    <b v="0"/>
    <n v="3"/>
    <b v="0"/>
    <n v="2"/>
    <s v="theater/plays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x v="3900"/>
    <n v="1476436660"/>
    <b v="0"/>
    <n v="3"/>
    <b v="0"/>
    <n v="5"/>
    <s v="theater/plays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x v="3901"/>
    <n v="1413291655"/>
    <b v="0"/>
    <n v="0"/>
    <b v="0"/>
    <n v="0"/>
    <s v="theater/plays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b v="0"/>
    <n v="6"/>
    <b v="0"/>
    <n v="8"/>
    <s v="theater/plays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x v="3903"/>
    <n v="1426203071"/>
    <b v="0"/>
    <n v="17"/>
    <b v="0"/>
    <n v="12"/>
    <s v="theater/plays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x v="3904"/>
    <n v="1401231722"/>
    <b v="0"/>
    <n v="40"/>
    <b v="0"/>
    <n v="15"/>
    <s v="theater/plays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x v="3905"/>
    <n v="1404161639"/>
    <b v="0"/>
    <n v="3"/>
    <b v="0"/>
    <n v="10"/>
    <s v="theater/plays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x v="3906"/>
    <n v="1417053748"/>
    <b v="0"/>
    <n v="1"/>
    <b v="0"/>
    <n v="0"/>
    <s v="theater/plays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x v="3907"/>
    <n v="1404973504"/>
    <b v="0"/>
    <n v="2"/>
    <b v="0"/>
    <n v="1"/>
    <s v="theater/plays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b v="0"/>
    <n v="7"/>
    <b v="0"/>
    <n v="13"/>
    <s v="theater/plays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x v="3909"/>
    <n v="1471636265"/>
    <b v="0"/>
    <n v="14"/>
    <b v="0"/>
    <n v="2"/>
    <s v="theater/plays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b v="0"/>
    <n v="0"/>
    <b v="0"/>
    <n v="0"/>
    <s v="theater/plays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x v="3911"/>
    <n v="1439350707"/>
    <b v="0"/>
    <n v="0"/>
    <b v="0"/>
    <n v="0"/>
    <s v="theater/plays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x v="3912"/>
    <n v="1455508964"/>
    <b v="0"/>
    <n v="1"/>
    <b v="0"/>
    <n v="0"/>
    <s v="theater/plays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b v="0"/>
    <n v="12"/>
    <b v="0"/>
    <n v="16"/>
    <s v="theater/plays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x v="3914"/>
    <n v="1439827639"/>
    <b v="0"/>
    <n v="12"/>
    <b v="0"/>
    <n v="11"/>
    <s v="theater/plays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b v="0"/>
    <n v="23"/>
    <b v="0"/>
    <n v="44"/>
    <s v="theater/plays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x v="3916"/>
    <n v="1477981120"/>
    <b v="0"/>
    <n v="0"/>
    <b v="0"/>
    <n v="0"/>
    <s v="theater/plays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x v="3917"/>
    <n v="1465830560"/>
    <b v="0"/>
    <n v="10"/>
    <b v="0"/>
    <n v="86"/>
    <s v="theater/plays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x v="3918"/>
    <n v="1432763054"/>
    <b v="0"/>
    <n v="5"/>
    <b v="0"/>
    <n v="12"/>
    <s v="theater/plays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x v="3919"/>
    <n v="1412328979"/>
    <b v="0"/>
    <n v="1"/>
    <b v="0"/>
    <n v="0"/>
    <s v="theater/plays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x v="3920"/>
    <n v="1416311351"/>
    <b v="0"/>
    <n v="2"/>
    <b v="0"/>
    <n v="0"/>
    <s v="theater/plays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b v="0"/>
    <n v="2"/>
    <b v="0"/>
    <n v="1"/>
    <s v="theater/plays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x v="3922"/>
    <n v="1429306914"/>
    <b v="0"/>
    <n v="0"/>
    <b v="0"/>
    <n v="0"/>
    <s v="theater/plays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x v="3923"/>
    <n v="1443811268"/>
    <b v="0"/>
    <n v="13"/>
    <b v="0"/>
    <n v="36"/>
    <s v="theater/plays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x v="3924"/>
    <n v="1438098875"/>
    <b v="0"/>
    <n v="0"/>
    <b v="0"/>
    <n v="0"/>
    <s v="theater/plays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x v="3925"/>
    <n v="1429125268"/>
    <b v="0"/>
    <n v="1"/>
    <b v="0"/>
    <n v="0"/>
    <s v="theater/plays"/>
    <n v="5"/>
    <x v="1"/>
    <x v="6"/>
  </r>
  <r>
    <n v="3946"/>
    <x v="3941"/>
    <s v="Dr. Mecurio's is an original work of fantasy designed and written for the stage."/>
    <n v="6000"/>
    <n v="195"/>
    <x v="2"/>
    <x v="0"/>
    <x v="0"/>
    <x v="3926"/>
    <n v="1422388822"/>
    <b v="0"/>
    <n v="5"/>
    <b v="0"/>
    <n v="3"/>
    <s v="theater/plays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x v="3927"/>
    <n v="1472786744"/>
    <b v="0"/>
    <n v="2"/>
    <b v="0"/>
    <n v="3"/>
    <s v="theater/plays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x v="3928"/>
    <n v="1404892123"/>
    <b v="0"/>
    <n v="0"/>
    <b v="0"/>
    <n v="0"/>
    <s v="theater/plays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b v="0"/>
    <n v="32"/>
    <b v="0"/>
    <n v="16"/>
    <s v="theater/plays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x v="3930"/>
    <n v="1457628680"/>
    <b v="0"/>
    <n v="1"/>
    <b v="0"/>
    <n v="1"/>
    <s v="theater/plays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b v="0"/>
    <n v="1"/>
    <b v="0"/>
    <n v="0"/>
    <s v="theater/plays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b v="0"/>
    <n v="1"/>
    <b v="0"/>
    <n v="0"/>
    <s v="theater/plays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x v="3933"/>
    <n v="1467162586"/>
    <b v="0"/>
    <n v="0"/>
    <b v="0"/>
    <n v="0"/>
    <s v="theater/plays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b v="0"/>
    <n v="0"/>
    <b v="0"/>
    <n v="0"/>
    <s v="theater/plays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x v="3935"/>
    <n v="1446150141"/>
    <b v="0"/>
    <n v="8"/>
    <b v="0"/>
    <n v="24"/>
    <s v="theater/plays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x v="3936"/>
    <n v="1459203727"/>
    <b v="0"/>
    <n v="0"/>
    <b v="0"/>
    <n v="0"/>
    <s v="theater/plays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x v="3937"/>
    <n v="1464045954"/>
    <b v="0"/>
    <n v="1"/>
    <b v="0"/>
    <n v="0"/>
    <s v="theater/plays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x v="3938"/>
    <n v="1403822912"/>
    <b v="0"/>
    <n v="16"/>
    <b v="0"/>
    <n v="32"/>
    <s v="theater/plays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b v="0"/>
    <n v="12"/>
    <b v="0"/>
    <n v="24"/>
    <s v="theater/plays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b v="0"/>
    <n v="4"/>
    <b v="0"/>
    <n v="2"/>
    <s v="theater/plays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x v="3941"/>
    <n v="1397683410"/>
    <b v="0"/>
    <n v="2"/>
    <b v="0"/>
    <n v="0"/>
    <s v="theater/plays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x v="3942"/>
    <n v="1446562494"/>
    <b v="0"/>
    <n v="3"/>
    <b v="0"/>
    <n v="3"/>
    <s v="theater/plays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b v="0"/>
    <n v="0"/>
    <b v="0"/>
    <n v="0"/>
    <s v="theater/plays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x v="3944"/>
    <n v="1424279986"/>
    <b v="0"/>
    <n v="3"/>
    <b v="0"/>
    <n v="6"/>
    <s v="theater/plays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x v="3945"/>
    <n v="1455428380"/>
    <b v="0"/>
    <n v="4"/>
    <b v="0"/>
    <n v="14"/>
    <s v="theater/plays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x v="3946"/>
    <n v="1402506278"/>
    <b v="0"/>
    <n v="2"/>
    <b v="0"/>
    <n v="1"/>
    <s v="theater/plays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x v="3947"/>
    <n v="1486191507"/>
    <b v="0"/>
    <n v="10"/>
    <b v="0"/>
    <n v="24"/>
    <s v="theater/plays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x v="3948"/>
    <n v="1458761673"/>
    <b v="0"/>
    <n v="11"/>
    <b v="0"/>
    <n v="11"/>
    <s v="theater/plays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b v="0"/>
    <n v="6"/>
    <b v="0"/>
    <n v="7"/>
    <s v="theater/plays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b v="0"/>
    <n v="2"/>
    <b v="0"/>
    <n v="0"/>
    <s v="theater/plays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b v="0"/>
    <n v="6"/>
    <b v="0"/>
    <n v="1"/>
    <s v="theater/plays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x v="3952"/>
    <n v="1418002634"/>
    <b v="0"/>
    <n v="8"/>
    <b v="0"/>
    <n v="21"/>
    <s v="theater/plays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x v="3953"/>
    <n v="1460219110"/>
    <b v="0"/>
    <n v="37"/>
    <b v="0"/>
    <n v="78"/>
    <s v="theater/plays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b v="0"/>
    <n v="11"/>
    <b v="0"/>
    <n v="32"/>
    <s v="theater/plays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x v="3955"/>
    <n v="1465850898"/>
    <b v="0"/>
    <n v="0"/>
    <b v="0"/>
    <n v="0"/>
    <s v="theater/plays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b v="0"/>
    <n v="10"/>
    <b v="0"/>
    <n v="48"/>
    <s v="theater/plays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b v="0"/>
    <n v="6"/>
    <b v="0"/>
    <n v="1"/>
    <s v="theater/plays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x v="3958"/>
    <n v="1417533953"/>
    <b v="0"/>
    <n v="8"/>
    <b v="0"/>
    <n v="11"/>
    <s v="theater/plays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b v="0"/>
    <n v="6"/>
    <b v="0"/>
    <n v="2"/>
    <s v="theater/plays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b v="0"/>
    <n v="7"/>
    <b v="0"/>
    <n v="18"/>
    <s v="theater/plays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x v="3961"/>
    <n v="1463545149"/>
    <b v="0"/>
    <n v="7"/>
    <b v="0"/>
    <n v="4"/>
    <s v="theater/plays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b v="0"/>
    <n v="5"/>
    <b v="0"/>
    <n v="20"/>
    <s v="theater/plays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b v="0"/>
    <n v="46"/>
    <b v="0"/>
    <n v="35"/>
    <s v="theater/plays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x v="3964"/>
    <n v="1412809644"/>
    <b v="0"/>
    <n v="10"/>
    <b v="0"/>
    <n v="6"/>
    <s v="theater/plays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b v="0"/>
    <n v="19"/>
    <b v="0"/>
    <n v="32"/>
    <s v="theater/plays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b v="0"/>
    <n v="13"/>
    <b v="0"/>
    <n v="10"/>
    <s v="theater/plays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x v="3967"/>
    <n v="1399414290"/>
    <b v="0"/>
    <n v="13"/>
    <b v="0"/>
    <n v="38"/>
    <s v="theater/plays"/>
    <n v="11.62"/>
    <x v="1"/>
    <x v="6"/>
  </r>
  <r>
    <n v="3988"/>
    <x v="3982"/>
    <s v="An evening of of stories based both in myth and truth."/>
    <n v="1500"/>
    <n v="32"/>
    <x v="2"/>
    <x v="0"/>
    <x v="0"/>
    <x v="3968"/>
    <n v="1439517413"/>
    <b v="0"/>
    <n v="4"/>
    <b v="0"/>
    <n v="2"/>
    <s v="theater/plays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x v="3969"/>
    <n v="1444413581"/>
    <b v="0"/>
    <n v="0"/>
    <b v="0"/>
    <n v="0"/>
    <s v="theater/plays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x v="3970"/>
    <n v="1454342893"/>
    <b v="0"/>
    <n v="3"/>
    <b v="0"/>
    <n v="4"/>
    <s v="theater/plays"/>
    <n v="23"/>
    <x v="1"/>
    <x v="6"/>
  </r>
  <r>
    <n v="3991"/>
    <x v="3985"/>
    <s v="North Texas first actor-driven theatre company needs your help"/>
    <n v="500"/>
    <n v="100"/>
    <x v="2"/>
    <x v="0"/>
    <x v="0"/>
    <x v="3971"/>
    <n v="1430494082"/>
    <b v="0"/>
    <n v="1"/>
    <b v="0"/>
    <n v="20"/>
    <s v="theater/plays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x v="3972"/>
    <n v="1444689259"/>
    <b v="0"/>
    <n v="9"/>
    <b v="0"/>
    <n v="5"/>
    <s v="theater/plays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x v="3973"/>
    <n v="1428957912"/>
    <b v="0"/>
    <n v="1"/>
    <b v="0"/>
    <n v="0"/>
    <s v="theater/plays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x v="3974"/>
    <n v="1403169690"/>
    <b v="0"/>
    <n v="1"/>
    <b v="0"/>
    <n v="0"/>
    <s v="theater/plays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x v="3975"/>
    <n v="1421339077"/>
    <b v="0"/>
    <n v="4"/>
    <b v="0"/>
    <n v="35"/>
    <s v="theater/plays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x v="3976"/>
    <n v="1415341464"/>
    <b v="0"/>
    <n v="17"/>
    <b v="0"/>
    <n v="17"/>
    <s v="theater/plays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b v="0"/>
    <n v="0"/>
    <b v="0"/>
    <n v="0"/>
    <s v="theater/plays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x v="3978"/>
    <n v="1424992026"/>
    <b v="0"/>
    <n v="12"/>
    <b v="0"/>
    <n v="57"/>
    <s v="theater/plays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x v="3979"/>
    <n v="1406058798"/>
    <b v="0"/>
    <n v="14"/>
    <b v="0"/>
    <n v="17"/>
    <s v="theater/plays"/>
    <n v="82.57"/>
    <x v="1"/>
    <x v="6"/>
  </r>
  <r>
    <n v="4000"/>
    <x v="3994"/>
    <s v="An Enticing Trip into the World of Assisted Dying"/>
    <n v="8000"/>
    <n v="10"/>
    <x v="2"/>
    <x v="0"/>
    <x v="0"/>
    <x v="3980"/>
    <n v="1457450958"/>
    <b v="0"/>
    <n v="1"/>
    <b v="0"/>
    <n v="0"/>
    <s v="theater/plays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b v="0"/>
    <n v="14"/>
    <b v="0"/>
    <n v="38"/>
    <s v="theater/plays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x v="3981"/>
    <n v="1409187761"/>
    <b v="0"/>
    <n v="4"/>
    <b v="0"/>
    <n v="2"/>
    <s v="theater/plays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x v="3982"/>
    <n v="1421417147"/>
    <b v="0"/>
    <n v="2"/>
    <b v="0"/>
    <n v="10"/>
    <s v="theater/plays"/>
    <n v="100.5"/>
    <x v="1"/>
    <x v="6"/>
  </r>
  <r>
    <n v="4004"/>
    <x v="3998"/>
    <s v="Help Launch The Queen Into South Florida!"/>
    <n v="500"/>
    <n v="1"/>
    <x v="2"/>
    <x v="0"/>
    <x v="0"/>
    <x v="3983"/>
    <n v="1410148457"/>
    <b v="0"/>
    <n v="1"/>
    <b v="0"/>
    <n v="0"/>
    <s v="theater/plays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x v="3984"/>
    <n v="1408648985"/>
    <b v="0"/>
    <n v="2"/>
    <b v="0"/>
    <n v="1"/>
    <s v="theater/plays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x v="3985"/>
    <n v="1453487587"/>
    <b v="0"/>
    <n v="1"/>
    <b v="0"/>
    <n v="0"/>
    <s v="theater/plays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x v="3986"/>
    <n v="1406572381"/>
    <b v="0"/>
    <n v="1"/>
    <b v="0"/>
    <n v="0"/>
    <s v="theater/plays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x v="3987"/>
    <n v="1435014507"/>
    <b v="0"/>
    <n v="4"/>
    <b v="0"/>
    <n v="6"/>
    <s v="theater/plays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x v="3988"/>
    <n v="1406825360"/>
    <b v="0"/>
    <n v="3"/>
    <b v="0"/>
    <n v="4"/>
    <s v="theater/plays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x v="3989"/>
    <n v="1412879366"/>
    <b v="0"/>
    <n v="38"/>
    <b v="0"/>
    <n v="24"/>
    <s v="theater/plays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x v="3990"/>
    <n v="1419858278"/>
    <b v="0"/>
    <n v="4"/>
    <b v="0"/>
    <n v="8"/>
    <s v="theater/plays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x v="3991"/>
    <n v="1427979849"/>
    <b v="0"/>
    <n v="0"/>
    <b v="0"/>
    <n v="0"/>
    <s v="theater/plays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x v="3992"/>
    <n v="1421478823"/>
    <b v="0"/>
    <n v="2"/>
    <b v="0"/>
    <n v="1"/>
    <s v="theater/plays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x v="3993"/>
    <n v="1455861269"/>
    <b v="0"/>
    <n v="0"/>
    <b v="0"/>
    <n v="0"/>
    <s v="theater/plays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x v="3994"/>
    <n v="1434739463"/>
    <b v="0"/>
    <n v="1"/>
    <b v="0"/>
    <n v="0"/>
    <s v="theater/plays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x v="3995"/>
    <n v="1408395400"/>
    <b v="0"/>
    <n v="7"/>
    <b v="0"/>
    <n v="14"/>
    <s v="theater/plays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b v="0"/>
    <n v="2"/>
    <b v="0"/>
    <n v="1"/>
    <s v="theater/plays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x v="3997"/>
    <n v="1473285108"/>
    <b v="0"/>
    <n v="4"/>
    <b v="0"/>
    <n v="9"/>
    <s v="theater/plays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b v="0"/>
    <n v="4"/>
    <b v="0"/>
    <n v="1"/>
    <s v="theater/plays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x v="3999"/>
    <n v="1424579699"/>
    <b v="0"/>
    <n v="3"/>
    <b v="0"/>
    <n v="17"/>
    <s v="theater/plays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x v="4000"/>
    <n v="1409176358"/>
    <b v="0"/>
    <n v="2"/>
    <b v="0"/>
    <n v="1"/>
    <s v="theater/plays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x v="4001"/>
    <n v="1418824867"/>
    <b v="0"/>
    <n v="197"/>
    <b v="0"/>
    <n v="70"/>
    <s v="theater/plays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x v="4002"/>
    <n v="1454975963"/>
    <b v="0"/>
    <n v="0"/>
    <b v="0"/>
    <n v="0"/>
    <s v="theater/plays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x v="4003"/>
    <n v="1438445097"/>
    <b v="0"/>
    <n v="1"/>
    <b v="0"/>
    <n v="1"/>
    <s v="theater/plays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b v="0"/>
    <n v="4"/>
    <b v="0"/>
    <n v="5"/>
    <s v="theater/plays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x v="4005"/>
    <n v="1444059839"/>
    <b v="0"/>
    <n v="0"/>
    <b v="0"/>
    <n v="0"/>
    <s v="theater/plays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b v="0"/>
    <n v="7"/>
    <b v="0"/>
    <n v="7"/>
    <s v="theater/plays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x v="4007"/>
    <n v="1399415500"/>
    <b v="0"/>
    <n v="11"/>
    <b v="0"/>
    <n v="28"/>
    <s v="theater/plays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x v="4008"/>
    <n v="1447461370"/>
    <b v="0"/>
    <n v="0"/>
    <b v="0"/>
    <n v="0"/>
    <s v="theater/plays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x v="4009"/>
    <n v="1452008599"/>
    <b v="0"/>
    <n v="6"/>
    <b v="0"/>
    <n v="16"/>
    <s v="theater/plays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x v="4010"/>
    <n v="1414591364"/>
    <b v="0"/>
    <n v="0"/>
    <b v="0"/>
    <n v="0"/>
    <s v="theater/plays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x v="4011"/>
    <n v="1445023516"/>
    <b v="0"/>
    <n v="7"/>
    <b v="0"/>
    <n v="7"/>
    <s v="theater/plays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x v="4012"/>
    <n v="1472711224"/>
    <b v="0"/>
    <n v="94"/>
    <b v="0"/>
    <n v="26"/>
    <s v="theater/plays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x v="4013"/>
    <n v="1425509050"/>
    <b v="0"/>
    <n v="2"/>
    <b v="0"/>
    <n v="1"/>
    <s v="theater/plays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x v="4014"/>
    <n v="1411333887"/>
    <b v="0"/>
    <n v="25"/>
    <b v="0"/>
    <n v="37"/>
    <s v="theater/plays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b v="0"/>
    <n v="17"/>
    <b v="0"/>
    <n v="47"/>
    <s v="theater/plays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x v="4016"/>
    <n v="1462585315"/>
    <b v="0"/>
    <n v="2"/>
    <b v="0"/>
    <n v="11"/>
    <s v="theater/plays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x v="4017"/>
    <n v="1408389010"/>
    <b v="0"/>
    <n v="4"/>
    <b v="0"/>
    <n v="12"/>
    <s v="theater/plays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x v="4018"/>
    <n v="1446048367"/>
    <b v="0"/>
    <n v="5"/>
    <b v="0"/>
    <n v="60"/>
    <s v="theater/plays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x v="4019"/>
    <n v="1432100004"/>
    <b v="0"/>
    <n v="2"/>
    <b v="0"/>
    <n v="31"/>
    <s v="theater/plays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x v="4020"/>
    <n v="1467976954"/>
    <b v="0"/>
    <n v="2"/>
    <b v="0"/>
    <n v="0"/>
    <s v="theater/plays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x v="4021"/>
    <n v="1419213664"/>
    <b v="0"/>
    <n v="3"/>
    <b v="0"/>
    <n v="0"/>
    <s v="theater/plays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x v="4022"/>
    <n v="1415228325"/>
    <b v="0"/>
    <n v="0"/>
    <b v="0"/>
    <n v="0"/>
    <s v="theater/plays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x v="4023"/>
    <n v="1426050982"/>
    <b v="0"/>
    <n v="4"/>
    <b v="0"/>
    <n v="38"/>
    <s v="theater/plays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b v="0"/>
    <n v="1"/>
    <b v="0"/>
    <n v="0"/>
    <s v="theater/plays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b v="0"/>
    <n v="12"/>
    <b v="0"/>
    <n v="8"/>
    <s v="theater/plays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x v="4026"/>
    <n v="1418862743"/>
    <b v="0"/>
    <n v="4"/>
    <b v="0"/>
    <n v="2"/>
    <s v="theater/plays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b v="0"/>
    <n v="91"/>
    <b v="0"/>
    <n v="18"/>
    <s v="theater/plays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x v="4028"/>
    <n v="1434322815"/>
    <b v="0"/>
    <n v="1"/>
    <b v="0"/>
    <n v="0"/>
    <s v="theater/plays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x v="4029"/>
    <n v="1411485391"/>
    <b v="0"/>
    <n v="1"/>
    <b v="0"/>
    <n v="0"/>
    <s v="theater/plays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x v="4030"/>
    <n v="1399058797"/>
    <b v="0"/>
    <n v="0"/>
    <b v="0"/>
    <n v="0"/>
    <s v="theater/plays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b v="0"/>
    <n v="13"/>
    <b v="0"/>
    <n v="38"/>
    <s v="theater/plays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x v="4032"/>
    <n v="1413477228"/>
    <b v="0"/>
    <n v="2"/>
    <b v="0"/>
    <n v="22"/>
    <s v="theater/plays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b v="0"/>
    <n v="0"/>
    <b v="0"/>
    <n v="0"/>
    <s v="theater/plays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b v="0"/>
    <n v="21"/>
    <b v="0"/>
    <n v="18"/>
    <s v="theater/plays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x v="4035"/>
    <n v="1465856639"/>
    <b v="0"/>
    <n v="9"/>
    <b v="0"/>
    <n v="53"/>
    <s v="theater/plays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b v="0"/>
    <n v="6"/>
    <b v="0"/>
    <n v="22"/>
    <s v="theater/plays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x v="3268"/>
    <n v="1458178044"/>
    <b v="0"/>
    <n v="4"/>
    <b v="0"/>
    <n v="3"/>
    <s v="theater/plays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x v="4037"/>
    <n v="1408116152"/>
    <b v="0"/>
    <n v="7"/>
    <b v="0"/>
    <n v="3"/>
    <s v="theater/plays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b v="0"/>
    <n v="5"/>
    <b v="0"/>
    <n v="3"/>
    <s v="theater/plays"/>
    <n v="57"/>
    <x v="1"/>
    <x v="6"/>
  </r>
  <r>
    <n v="4061"/>
    <x v="4054"/>
    <s v="SKYLAR'S SYNDROME is a tremendous psychodrama by master playwright Gavin Kayner!"/>
    <n v="525"/>
    <n v="0"/>
    <x v="2"/>
    <x v="0"/>
    <x v="0"/>
    <x v="4039"/>
    <n v="1456025023"/>
    <b v="0"/>
    <n v="0"/>
    <b v="0"/>
    <n v="0"/>
    <s v="theater/plays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x v="4040"/>
    <n v="1464889468"/>
    <b v="0"/>
    <n v="3"/>
    <b v="0"/>
    <n v="2"/>
    <s v="theater/plays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x v="4041"/>
    <n v="1401294084"/>
    <b v="0"/>
    <n v="9"/>
    <b v="0"/>
    <n v="1"/>
    <s v="theater/plays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x v="4042"/>
    <n v="1427724426"/>
    <b v="0"/>
    <n v="6"/>
    <b v="0"/>
    <n v="19"/>
    <s v="theater/plays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x v="4043"/>
    <n v="1405291811"/>
    <b v="0"/>
    <n v="4"/>
    <b v="0"/>
    <n v="1"/>
    <s v="theater/plays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x v="4044"/>
    <n v="1461027388"/>
    <b v="0"/>
    <n v="1"/>
    <b v="0"/>
    <n v="0"/>
    <s v="theater/plays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x v="4045"/>
    <n v="1439952550"/>
    <b v="0"/>
    <n v="17"/>
    <b v="0"/>
    <n v="61"/>
    <s v="theater/plays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x v="4046"/>
    <n v="1481756855"/>
    <b v="0"/>
    <n v="1"/>
    <b v="0"/>
    <n v="1"/>
    <s v="theater/plays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x v="4047"/>
    <n v="1421596356"/>
    <b v="0"/>
    <n v="13"/>
    <b v="0"/>
    <n v="34"/>
    <s v="theater/plays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x v="4048"/>
    <n v="1422374420"/>
    <b v="0"/>
    <n v="6"/>
    <b v="0"/>
    <n v="17"/>
    <s v="theater/plays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b v="0"/>
    <n v="0"/>
    <b v="0"/>
    <n v="0"/>
    <s v="theater/plays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x v="4050"/>
    <n v="1403462111"/>
    <b v="0"/>
    <n v="2"/>
    <b v="0"/>
    <n v="0"/>
    <s v="theater/plays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x v="4051"/>
    <n v="1426407426"/>
    <b v="0"/>
    <n v="2"/>
    <b v="0"/>
    <n v="1"/>
    <s v="theater/plays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x v="4052"/>
    <n v="1444137375"/>
    <b v="0"/>
    <n v="21"/>
    <b v="0"/>
    <n v="27"/>
    <s v="theater/plays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x v="4053"/>
    <n v="1400547969"/>
    <b v="0"/>
    <n v="13"/>
    <b v="0"/>
    <n v="29"/>
    <s v="theater/plays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x v="4054"/>
    <n v="1411499149"/>
    <b v="0"/>
    <n v="0"/>
    <b v="0"/>
    <n v="0"/>
    <s v="theater/plays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b v="0"/>
    <n v="6"/>
    <b v="0"/>
    <n v="9"/>
    <s v="theater/plays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x v="4056"/>
    <n v="1482951242"/>
    <b v="0"/>
    <n v="0"/>
    <b v="0"/>
    <n v="0"/>
    <s v="theater/plays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x v="4057"/>
    <n v="1463783521"/>
    <b v="0"/>
    <n v="1"/>
    <b v="0"/>
    <n v="0"/>
    <s v="theater/plays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b v="0"/>
    <n v="0"/>
    <b v="0"/>
    <n v="0"/>
    <s v="theater/plays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x v="4059"/>
    <n v="1423231025"/>
    <b v="0"/>
    <n v="12"/>
    <b v="0"/>
    <n v="16"/>
    <s v="theater/plays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x v="4060"/>
    <n v="1446179553"/>
    <b v="0"/>
    <n v="2"/>
    <b v="0"/>
    <n v="2"/>
    <s v="theater/plays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b v="0"/>
    <n v="6"/>
    <b v="0"/>
    <n v="22"/>
    <s v="theater/plays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x v="4062"/>
    <n v="1473416906"/>
    <b v="0"/>
    <n v="1"/>
    <b v="0"/>
    <n v="0"/>
    <s v="theater/plays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x v="4063"/>
    <n v="1424701775"/>
    <b v="0"/>
    <n v="1"/>
    <b v="0"/>
    <n v="0"/>
    <s v="theater/plays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x v="4064"/>
    <n v="1445985299"/>
    <b v="0"/>
    <n v="5"/>
    <b v="0"/>
    <n v="5"/>
    <s v="theater/plays"/>
    <n v="9.4"/>
    <x v="1"/>
    <x v="6"/>
  </r>
  <r>
    <n v="4087"/>
    <x v="4080"/>
    <s v="Comedy Stage Play"/>
    <n v="9600"/>
    <n v="0"/>
    <x v="2"/>
    <x v="0"/>
    <x v="0"/>
    <x v="4065"/>
    <n v="1466185786"/>
    <b v="0"/>
    <n v="0"/>
    <b v="0"/>
    <n v="0"/>
    <s v="theater/plays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x v="4066"/>
    <n v="1418827324"/>
    <b v="0"/>
    <n v="3"/>
    <b v="0"/>
    <n v="11"/>
    <s v="theater/plays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b v="0"/>
    <n v="8"/>
    <b v="0"/>
    <n v="5"/>
    <s v="theater/plays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x v="4068"/>
    <n v="1437754137"/>
    <b v="0"/>
    <n v="3"/>
    <b v="0"/>
    <n v="3"/>
    <s v="theater/plays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b v="0"/>
    <n v="8"/>
    <b v="0"/>
    <n v="13"/>
    <s v="theater/plays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x v="4070"/>
    <n v="1423024847"/>
    <b v="0"/>
    <n v="1"/>
    <b v="0"/>
    <n v="0"/>
    <s v="theater/plays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x v="4071"/>
    <n v="1435088093"/>
    <b v="0"/>
    <n v="4"/>
    <b v="0"/>
    <n v="2"/>
    <s v="theater/plays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x v="4072"/>
    <n v="1410141900"/>
    <b v="0"/>
    <n v="8"/>
    <b v="0"/>
    <n v="37"/>
    <s v="theater/plays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x v="4073"/>
    <n v="1479516350"/>
    <b v="0"/>
    <n v="1"/>
    <b v="0"/>
    <n v="3"/>
    <s v="theater/plays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x v="4074"/>
    <n v="1484484219"/>
    <b v="0"/>
    <n v="5"/>
    <b v="0"/>
    <n v="11"/>
    <s v="theater/plays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x v="4075"/>
    <n v="1449431237"/>
    <b v="0"/>
    <n v="0"/>
    <b v="0"/>
    <n v="0"/>
    <s v="theater/plays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x v="4076"/>
    <n v="1462468797"/>
    <b v="0"/>
    <n v="0"/>
    <b v="0"/>
    <n v="0"/>
    <s v="theater/plays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x v="4077"/>
    <n v="1468959873"/>
    <b v="0"/>
    <n v="1"/>
    <b v="0"/>
    <n v="1"/>
    <s v="theater/plays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x v="4078"/>
    <n v="1413341990"/>
    <b v="0"/>
    <n v="0"/>
    <b v="0"/>
    <n v="0"/>
    <s v="theater/plays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x v="4079"/>
    <n v="1482788482"/>
    <b v="0"/>
    <n v="0"/>
    <b v="0"/>
    <n v="0"/>
    <s v="theater/plays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x v="4080"/>
    <n v="1460751673"/>
    <b v="0"/>
    <n v="6"/>
    <b v="0"/>
    <n v="27"/>
    <s v="theater/plays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x v="4081"/>
    <n v="1435953566"/>
    <b v="0"/>
    <n v="6"/>
    <b v="0"/>
    <n v="10"/>
    <s v="theater/plays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x v="4082"/>
    <n v="1474958434"/>
    <b v="0"/>
    <n v="14"/>
    <b v="0"/>
    <n v="21"/>
    <s v="theater/plays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b v="0"/>
    <n v="6"/>
    <b v="0"/>
    <n v="7"/>
    <s v="theater/plays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b v="0"/>
    <n v="33"/>
    <b v="0"/>
    <n v="71"/>
    <s v="theater/plays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x v="4085"/>
    <n v="1409608801"/>
    <b v="0"/>
    <n v="4"/>
    <b v="0"/>
    <n v="2"/>
    <s v="theater/plays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x v="4086"/>
    <n v="1485909937"/>
    <b v="0"/>
    <n v="1"/>
    <b v="0"/>
    <n v="2"/>
    <s v="theater/plays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x v="4087"/>
    <n v="1446209804"/>
    <b v="0"/>
    <n v="0"/>
    <b v="0"/>
    <n v="0"/>
    <s v="theater/plays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x v="4088"/>
    <n v="1463929351"/>
    <b v="0"/>
    <n v="6"/>
    <b v="0"/>
    <n v="29"/>
    <s v="theater/plays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x v="4089"/>
    <n v="1422155740"/>
    <b v="0"/>
    <n v="6"/>
    <b v="0"/>
    <n v="3"/>
    <s v="theater/plays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b v="0"/>
    <n v="1"/>
    <b v="0"/>
    <n v="0"/>
    <s v="theater/plays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b v="0"/>
    <n v="3"/>
    <b v="0"/>
    <n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n v="63.92"/>
    <b v="1"/>
    <x v="0"/>
    <s v="film &amp; video/television"/>
    <x v="0"/>
    <s v="television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n v="185.48"/>
    <b v="1"/>
    <x v="1"/>
    <s v="film &amp; video/television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n v="15"/>
    <b v="1"/>
    <x v="2"/>
    <s v="film &amp; video/television"/>
    <x v="0"/>
    <s v="television"/>
    <x v="2"/>
    <x v="2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n v="69.27"/>
    <b v="1"/>
    <x v="3"/>
    <s v="film &amp; video/television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n v="190.55"/>
    <b v="1"/>
    <x v="4"/>
    <s v="film &amp; video/television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n v="93.4"/>
    <b v="1"/>
    <x v="5"/>
    <s v="film &amp; video/television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n v="146.88"/>
    <b v="1"/>
    <x v="6"/>
    <s v="film &amp; video/television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n v="159.82"/>
    <b v="1"/>
    <x v="7"/>
    <s v="film &amp; video/television"/>
    <x v="0"/>
    <s v="television"/>
    <x v="7"/>
    <x v="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n v="291.79000000000002"/>
    <b v="1"/>
    <x v="8"/>
    <s v="film &amp; video/television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n v="31.5"/>
    <b v="1"/>
    <x v="9"/>
    <s v="film &amp; video/television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n v="158.68"/>
    <b v="1"/>
    <x v="7"/>
    <s v="film &amp; video/television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n v="80.33"/>
    <b v="1"/>
    <x v="10"/>
    <s v="film &amp; video/television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n v="59.96"/>
    <b v="1"/>
    <x v="11"/>
    <s v="film &amp; video/television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n v="109.78"/>
    <b v="1"/>
    <x v="12"/>
    <s v="film &amp; video/television"/>
    <x v="0"/>
    <s v="television"/>
    <x v="13"/>
    <x v="13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n v="147.71"/>
    <b v="1"/>
    <x v="7"/>
    <s v="film &amp; video/television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n v="21.76"/>
    <b v="1"/>
    <x v="13"/>
    <s v="film &amp; video/television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n v="171.84"/>
    <b v="1"/>
    <x v="8"/>
    <s v="film &amp; video/television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n v="41.94"/>
    <b v="1"/>
    <x v="7"/>
    <s v="film &amp; video/television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n v="93.26"/>
    <b v="1"/>
    <x v="6"/>
    <s v="film &amp; video/television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n v="56.14"/>
    <b v="1"/>
    <x v="14"/>
    <s v="film &amp; video/television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n v="80.16"/>
    <b v="1"/>
    <x v="8"/>
    <s v="film &amp; video/television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n v="199.9"/>
    <b v="1"/>
    <x v="15"/>
    <s v="film &amp; video/television"/>
    <x v="0"/>
    <s v="television"/>
    <x v="21"/>
    <x v="21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n v="51.25"/>
    <b v="1"/>
    <x v="16"/>
    <s v="film &amp; video/television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n v="103.04"/>
    <b v="1"/>
    <x v="17"/>
    <s v="film &amp; video/television"/>
    <x v="0"/>
    <s v="television"/>
    <x v="23"/>
    <x v="23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n v="66.349999999999994"/>
    <b v="1"/>
    <x v="15"/>
    <s v="film &amp; video/television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n v="57.14"/>
    <b v="1"/>
    <x v="18"/>
    <s v="film &amp; video/television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n v="102.11"/>
    <b v="1"/>
    <x v="19"/>
    <s v="film &amp; video/television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n v="148.97"/>
    <b v="1"/>
    <x v="20"/>
    <s v="film &amp; video/television"/>
    <x v="0"/>
    <s v="television"/>
    <x v="27"/>
    <x v="27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n v="169.61"/>
    <b v="1"/>
    <x v="8"/>
    <s v="film &amp; video/television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n v="31.62"/>
    <b v="1"/>
    <x v="4"/>
    <s v="film &amp; video/television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n v="76.45"/>
    <b v="1"/>
    <x v="7"/>
    <s v="film &amp; video/television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n v="13"/>
    <b v="1"/>
    <x v="8"/>
    <s v="film &amp; video/television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n v="320.45"/>
    <b v="1"/>
    <x v="8"/>
    <s v="film &amp; video/television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n v="83.75"/>
    <b v="1"/>
    <x v="21"/>
    <s v="film &amp; video/television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n v="49.88"/>
    <b v="1"/>
    <x v="22"/>
    <s v="film &amp; video/television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n v="59.46"/>
    <b v="1"/>
    <x v="23"/>
    <s v="film &amp; video/television"/>
    <x v="0"/>
    <s v="television"/>
    <x v="35"/>
    <x v="35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n v="193.84"/>
    <b v="1"/>
    <x v="24"/>
    <s v="film &amp; video/television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n v="159.51"/>
    <b v="1"/>
    <x v="25"/>
    <s v="film &amp; video/television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n v="41.68"/>
    <b v="1"/>
    <x v="5"/>
    <s v="film &amp; video/television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n v="150.9"/>
    <b v="1"/>
    <x v="26"/>
    <s v="film &amp; video/television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n v="126.69"/>
    <b v="1"/>
    <x v="7"/>
    <s v="film &amp; video/television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n v="105.26"/>
    <b v="1"/>
    <x v="8"/>
    <s v="film &amp; video/television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n v="117.51"/>
    <b v="1"/>
    <x v="24"/>
    <s v="film &amp; video/television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n v="117.36"/>
    <b v="1"/>
    <x v="27"/>
    <s v="film &amp; video/television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n v="133.33000000000001"/>
    <b v="1"/>
    <x v="8"/>
    <s v="film &amp; video/television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n v="98.36"/>
    <b v="1"/>
    <x v="28"/>
    <s v="film &amp; video/television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n v="194.44"/>
    <b v="1"/>
    <x v="3"/>
    <s v="film &amp; video/television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n v="76.87"/>
    <b v="1"/>
    <x v="29"/>
    <s v="film &amp; video/television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n v="56.82"/>
    <b v="1"/>
    <x v="29"/>
    <s v="film &amp; video/television"/>
    <x v="0"/>
    <s v="television"/>
    <x v="48"/>
    <x v="48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n v="137.93"/>
    <b v="1"/>
    <x v="8"/>
    <s v="film &amp; video/television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n v="27.27"/>
    <b v="1"/>
    <x v="8"/>
    <s v="film &amp; video/television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n v="118.34"/>
    <b v="1"/>
    <x v="30"/>
    <s v="film &amp; video/television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n v="223.48"/>
    <b v="1"/>
    <x v="31"/>
    <s v="film &amp; video/television"/>
    <x v="0"/>
    <s v="television"/>
    <x v="52"/>
    <x v="52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n v="28.11"/>
    <b v="1"/>
    <x v="5"/>
    <s v="film &amp; video/television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n v="194.23"/>
    <b v="1"/>
    <x v="7"/>
    <s v="film &amp; video/television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n v="128.94999999999999"/>
    <b v="1"/>
    <x v="32"/>
    <s v="film &amp; video/television"/>
    <x v="0"/>
    <s v="television"/>
    <x v="55"/>
    <x v="55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n v="49.32"/>
    <b v="1"/>
    <x v="13"/>
    <s v="film &amp; video/television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n v="221.52"/>
    <b v="1"/>
    <x v="21"/>
    <s v="film &amp; video/television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n v="137.21"/>
    <b v="1"/>
    <x v="33"/>
    <s v="film &amp; video/television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n v="606.82000000000005"/>
    <b v="1"/>
    <x v="8"/>
    <s v="film &amp; video/television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n v="43.04"/>
    <b v="1"/>
    <x v="33"/>
    <s v="film &amp; video/shorts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n v="322.39"/>
    <b v="1"/>
    <x v="34"/>
    <s v="film &amp; video/shorts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n v="96.71"/>
    <b v="1"/>
    <x v="19"/>
    <s v="film &amp; video/shorts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n v="35.47"/>
    <b v="1"/>
    <x v="35"/>
    <s v="film &amp; video/shorts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n v="86.67"/>
    <b v="1"/>
    <x v="36"/>
    <s v="film &amp; video/shorts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n v="132.05000000000001"/>
    <b v="1"/>
    <x v="29"/>
    <s v="film &amp; video/shorts"/>
    <x v="0"/>
    <s v="shorts"/>
    <x v="65"/>
    <x v="65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n v="91.23"/>
    <b v="1"/>
    <x v="17"/>
    <s v="film &amp; video/shorts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n v="116.25"/>
    <b v="1"/>
    <x v="31"/>
    <s v="film &amp; video/shorts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n v="21.19"/>
    <b v="1"/>
    <x v="37"/>
    <s v="film &amp; video/shorts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n v="62.33"/>
    <b v="1"/>
    <x v="38"/>
    <s v="film &amp; video/shorts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n v="37.409999999999997"/>
    <b v="1"/>
    <x v="37"/>
    <s v="film &amp; video/shorts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n v="69.72"/>
    <b v="1"/>
    <x v="39"/>
    <s v="film &amp; video/shorts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n v="58.17"/>
    <b v="1"/>
    <x v="29"/>
    <s v="film &amp; video/shorts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n v="50"/>
    <b v="1"/>
    <x v="8"/>
    <s v="film &amp; video/shorts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n v="19.47"/>
    <b v="1"/>
    <x v="40"/>
    <s v="film &amp; video/shorts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n v="85.96"/>
    <b v="1"/>
    <x v="41"/>
    <s v="film &amp; video/shorts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n v="30.67"/>
    <b v="1"/>
    <x v="42"/>
    <s v="film &amp; video/shorts"/>
    <x v="0"/>
    <s v="shorts"/>
    <x v="76"/>
    <x v="76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n v="60.38"/>
    <b v="1"/>
    <x v="43"/>
    <s v="film &amp; video/shorts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n v="38.6"/>
    <b v="1"/>
    <x v="44"/>
    <s v="film &amp; video/shorts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n v="40.270000000000003"/>
    <b v="1"/>
    <x v="37"/>
    <s v="film &amp; video/shorts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n v="273.83"/>
    <b v="1"/>
    <x v="13"/>
    <s v="film &amp; video/shorts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n v="53.04"/>
    <b v="1"/>
    <x v="45"/>
    <s v="film &amp; video/shorts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n v="40.01"/>
    <b v="1"/>
    <x v="8"/>
    <s v="film &amp; video/shorts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n v="15.77"/>
    <b v="1"/>
    <x v="33"/>
    <s v="film &amp; video/shorts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n v="71.430000000000007"/>
    <b v="1"/>
    <x v="8"/>
    <s v="film &amp; video/shorts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n v="71.709999999999994"/>
    <b v="1"/>
    <x v="9"/>
    <s v="film &amp; video/shorts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n v="375.76"/>
    <b v="1"/>
    <x v="6"/>
    <s v="film &amp; video/shorts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n v="104.6"/>
    <b v="1"/>
    <x v="2"/>
    <s v="film &amp; video/shorts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n v="60"/>
    <b v="1"/>
    <x v="33"/>
    <s v="film &amp; video/shorts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n v="123.29"/>
    <b v="1"/>
    <x v="41"/>
    <s v="film &amp; video/shorts"/>
    <x v="0"/>
    <s v="shorts"/>
    <x v="89"/>
    <x v="89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n v="31.38"/>
    <b v="1"/>
    <x v="8"/>
    <s v="film &amp; video/shorts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n v="78.260000000000005"/>
    <b v="1"/>
    <x v="28"/>
    <s v="film &amp; video/shorts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n v="122.33"/>
    <b v="1"/>
    <x v="2"/>
    <s v="film &amp; video/shorts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n v="73.73"/>
    <b v="1"/>
    <x v="38"/>
    <s v="film &amp; video/shorts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n v="21.67"/>
    <b v="1"/>
    <x v="3"/>
    <s v="film &amp; video/shorts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n v="21.9"/>
    <b v="1"/>
    <x v="26"/>
    <s v="film &amp; video/shorts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n v="50.59"/>
    <b v="1"/>
    <x v="41"/>
    <s v="film &amp; video/shorts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n v="53.13"/>
    <b v="1"/>
    <x v="6"/>
    <s v="film &amp; video/shorts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n v="56.67"/>
    <b v="1"/>
    <x v="6"/>
    <s v="film &amp; video/shorts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n v="40.78"/>
    <b v="1"/>
    <x v="6"/>
    <s v="film &amp; video/shorts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n v="192.31"/>
    <b v="1"/>
    <x v="8"/>
    <s v="film &amp; video/shorts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n v="100"/>
    <b v="1"/>
    <x v="8"/>
    <s v="film &amp; video/shorts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n v="117.92"/>
    <b v="1"/>
    <x v="30"/>
    <s v="film &amp; video/shorts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n v="27.9"/>
    <b v="1"/>
    <x v="2"/>
    <s v="film &amp; video/shorts"/>
    <x v="0"/>
    <s v="shorts"/>
    <x v="103"/>
    <x v="103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n v="60"/>
    <b v="1"/>
    <x v="28"/>
    <s v="film &amp; video/shorts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n v="39.380000000000003"/>
    <b v="1"/>
    <x v="13"/>
    <s v="film &amp; video/shorts"/>
    <x v="0"/>
    <s v="shorts"/>
    <x v="105"/>
    <x v="105"/>
  </r>
  <r>
    <n v="106"/>
    <x v="106"/>
    <s v="A Boy. A Girl. A Car. A Serial Killer."/>
    <n v="5000"/>
    <n v="5025"/>
    <x v="0"/>
    <x v="0"/>
    <x v="0"/>
    <n v="1333391901"/>
    <n v="1332182301"/>
    <b v="0"/>
    <n v="27"/>
    <n v="186.11"/>
    <b v="1"/>
    <x v="7"/>
    <s v="film &amp; video/shorts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n v="111.38"/>
    <b v="1"/>
    <x v="21"/>
    <s v="film &amp; video/shorts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n v="78.72"/>
    <b v="1"/>
    <x v="46"/>
    <s v="film &amp; video/shorts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n v="46.7"/>
    <b v="1"/>
    <x v="47"/>
    <s v="film &amp; video/shorts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n v="65.38"/>
    <b v="1"/>
    <x v="26"/>
    <s v="film &amp; video/shorts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n v="102.08"/>
    <b v="1"/>
    <x v="19"/>
    <s v="film &amp; video/shorts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n v="64.2"/>
    <b v="1"/>
    <x v="3"/>
    <s v="film &amp; video/shorts"/>
    <x v="0"/>
    <s v="shorts"/>
    <x v="112"/>
    <x v="112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n v="90.38"/>
    <b v="1"/>
    <x v="48"/>
    <s v="film &amp; video/shorts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n v="88.57"/>
    <b v="1"/>
    <x v="33"/>
    <s v="film &amp; video/shorts"/>
    <x v="0"/>
    <s v="shorts"/>
    <x v="114"/>
    <x v="114"/>
  </r>
  <r>
    <n v="115"/>
    <x v="115"/>
    <s v="Never judge a book (or a lover) by their cover."/>
    <n v="450"/>
    <n v="632"/>
    <x v="0"/>
    <x v="0"/>
    <x v="0"/>
    <n v="1328377444"/>
    <n v="1326217444"/>
    <b v="0"/>
    <n v="22"/>
    <n v="28.73"/>
    <b v="1"/>
    <x v="49"/>
    <s v="film &amp; video/shorts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n v="69.790000000000006"/>
    <b v="1"/>
    <x v="35"/>
    <s v="film &amp; video/shorts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n v="167.49"/>
    <b v="1"/>
    <x v="8"/>
    <s v="film &amp; video/shorts"/>
    <x v="0"/>
    <s v="shorts"/>
    <x v="117"/>
    <x v="117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n v="144.91"/>
    <b v="1"/>
    <x v="40"/>
    <s v="film &amp; video/shorts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n v="91.84"/>
    <b v="1"/>
    <x v="2"/>
    <s v="film &amp; video/shorts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n v="10"/>
    <b v="0"/>
    <x v="50"/>
    <s v="film &amp; video/science fiction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n v="1"/>
    <b v="0"/>
    <x v="50"/>
    <s v="film &amp; video/science fiction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n v="0"/>
    <b v="0"/>
    <x v="50"/>
    <s v="film &amp; video/science fiction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n v="25.17"/>
    <b v="0"/>
    <x v="50"/>
    <s v="film &amp; video/science fiction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n v="0"/>
    <b v="0"/>
    <x v="50"/>
    <s v="film &amp; video/science fiction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n v="11.67"/>
    <b v="0"/>
    <x v="51"/>
    <s v="film &amp; video/science fiction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n v="106.69"/>
    <b v="0"/>
    <x v="52"/>
    <s v="film &amp; video/science fiction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n v="47.5"/>
    <b v="0"/>
    <x v="53"/>
    <s v="film &amp; video/science fiction"/>
    <x v="0"/>
    <s v="science fiction"/>
    <x v="127"/>
    <x v="127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n v="311.17"/>
    <b v="0"/>
    <x v="53"/>
    <s v="film &amp; video/science fiction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n v="0"/>
    <b v="0"/>
    <x v="50"/>
    <s v="film &amp; video/science fiction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n v="0"/>
    <b v="0"/>
    <x v="50"/>
    <s v="film &amp; video/science fiction"/>
    <x v="0"/>
    <s v="science fiction"/>
    <x v="130"/>
    <x v="130"/>
  </r>
  <r>
    <n v="131"/>
    <x v="131"/>
    <s v="I"/>
    <n v="1200"/>
    <n v="0"/>
    <x v="1"/>
    <x v="0"/>
    <x v="0"/>
    <n v="1467763200"/>
    <n v="1466453161"/>
    <b v="0"/>
    <n v="0"/>
    <n v="0"/>
    <b v="0"/>
    <x v="50"/>
    <s v="film &amp; video/science fiction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n v="94.51"/>
    <b v="0"/>
    <x v="54"/>
    <s v="film &amp; video/science fiction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n v="0"/>
    <b v="0"/>
    <x v="50"/>
    <s v="film &amp; video/science fiction"/>
    <x v="0"/>
    <s v="science fiction"/>
    <x v="133"/>
    <x v="133"/>
  </r>
  <r>
    <n v="134"/>
    <x v="134"/>
    <s v="steampunk  remake of &quot;a Christmas carol&quot;"/>
    <n v="5000"/>
    <n v="0"/>
    <x v="1"/>
    <x v="0"/>
    <x v="0"/>
    <n v="1441386000"/>
    <n v="1438811418"/>
    <b v="0"/>
    <n v="0"/>
    <n v="0"/>
    <b v="0"/>
    <x v="50"/>
    <s v="film &amp; video/science fiction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n v="80.599999999999994"/>
    <b v="0"/>
    <x v="55"/>
    <s v="film &amp; video/science fiction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n v="0"/>
    <b v="0"/>
    <x v="50"/>
    <s v="film &amp; video/science fiction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n v="0"/>
    <b v="0"/>
    <x v="50"/>
    <s v="film &amp; video/science fiction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n v="81.239999999999995"/>
    <b v="0"/>
    <x v="56"/>
    <s v="film &amp; video/science fiction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n v="500"/>
    <b v="0"/>
    <x v="8"/>
    <s v="film &amp; video/science fiction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n v="0"/>
    <b v="0"/>
    <x v="50"/>
    <s v="film &amp; video/science fiction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n v="46.18"/>
    <b v="0"/>
    <x v="57"/>
    <s v="film &amp; video/science fiction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n v="10"/>
    <b v="0"/>
    <x v="50"/>
    <s v="film &amp; video/science fiction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n v="0"/>
    <b v="0"/>
    <x v="50"/>
    <s v="film &amp; video/science fiction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n v="55.95"/>
    <b v="0"/>
    <x v="58"/>
    <s v="film &amp; video/science fiction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n v="37.56"/>
    <b v="0"/>
    <x v="59"/>
    <s v="film &amp; video/science fiction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n v="38.33"/>
    <b v="0"/>
    <x v="60"/>
    <s v="film &amp; video/science fiction"/>
    <x v="0"/>
    <s v="science fiction"/>
    <x v="146"/>
    <x v="146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n v="0"/>
    <b v="0"/>
    <x v="50"/>
    <s v="film &amp; video/science fiction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n v="20"/>
    <b v="0"/>
    <x v="50"/>
    <s v="film &amp; video/science fiction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n v="15.33"/>
    <b v="0"/>
    <x v="60"/>
    <s v="film &amp; video/science fiction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n v="449.43"/>
    <b v="0"/>
    <x v="61"/>
    <s v="film &amp; video/science fiction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n v="28"/>
    <b v="0"/>
    <x v="50"/>
    <s v="film &amp; video/science fiction"/>
    <x v="0"/>
    <s v="science fiction"/>
    <x v="151"/>
    <x v="151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n v="15"/>
    <b v="0"/>
    <x v="50"/>
    <s v="film &amp; video/science fiction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n v="35.9"/>
    <b v="0"/>
    <x v="60"/>
    <s v="film &amp; video/science fiction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n v="13.33"/>
    <b v="0"/>
    <x v="56"/>
    <s v="film &amp; video/science fiction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n v="20.25"/>
    <b v="0"/>
    <x v="50"/>
    <s v="film &amp; video/science fiction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n v="119"/>
    <b v="0"/>
    <x v="62"/>
    <s v="film &amp; video/science fiction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n v="4"/>
    <b v="0"/>
    <x v="50"/>
    <s v="film &amp; video/science fiction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n v="0"/>
    <b v="0"/>
    <x v="50"/>
    <s v="film &amp; video/science fiction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n v="10"/>
    <b v="0"/>
    <x v="50"/>
    <s v="film &amp; video/science fiction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n v="0"/>
    <b v="0"/>
    <x v="50"/>
    <s v="film &amp; video/drama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n v="5"/>
    <b v="0"/>
    <x v="50"/>
    <s v="film &amp; video/drama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n v="43.5"/>
    <b v="0"/>
    <x v="63"/>
    <s v="film &amp; video/drama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n v="0"/>
    <b v="0"/>
    <x v="50"/>
    <s v="film &amp; video/drama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n v="91.43"/>
    <b v="0"/>
    <x v="60"/>
    <s v="film &amp; video/drama"/>
    <x v="0"/>
    <s v="drama"/>
    <x v="164"/>
    <x v="164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n v="0"/>
    <b v="0"/>
    <x v="50"/>
    <s v="film &amp; video/drama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n v="3000"/>
    <b v="0"/>
    <x v="64"/>
    <s v="film &amp; video/drama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n v="5.5"/>
    <b v="0"/>
    <x v="50"/>
    <s v="film &amp; video/drama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n v="108.33"/>
    <b v="0"/>
    <x v="65"/>
    <s v="film &amp; video/drama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n v="56"/>
    <b v="0"/>
    <x v="66"/>
    <s v="film &amp; video/drama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n v="32.5"/>
    <b v="0"/>
    <x v="56"/>
    <s v="film &amp; video/drama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n v="1"/>
    <b v="0"/>
    <x v="50"/>
    <s v="film &amp; video/drama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n v="0"/>
    <b v="0"/>
    <x v="50"/>
    <s v="film &amp; video/drama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n v="0"/>
    <b v="0"/>
    <x v="50"/>
    <s v="film &amp; video/drama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n v="0"/>
    <b v="0"/>
    <x v="50"/>
    <s v="film &amp; video/drama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n v="49.88"/>
    <b v="0"/>
    <x v="52"/>
    <s v="film &amp; video/drama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n v="0"/>
    <b v="0"/>
    <x v="50"/>
    <s v="film &amp; video/drama"/>
    <x v="0"/>
    <s v="drama"/>
    <x v="176"/>
    <x v="176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n v="25.71"/>
    <b v="0"/>
    <x v="67"/>
    <s v="film &amp; video/drama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n v="0"/>
    <b v="0"/>
    <x v="50"/>
    <s v="film &amp; video/drama"/>
    <x v="0"/>
    <s v="drama"/>
    <x v="178"/>
    <x v="178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n v="100"/>
    <b v="0"/>
    <x v="68"/>
    <s v="film &amp; video/drama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n v="30.85"/>
    <b v="0"/>
    <x v="69"/>
    <s v="film &amp; video/drama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n v="180.5"/>
    <b v="0"/>
    <x v="70"/>
    <s v="film &amp; video/drama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n v="0"/>
    <b v="0"/>
    <x v="50"/>
    <s v="film &amp; video/drama"/>
    <x v="0"/>
    <s v="drama"/>
    <x v="182"/>
    <x v="182"/>
  </r>
  <r>
    <n v="183"/>
    <x v="183"/>
    <s v="Don't kill me until I meet my Dad"/>
    <n v="12500"/>
    <n v="4482"/>
    <x v="2"/>
    <x v="1"/>
    <x v="1"/>
    <n v="1417033610"/>
    <n v="1414438010"/>
    <b v="0"/>
    <n v="12"/>
    <n v="373.5"/>
    <b v="0"/>
    <x v="71"/>
    <s v="film &amp; video/drama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n v="25.5"/>
    <b v="0"/>
    <x v="56"/>
    <s v="film &amp; video/drama"/>
    <x v="0"/>
    <s v="drama"/>
    <x v="184"/>
    <x v="184"/>
  </r>
  <r>
    <n v="185"/>
    <x v="185"/>
    <s v="Love has no boundaries!"/>
    <n v="40000"/>
    <n v="2200"/>
    <x v="2"/>
    <x v="10"/>
    <x v="8"/>
    <n v="1471557139"/>
    <n v="1468965139"/>
    <b v="0"/>
    <n v="10"/>
    <n v="220"/>
    <b v="0"/>
    <x v="52"/>
    <s v="film &amp; video/drama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n v="0"/>
    <b v="0"/>
    <x v="50"/>
    <s v="film &amp; video/drama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n v="160"/>
    <b v="0"/>
    <x v="63"/>
    <s v="film &amp; video/drama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n v="0"/>
    <b v="0"/>
    <x v="50"/>
    <s v="film &amp; video/drama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n v="69"/>
    <b v="0"/>
    <x v="50"/>
    <s v="film &amp; video/drama"/>
    <x v="0"/>
    <s v="drama"/>
    <x v="189"/>
    <x v="189"/>
  </r>
  <r>
    <n v="190"/>
    <x v="190"/>
    <s v="Because hope can be a 4 letter word"/>
    <n v="12000"/>
    <n v="50"/>
    <x v="2"/>
    <x v="0"/>
    <x v="0"/>
    <n v="1466091446"/>
    <n v="1465227446"/>
    <b v="0"/>
    <n v="1"/>
    <n v="50"/>
    <b v="0"/>
    <x v="50"/>
    <s v="film &amp; video/drama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n v="83.33"/>
    <b v="0"/>
    <x v="62"/>
    <s v="film &amp; video/drama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n v="5.67"/>
    <b v="0"/>
    <x v="50"/>
    <s v="film &amp; video/drama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n v="0"/>
    <b v="0"/>
    <x v="50"/>
    <s v="film &amp; video/drama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n v="1"/>
    <b v="0"/>
    <x v="50"/>
    <s v="film &amp; video/drama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n v="0"/>
    <b v="0"/>
    <x v="50"/>
    <s v="film &amp; video/drama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n v="77.11"/>
    <b v="0"/>
    <x v="72"/>
    <s v="film &amp; video/drama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n v="32.75"/>
    <b v="0"/>
    <x v="54"/>
    <s v="film &amp; video/drama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n v="46.5"/>
    <b v="0"/>
    <x v="60"/>
    <s v="film &amp; video/drama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n v="0"/>
    <b v="0"/>
    <x v="50"/>
    <s v="film &amp; video/drama"/>
    <x v="0"/>
    <s v="drama"/>
    <x v="199"/>
    <x v="199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n v="87.31"/>
    <b v="0"/>
    <x v="73"/>
    <s v="film &amp; video/drama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n v="54.29"/>
    <b v="0"/>
    <x v="74"/>
    <s v="film &amp; video/drama"/>
    <x v="0"/>
    <s v="drama"/>
    <x v="201"/>
    <x v="201"/>
  </r>
  <r>
    <n v="202"/>
    <x v="202"/>
    <s v="new web series created by jonney terry"/>
    <n v="6000"/>
    <n v="0"/>
    <x v="2"/>
    <x v="0"/>
    <x v="0"/>
    <n v="1444337940"/>
    <n v="1441750564"/>
    <b v="0"/>
    <n v="0"/>
    <n v="0"/>
    <b v="0"/>
    <x v="50"/>
    <s v="film &amp; video/drama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n v="93.25"/>
    <b v="0"/>
    <x v="75"/>
    <s v="film &amp; video/drama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n v="117.68"/>
    <b v="0"/>
    <x v="76"/>
    <s v="film &amp; video/drama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n v="76.47"/>
    <b v="0"/>
    <x v="63"/>
    <s v="film &amp; video/drama"/>
    <x v="0"/>
    <s v="drama"/>
    <x v="205"/>
    <x v="205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n v="0"/>
    <b v="0"/>
    <x v="50"/>
    <s v="film &amp; video/drama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n v="163.85"/>
    <b v="0"/>
    <x v="77"/>
    <s v="film &amp; video/drama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n v="0"/>
    <b v="0"/>
    <x v="50"/>
    <s v="film &amp; video/drama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n v="0"/>
    <b v="0"/>
    <x v="50"/>
    <s v="film &amp; video/drama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n v="91.82"/>
    <b v="0"/>
    <x v="78"/>
    <s v="film &amp; video/drama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n v="185.83"/>
    <b v="0"/>
    <x v="79"/>
    <s v="film &amp; video/drama"/>
    <x v="0"/>
    <s v="drama"/>
    <x v="211"/>
    <x v="211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n v="1"/>
    <b v="0"/>
    <x v="50"/>
    <s v="film &amp; video/drama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n v="20"/>
    <b v="0"/>
    <x v="50"/>
    <s v="film &amp; video/drama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n v="1"/>
    <b v="0"/>
    <x v="50"/>
    <s v="film &amp; video/drama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n v="10"/>
    <b v="0"/>
    <x v="50"/>
    <s v="film &amp; video/drama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n v="331.54"/>
    <b v="0"/>
    <x v="80"/>
    <s v="film &amp; video/drama"/>
    <x v="0"/>
    <s v="drama"/>
    <x v="216"/>
    <x v="216"/>
  </r>
  <r>
    <n v="217"/>
    <x v="217"/>
    <s v="A roadmovie by paw"/>
    <n v="100000"/>
    <n v="11943"/>
    <x v="2"/>
    <x v="11"/>
    <x v="9"/>
    <n v="1419780149"/>
    <n v="1417101749"/>
    <b v="0"/>
    <n v="38"/>
    <n v="314.29000000000002"/>
    <b v="0"/>
    <x v="81"/>
    <s v="film &amp; video/drama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n v="100"/>
    <b v="0"/>
    <x v="53"/>
    <s v="film &amp; video/drama"/>
    <x v="0"/>
    <s v="drama"/>
    <x v="218"/>
    <x v="218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n v="115.99"/>
    <b v="0"/>
    <x v="82"/>
    <s v="film &amp; video/drama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n v="120"/>
    <b v="0"/>
    <x v="60"/>
    <s v="film &amp; video/drama"/>
    <x v="0"/>
    <s v="drama"/>
    <x v="220"/>
    <x v="220"/>
  </r>
  <r>
    <n v="221"/>
    <x v="221"/>
    <s v="Film about Schizophrenia with Surreal Twists!"/>
    <n v="50000"/>
    <n v="0"/>
    <x v="2"/>
    <x v="0"/>
    <x v="0"/>
    <n v="1427569564"/>
    <n v="1422389164"/>
    <b v="0"/>
    <n v="0"/>
    <n v="0"/>
    <b v="0"/>
    <x v="50"/>
    <s v="film &amp; video/drama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n v="65"/>
    <b v="0"/>
    <x v="55"/>
    <s v="film &amp; video/drama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n v="0"/>
    <b v="0"/>
    <x v="50"/>
    <s v="film &amp; video/drama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n v="0"/>
    <b v="0"/>
    <x v="50"/>
    <s v="film &amp; video/drama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n v="0"/>
    <b v="0"/>
    <x v="50"/>
    <s v="film &amp; video/drama"/>
    <x v="0"/>
    <s v="drama"/>
    <x v="225"/>
    <x v="225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n v="125"/>
    <b v="0"/>
    <x v="60"/>
    <s v="film &amp; video/drama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n v="0"/>
    <b v="0"/>
    <x v="50"/>
    <s v="film &amp; video/drama"/>
    <x v="0"/>
    <s v="drama"/>
    <x v="227"/>
    <x v="227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n v="0"/>
    <b v="0"/>
    <x v="50"/>
    <s v="film &amp; video/drama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n v="0"/>
    <b v="0"/>
    <x v="50"/>
    <s v="film &amp; video/drama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n v="30"/>
    <b v="0"/>
    <x v="50"/>
    <s v="film &amp; video/drama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n v="0"/>
    <b v="0"/>
    <x v="50"/>
    <s v="film &amp; video/drama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n v="15.71"/>
    <b v="0"/>
    <x v="56"/>
    <s v="film &amp; video/drama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n v="0"/>
    <b v="0"/>
    <x v="50"/>
    <s v="film &amp; video/drama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n v="80.2"/>
    <b v="0"/>
    <x v="67"/>
    <s v="film &amp; video/drama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n v="0"/>
    <b v="0"/>
    <x v="50"/>
    <s v="film &amp; video/drama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n v="0"/>
    <b v="0"/>
    <x v="50"/>
    <s v="film &amp; video/drama"/>
    <x v="0"/>
    <s v="drama"/>
    <x v="236"/>
    <x v="236"/>
  </r>
  <r>
    <n v="237"/>
    <x v="237"/>
    <s v="Making The Choice is a christian short film series."/>
    <n v="15000"/>
    <n v="50"/>
    <x v="2"/>
    <x v="0"/>
    <x v="0"/>
    <n v="1457445069"/>
    <n v="1452261069"/>
    <b v="0"/>
    <n v="1"/>
    <n v="50"/>
    <b v="0"/>
    <x v="50"/>
    <s v="film &amp; video/drama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n v="0"/>
    <b v="0"/>
    <x v="50"/>
    <s v="film &amp; video/drama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n v="50"/>
    <b v="0"/>
    <x v="78"/>
    <s v="film &amp; video/drama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n v="117.85"/>
    <b v="1"/>
    <x v="29"/>
    <s v="film &amp; video/documentary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n v="109.04"/>
    <b v="1"/>
    <x v="40"/>
    <s v="film &amp; video/documentary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n v="73.02"/>
    <b v="1"/>
    <x v="40"/>
    <s v="film &amp; video/documentary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n v="78.2"/>
    <b v="1"/>
    <x v="33"/>
    <s v="film &amp; video/documentary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n v="47.4"/>
    <b v="1"/>
    <x v="35"/>
    <s v="film &amp; video/documentary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n v="54.02"/>
    <b v="1"/>
    <x v="3"/>
    <s v="film &amp; video/documentary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n v="68.489999999999995"/>
    <b v="1"/>
    <x v="83"/>
    <s v="film &amp; video/documentary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n v="108.15"/>
    <b v="1"/>
    <x v="84"/>
    <s v="film &amp; video/documentary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n v="589.95000000000005"/>
    <b v="1"/>
    <x v="7"/>
    <s v="film &amp; video/documentary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n v="48.05"/>
    <b v="1"/>
    <x v="40"/>
    <s v="film &amp; video/documentary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n v="72.48"/>
    <b v="1"/>
    <x v="6"/>
    <s v="film &amp; video/documentary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n v="57.08"/>
    <b v="1"/>
    <x v="9"/>
    <s v="film &amp; video/documentary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n v="85.44"/>
    <b v="1"/>
    <x v="85"/>
    <s v="film &amp; video/documentary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n v="215.86"/>
    <b v="1"/>
    <x v="7"/>
    <s v="film &amp; video/documentary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n v="89.39"/>
    <b v="1"/>
    <x v="16"/>
    <s v="film &amp; video/documentary"/>
    <x v="0"/>
    <s v="documentary"/>
    <x v="254"/>
    <x v="25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n v="45.42"/>
    <b v="1"/>
    <x v="13"/>
    <s v="film &amp; video/documentary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n v="65.760000000000005"/>
    <b v="1"/>
    <x v="86"/>
    <s v="film &amp; video/documentary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n v="66.7"/>
    <b v="1"/>
    <x v="13"/>
    <s v="film &amp; video/documentary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n v="83.35"/>
    <b v="1"/>
    <x v="87"/>
    <s v="film &amp; video/documentary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n v="105.05"/>
    <b v="1"/>
    <x v="88"/>
    <s v="film &amp; video/documentary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n v="120.91"/>
    <b v="1"/>
    <x v="6"/>
    <s v="film &amp; video/documentary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n v="97.64"/>
    <b v="1"/>
    <x v="13"/>
    <s v="film &amp; video/documentary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n v="41.38"/>
    <b v="1"/>
    <x v="89"/>
    <s v="film &amp; video/documentary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n v="30.65"/>
    <b v="1"/>
    <x v="90"/>
    <s v="film &amp; video/documentary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n v="64.95"/>
    <b v="1"/>
    <x v="90"/>
    <s v="film &amp; video/documentary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n v="95.78"/>
    <b v="1"/>
    <x v="38"/>
    <s v="film &amp; video/documentary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n v="40.42"/>
    <b v="1"/>
    <x v="91"/>
    <s v="film &amp; video/documentary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n v="78.58"/>
    <b v="1"/>
    <x v="88"/>
    <s v="film &amp; video/documentary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n v="50.18"/>
    <b v="1"/>
    <x v="38"/>
    <s v="film &amp; video/documentary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n v="92.25"/>
    <b v="1"/>
    <x v="92"/>
    <s v="film &amp; video/documentary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n v="57.54"/>
    <b v="1"/>
    <x v="42"/>
    <s v="film &amp; video/documentary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n v="109.42"/>
    <b v="1"/>
    <x v="2"/>
    <s v="film &amp; video/documentary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n v="81.89"/>
    <b v="1"/>
    <x v="93"/>
    <s v="film &amp; video/documentary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n v="45.67"/>
    <b v="1"/>
    <x v="29"/>
    <s v="film &amp; video/documentary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n v="55.22"/>
    <b v="1"/>
    <x v="94"/>
    <s v="film &amp; video/documentary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n v="65.3"/>
    <b v="1"/>
    <x v="29"/>
    <s v="film &amp; video/documentary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n v="95.23"/>
    <b v="1"/>
    <x v="34"/>
    <s v="film &amp; video/documentary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n v="75.44"/>
    <b v="1"/>
    <x v="5"/>
    <s v="film &amp; video/documentary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n v="97.82"/>
    <b v="1"/>
    <x v="95"/>
    <s v="film &amp; video/documentary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n v="87.69"/>
    <b v="1"/>
    <x v="96"/>
    <s v="film &amp; video/documentary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n v="54.75"/>
    <b v="1"/>
    <x v="94"/>
    <s v="film &amp; video/documentary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n v="83.95"/>
    <b v="1"/>
    <x v="10"/>
    <s v="film &amp; video/documentary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n v="254.39"/>
    <b v="1"/>
    <x v="7"/>
    <s v="film &amp; video/documentary"/>
    <x v="0"/>
    <s v="documentary"/>
    <x v="282"/>
    <x v="282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n v="101.83"/>
    <b v="1"/>
    <x v="35"/>
    <s v="film &amp; video/documentary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n v="55.07"/>
    <b v="1"/>
    <x v="2"/>
    <s v="film &amp; video/documentary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n v="56.9"/>
    <b v="1"/>
    <x v="97"/>
    <s v="film &amp; video/documentary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n v="121.28"/>
    <b v="1"/>
    <x v="15"/>
    <s v="film &amp; video/documentary"/>
    <x v="0"/>
    <s v="documentary"/>
    <x v="286"/>
    <x v="286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n v="91.19"/>
    <b v="1"/>
    <x v="98"/>
    <s v="film &amp; video/documentary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n v="115.45"/>
    <b v="1"/>
    <x v="33"/>
    <s v="film &amp; video/documentary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n v="67.77"/>
    <b v="1"/>
    <x v="2"/>
    <s v="film &amp; video/documentary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n v="28.58"/>
    <b v="1"/>
    <x v="13"/>
    <s v="film &amp; video/documentary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n v="46.88"/>
    <b v="1"/>
    <x v="28"/>
    <s v="film &amp; video/documentary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n v="154.41999999999999"/>
    <b v="1"/>
    <x v="21"/>
    <s v="film &amp; video/documentary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n v="201.22"/>
    <b v="1"/>
    <x v="7"/>
    <s v="film &amp; video/documentary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n v="100"/>
    <b v="1"/>
    <x v="8"/>
    <s v="film &amp; video/documentary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n v="100.08"/>
    <b v="1"/>
    <x v="18"/>
    <s v="film &amp; video/documentary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n v="230.09"/>
    <b v="1"/>
    <x v="17"/>
    <s v="film &amp; video/documentary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n v="141.75"/>
    <b v="1"/>
    <x v="7"/>
    <s v="film &amp; video/documentary"/>
    <x v="0"/>
    <s v="documentary"/>
    <x v="297"/>
    <x v="297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n v="56.34"/>
    <b v="1"/>
    <x v="15"/>
    <s v="film &amp; video/documentary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n v="73.34"/>
    <b v="1"/>
    <x v="99"/>
    <s v="film &amp; video/documentary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n v="85.34"/>
    <b v="1"/>
    <x v="21"/>
    <s v="film &amp; video/documentary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n v="61.5"/>
    <b v="1"/>
    <x v="17"/>
    <s v="film &amp; video/documentary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n v="93.02"/>
    <b v="1"/>
    <x v="8"/>
    <s v="film &amp; video/documentary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n v="50.29"/>
    <b v="1"/>
    <x v="0"/>
    <s v="film &amp; video/documentary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n v="106.43"/>
    <b v="1"/>
    <x v="100"/>
    <s v="film &amp; video/documentary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n v="51.72"/>
    <b v="1"/>
    <x v="22"/>
    <s v="film &amp; video/documentary"/>
    <x v="0"/>
    <s v="documentary"/>
    <x v="305"/>
    <x v="305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n v="36.61"/>
    <b v="1"/>
    <x v="101"/>
    <s v="film &amp; video/documentary"/>
    <x v="0"/>
    <s v="documentary"/>
    <x v="306"/>
    <x v="306"/>
  </r>
  <r>
    <n v="307"/>
    <x v="307"/>
    <s v="Why is grammar important?"/>
    <n v="22000"/>
    <n v="24490"/>
    <x v="0"/>
    <x v="0"/>
    <x v="0"/>
    <n v="1360276801"/>
    <n v="1357684801"/>
    <b v="1"/>
    <n v="576"/>
    <n v="42.52"/>
    <b v="1"/>
    <x v="38"/>
    <s v="film &amp; video/documentary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n v="62.71"/>
    <b v="1"/>
    <x v="6"/>
    <s v="film &amp; video/documentary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n v="89.96"/>
    <b v="1"/>
    <x v="17"/>
    <s v="film &amp; video/documentary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n v="28.92"/>
    <b v="1"/>
    <x v="3"/>
    <s v="film &amp; video/documentary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n v="138.80000000000001"/>
    <b v="1"/>
    <x v="3"/>
    <s v="film &amp; video/documentary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n v="61.3"/>
    <b v="1"/>
    <x v="20"/>
    <s v="film &amp; video/documentary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n v="80.2"/>
    <b v="1"/>
    <x v="2"/>
    <s v="film &amp; video/documentary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n v="32.1"/>
    <b v="1"/>
    <x v="102"/>
    <s v="film &amp; video/documentary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n v="200.89"/>
    <b v="1"/>
    <x v="7"/>
    <s v="film &amp; video/documentary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n v="108.01"/>
    <b v="1"/>
    <x v="35"/>
    <s v="film &amp; video/documentary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n v="95.7"/>
    <b v="1"/>
    <x v="7"/>
    <s v="film &amp; video/documentary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n v="49.88"/>
    <b v="1"/>
    <x v="103"/>
    <s v="film &amp; video/documentary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n v="110.47"/>
    <b v="1"/>
    <x v="40"/>
    <s v="film &amp; video/documentary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n v="134.91"/>
    <b v="1"/>
    <x v="13"/>
    <s v="film &amp; video/documentary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n v="106.62"/>
    <b v="1"/>
    <x v="33"/>
    <s v="film &amp; video/documentary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n v="145.04"/>
    <b v="1"/>
    <x v="29"/>
    <s v="film &amp; video/documentary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n v="114.59"/>
    <b v="1"/>
    <x v="4"/>
    <s v="film &amp; video/documentary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n v="105.32"/>
    <b v="1"/>
    <x v="21"/>
    <s v="film &amp; video/documentary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n v="70.92"/>
    <b v="1"/>
    <x v="3"/>
    <s v="film &amp; video/documentary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n v="147.16999999999999"/>
    <b v="1"/>
    <x v="40"/>
    <s v="film &amp; video/documentary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n v="160.47"/>
    <b v="1"/>
    <x v="104"/>
    <s v="film &amp; video/documentary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n v="156.05000000000001"/>
    <b v="1"/>
    <x v="3"/>
    <s v="film &amp; video/documentary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n v="63.17"/>
    <b v="1"/>
    <x v="6"/>
    <s v="film &amp; video/documentary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n v="104.82"/>
    <b v="1"/>
    <x v="21"/>
    <s v="film &amp; video/documentary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n v="97.36"/>
    <b v="1"/>
    <x v="13"/>
    <s v="film &amp; video/documentary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n v="203.63"/>
    <b v="1"/>
    <x v="40"/>
    <s v="film &amp; video/documentary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n v="188.31"/>
    <b v="1"/>
    <x v="105"/>
    <s v="film &amp; video/documentary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n v="146.65"/>
    <b v="1"/>
    <x v="7"/>
    <s v="film &amp; video/documentary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n v="109.19"/>
    <b v="1"/>
    <x v="33"/>
    <s v="film &amp; video/documentary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n v="59.25"/>
    <b v="1"/>
    <x v="16"/>
    <s v="film &amp; video/documentary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n v="97.9"/>
    <b v="1"/>
    <x v="7"/>
    <s v="film &amp; video/documentary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n v="70"/>
    <b v="1"/>
    <x v="5"/>
    <s v="film &amp; video/documentary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n v="72.87"/>
    <b v="1"/>
    <x v="29"/>
    <s v="film &amp; video/documentary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n v="146.35"/>
    <b v="1"/>
    <x v="105"/>
    <s v="film &amp; video/documentary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n v="67.91"/>
    <b v="1"/>
    <x v="13"/>
    <s v="film &amp; video/documentary"/>
    <x v="0"/>
    <s v="documentary"/>
    <x v="341"/>
    <x v="341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n v="169.85"/>
    <b v="1"/>
    <x v="8"/>
    <s v="film &amp; video/documentary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n v="58.41"/>
    <b v="1"/>
    <x v="21"/>
    <s v="film &amp; video/documentary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n v="119.99"/>
    <b v="1"/>
    <x v="21"/>
    <s v="film &amp; video/documentary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n v="99.86"/>
    <b v="1"/>
    <x v="4"/>
    <s v="film &amp; video/documentary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n v="90.58"/>
    <b v="1"/>
    <x v="106"/>
    <s v="film &amp; video/documentary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n v="117.77"/>
    <b v="1"/>
    <x v="20"/>
    <s v="film &amp; video/documentary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n v="86.55"/>
    <b v="1"/>
    <x v="33"/>
    <s v="film &amp; video/documentary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n v="71.900000000000006"/>
    <b v="1"/>
    <x v="13"/>
    <s v="film &amp; video/documentary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n v="129.82"/>
    <b v="1"/>
    <x v="41"/>
    <s v="film &amp; video/documentary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n v="44.91"/>
    <b v="1"/>
    <x v="37"/>
    <s v="film &amp; video/documentary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n v="40.76"/>
    <b v="1"/>
    <x v="16"/>
    <s v="film &amp; video/documentary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n v="103.52"/>
    <b v="1"/>
    <x v="15"/>
    <s v="film &amp; video/documentary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n v="125.45"/>
    <b v="1"/>
    <x v="3"/>
    <s v="film &amp; video/documentary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n v="246.61"/>
    <b v="1"/>
    <x v="31"/>
    <s v="film &amp; video/documentary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n v="79.400000000000006"/>
    <b v="1"/>
    <x v="33"/>
    <s v="film &amp; video/documentary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n v="86.14"/>
    <b v="1"/>
    <x v="107"/>
    <s v="film &amp; video/documentary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n v="193.05"/>
    <b v="1"/>
    <x v="33"/>
    <s v="film &amp; video/documentary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n v="84.02"/>
    <b v="1"/>
    <x v="2"/>
    <s v="film &amp; video/documentary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n v="139.83000000000001"/>
    <b v="1"/>
    <x v="7"/>
    <s v="film &amp; video/documentary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n v="109.82"/>
    <b v="1"/>
    <x v="38"/>
    <s v="film &amp; video/documentary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n v="139.53"/>
    <b v="1"/>
    <x v="39"/>
    <s v="film &amp; video/documentary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n v="347.85"/>
    <b v="1"/>
    <x v="7"/>
    <s v="film &amp; video/documentary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n v="68.239999999999995"/>
    <b v="1"/>
    <x v="5"/>
    <s v="film &amp; video/documentary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n v="239.94"/>
    <b v="1"/>
    <x v="3"/>
    <s v="film &amp; video/documentary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n v="287.31"/>
    <b v="1"/>
    <x v="7"/>
    <s v="film &amp; video/documentary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n v="86.85"/>
    <b v="1"/>
    <x v="33"/>
    <s v="film &amp; video/documentary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n v="81.849999999999994"/>
    <b v="1"/>
    <x v="3"/>
    <s v="film &amp; video/documentary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n v="42.87"/>
    <b v="1"/>
    <x v="5"/>
    <s v="film &amp; video/documentary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n v="709.42"/>
    <b v="1"/>
    <x v="108"/>
    <s v="film &amp; video/documentary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n v="161.26"/>
    <b v="1"/>
    <x v="35"/>
    <s v="film &amp; video/documentary"/>
    <x v="0"/>
    <s v="documentary"/>
    <x v="371"/>
    <x v="371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n v="41.78"/>
    <b v="1"/>
    <x v="105"/>
    <s v="film &amp; video/documentary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n v="89.89"/>
    <b v="1"/>
    <x v="13"/>
    <s v="film &amp; video/documentary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n v="45.05"/>
    <b v="1"/>
    <x v="26"/>
    <s v="film &amp; video/documentary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n v="42.86"/>
    <b v="1"/>
    <x v="28"/>
    <s v="film &amp; video/documentary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n v="54.08"/>
    <b v="1"/>
    <x v="6"/>
    <s v="film &amp; video/documentary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n v="103.22"/>
    <b v="1"/>
    <x v="35"/>
    <s v="film &amp; video/documentary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n v="40.4"/>
    <b v="1"/>
    <x v="20"/>
    <s v="film &amp; video/documentary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n v="116.86"/>
    <b v="1"/>
    <x v="31"/>
    <s v="film &amp; video/documentary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n v="115.51"/>
    <b v="1"/>
    <x v="24"/>
    <s v="film &amp; video/documentary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n v="104.31"/>
    <b v="1"/>
    <x v="2"/>
    <s v="film &amp; video/documentary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n v="69.77"/>
    <b v="1"/>
    <x v="109"/>
    <s v="film &amp; video/documentary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n v="43.02"/>
    <b v="1"/>
    <x v="110"/>
    <s v="film &amp; video/documentary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n v="58.54"/>
    <b v="1"/>
    <x v="20"/>
    <s v="film &amp; video/documentary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n v="111.8"/>
    <b v="1"/>
    <x v="6"/>
    <s v="film &amp; video/documentary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n v="46.23"/>
    <b v="1"/>
    <x v="8"/>
    <s v="film &amp; video/documentary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n v="144.69"/>
    <b v="1"/>
    <x v="111"/>
    <s v="film &amp; video/documentary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n v="88.85"/>
    <b v="1"/>
    <x v="9"/>
    <s v="film &amp; video/documentary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n v="81.75"/>
    <b v="1"/>
    <x v="112"/>
    <s v="film &amp; video/documentary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n v="71.430000000000007"/>
    <b v="1"/>
    <x v="8"/>
    <s v="film &amp; video/documentary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n v="104.26"/>
    <b v="1"/>
    <x v="7"/>
    <s v="film &amp; video/documentary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n v="90.62"/>
    <b v="1"/>
    <x v="7"/>
    <s v="film &amp; video/documentary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n v="157.33000000000001"/>
    <b v="1"/>
    <x v="5"/>
    <s v="film &amp; video/documentary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n v="105.18"/>
    <b v="1"/>
    <x v="20"/>
    <s v="film &amp; video/documentary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n v="58.72"/>
    <b v="1"/>
    <x v="29"/>
    <s v="film &amp; video/documentary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n v="81.63"/>
    <b v="1"/>
    <x v="13"/>
    <s v="film &amp; video/documentary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n v="56.46"/>
    <b v="1"/>
    <x v="3"/>
    <s v="film &amp; video/documentary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n v="140.1"/>
    <b v="1"/>
    <x v="105"/>
    <s v="film &amp; video/documentary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n v="224.85"/>
    <b v="1"/>
    <x v="13"/>
    <s v="film &amp; video/documentary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n v="181.13"/>
    <b v="1"/>
    <x v="20"/>
    <s v="film &amp; video/documentary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n v="711.04"/>
    <b v="1"/>
    <x v="3"/>
    <s v="film &amp; video/documentary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n v="65.88"/>
    <b v="1"/>
    <x v="24"/>
    <s v="film &amp; video/documentary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n v="75.19"/>
    <b v="1"/>
    <x v="2"/>
    <s v="film &amp; video/documentary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n v="133.13999999999999"/>
    <b v="1"/>
    <x v="33"/>
    <s v="film &amp; video/documentary"/>
    <x v="0"/>
    <s v="documentary"/>
    <x v="404"/>
    <x v="40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n v="55.2"/>
    <b v="1"/>
    <x v="29"/>
    <s v="film &amp; video/documentary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n v="86.16"/>
    <b v="1"/>
    <x v="29"/>
    <s v="film &amp; video/documentary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n v="92.32"/>
    <b v="1"/>
    <x v="21"/>
    <s v="film &amp; video/documentary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n v="160.16"/>
    <b v="1"/>
    <x v="7"/>
    <s v="film &amp; video/documentary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n v="45.6"/>
    <b v="1"/>
    <x v="0"/>
    <s v="film &amp; video/documentary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n v="183.29"/>
    <b v="1"/>
    <x v="30"/>
    <s v="film &amp; video/documentary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n v="125.79"/>
    <b v="1"/>
    <x v="7"/>
    <s v="film &amp; video/documentary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n v="57.65"/>
    <b v="1"/>
    <x v="37"/>
    <s v="film &amp; video/documentary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n v="78.66"/>
    <b v="1"/>
    <x v="2"/>
    <s v="film &amp; video/documentary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n v="91.48"/>
    <b v="1"/>
    <x v="33"/>
    <s v="film &amp; video/documentary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n v="68.099999999999994"/>
    <b v="1"/>
    <x v="21"/>
    <s v="film &amp; video/documentary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n v="48.09"/>
    <b v="1"/>
    <x v="28"/>
    <s v="film &amp; video/documentary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n v="202.42"/>
    <b v="1"/>
    <x v="8"/>
    <s v="film &amp; video/documentary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n v="216.75"/>
    <b v="1"/>
    <x v="7"/>
    <s v="film &amp; video/documentary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n v="110.07"/>
    <b v="1"/>
    <x v="8"/>
    <s v="film &amp; video/documentary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n v="4.83"/>
    <b v="0"/>
    <x v="50"/>
    <s v="film &amp; video/animation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n v="50.17"/>
    <b v="0"/>
    <x v="53"/>
    <s v="film &amp; video/animation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n v="35.83"/>
    <b v="0"/>
    <x v="60"/>
    <s v="film &amp; video/animation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n v="11.77"/>
    <b v="0"/>
    <x v="60"/>
    <s v="film &amp; video/animation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n v="40.78"/>
    <b v="0"/>
    <x v="113"/>
    <s v="film &amp; video/animation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n v="3"/>
    <b v="0"/>
    <x v="50"/>
    <s v="film &amp; video/animation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n v="16.63"/>
    <b v="0"/>
    <x v="60"/>
    <s v="film &amp; video/animation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n v="0"/>
    <b v="0"/>
    <x v="50"/>
    <s v="film &amp; video/animation"/>
    <x v="0"/>
    <s v="animation"/>
    <x v="427"/>
    <x v="427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n v="52"/>
    <b v="0"/>
    <x v="52"/>
    <s v="film &amp; video/animation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n v="0"/>
    <b v="0"/>
    <x v="50"/>
    <s v="film &amp; video/animation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n v="4.8"/>
    <b v="0"/>
    <x v="53"/>
    <s v="film &amp; video/animation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n v="51.88"/>
    <b v="0"/>
    <x v="51"/>
    <s v="film &amp; video/animation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n v="71.25"/>
    <b v="0"/>
    <x v="54"/>
    <s v="film &amp; video/animation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n v="0"/>
    <b v="0"/>
    <x v="50"/>
    <s v="film &amp; video/animation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n v="62.5"/>
    <b v="0"/>
    <x v="62"/>
    <s v="film &amp; video/animation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n v="1"/>
    <b v="0"/>
    <x v="50"/>
    <s v="film &amp; video/animation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n v="0"/>
    <b v="0"/>
    <x v="50"/>
    <s v="film &amp; video/animation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n v="0"/>
    <b v="0"/>
    <x v="50"/>
    <s v="film &amp; video/animation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n v="170.55"/>
    <b v="0"/>
    <x v="114"/>
    <s v="film &amp; video/animation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n v="0"/>
    <b v="0"/>
    <x v="50"/>
    <s v="film &amp; video/animation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n v="5"/>
    <b v="0"/>
    <x v="50"/>
    <s v="film &amp; video/animation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n v="0"/>
    <b v="0"/>
    <x v="50"/>
    <s v="film &amp; video/animation"/>
    <x v="0"/>
    <s v="animation"/>
    <x v="441"/>
    <x v="441"/>
  </r>
  <r>
    <n v="442"/>
    <x v="442"/>
    <s v="Doomsday is here"/>
    <n v="17000"/>
    <n v="6691"/>
    <x v="2"/>
    <x v="0"/>
    <x v="0"/>
    <n v="1424380783"/>
    <n v="1421788783"/>
    <b v="0"/>
    <n v="17"/>
    <n v="393.59"/>
    <b v="0"/>
    <x v="115"/>
    <s v="film &amp; video/animation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n v="5"/>
    <b v="0"/>
    <x v="50"/>
    <s v="film &amp; video/animation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n v="50"/>
    <b v="0"/>
    <x v="62"/>
    <s v="film &amp; video/animation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n v="1"/>
    <b v="0"/>
    <x v="50"/>
    <s v="film &amp; video/animation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n v="47.88"/>
    <b v="0"/>
    <x v="113"/>
    <s v="film &amp; video/animation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n v="5"/>
    <b v="0"/>
    <x v="50"/>
    <s v="film &amp; video/animation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n v="20.5"/>
    <b v="0"/>
    <x v="56"/>
    <s v="film &amp; video/animation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n v="9"/>
    <b v="0"/>
    <x v="53"/>
    <s v="film &amp; video/animation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n v="56.57"/>
    <b v="0"/>
    <x v="60"/>
    <s v="film &amp; video/animation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n v="0"/>
    <b v="0"/>
    <x v="50"/>
    <s v="film &amp; video/animation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n v="40"/>
    <b v="0"/>
    <x v="116"/>
    <s v="film &amp; video/animation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n v="13"/>
    <b v="0"/>
    <x v="50"/>
    <s v="film &amp; video/animation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n v="16.399999999999999"/>
    <b v="0"/>
    <x v="60"/>
    <s v="film &amp; video/animation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n v="22.5"/>
    <b v="0"/>
    <x v="50"/>
    <s v="film &amp; video/animation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n v="20.329999999999998"/>
    <b v="0"/>
    <x v="60"/>
    <s v="film &amp; video/animation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n v="0"/>
    <b v="0"/>
    <x v="50"/>
    <s v="film &amp; video/animation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n v="16.760000000000002"/>
    <b v="0"/>
    <x v="59"/>
    <s v="film &amp; video/animation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n v="25"/>
    <b v="0"/>
    <x v="50"/>
    <s v="film &amp; video/animation"/>
    <x v="0"/>
    <s v="animation"/>
    <x v="459"/>
    <x v="459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n v="12.5"/>
    <b v="0"/>
    <x v="50"/>
    <s v="film &amp; video/animation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n v="0"/>
    <b v="0"/>
    <x v="50"/>
    <s v="film &amp; video/animation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n v="0"/>
    <b v="0"/>
    <x v="50"/>
    <s v="film &amp; video/animation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n v="113.64"/>
    <b v="0"/>
    <x v="53"/>
    <s v="film &amp; video/animation"/>
    <x v="0"/>
    <s v="animation"/>
    <x v="463"/>
    <x v="46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n v="1"/>
    <b v="0"/>
    <x v="50"/>
    <s v="film &amp; video/animation"/>
    <x v="0"/>
    <s v="animation"/>
    <x v="464"/>
    <x v="464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n v="17.25"/>
    <b v="0"/>
    <x v="117"/>
    <s v="film &amp; video/animation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n v="15.2"/>
    <b v="0"/>
    <x v="60"/>
    <s v="film &amp; video/animation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n v="110.64"/>
    <b v="0"/>
    <x v="66"/>
    <s v="film &amp; video/animation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n v="0"/>
    <b v="0"/>
    <x v="50"/>
    <s v="film &amp; video/animation"/>
    <x v="0"/>
    <s v="animation"/>
    <x v="468"/>
    <x v="468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n v="0"/>
    <b v="0"/>
    <x v="50"/>
    <s v="film &amp; video/animation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n v="25.5"/>
    <b v="0"/>
    <x v="60"/>
    <s v="film &amp; video/animation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n v="38.479999999999997"/>
    <b v="0"/>
    <x v="81"/>
    <s v="film &amp; video/animation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n v="28.2"/>
    <b v="0"/>
    <x v="82"/>
    <s v="film &amp; video/animation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n v="61.5"/>
    <b v="0"/>
    <x v="56"/>
    <s v="film &amp; video/animation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n v="1"/>
    <b v="0"/>
    <x v="50"/>
    <s v="film &amp; video/animation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n v="0"/>
    <b v="0"/>
    <x v="50"/>
    <s v="film &amp; video/animation"/>
    <x v="0"/>
    <s v="animation"/>
    <x v="475"/>
    <x v="47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n v="39.57"/>
    <b v="0"/>
    <x v="53"/>
    <s v="film &amp; video/animation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n v="0"/>
    <b v="0"/>
    <x v="50"/>
    <s v="film &amp; video/animation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n v="0"/>
    <b v="0"/>
    <x v="50"/>
    <s v="film &amp; video/animation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n v="88.8"/>
    <b v="0"/>
    <x v="69"/>
    <s v="film &amp; video/animation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n v="55.46"/>
    <b v="0"/>
    <x v="118"/>
    <s v="film &amp; video/animation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n v="87.14"/>
    <b v="0"/>
    <x v="52"/>
    <s v="film &amp; video/animation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n v="10"/>
    <b v="0"/>
    <x v="50"/>
    <s v="film &amp; video/animation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n v="51.22"/>
    <b v="0"/>
    <x v="119"/>
    <s v="film &amp; video/animation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n v="13.55"/>
    <b v="0"/>
    <x v="50"/>
    <s v="film &amp; video/animation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n v="66.52"/>
    <b v="0"/>
    <x v="66"/>
    <s v="film &amp; video/animation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n v="50"/>
    <b v="0"/>
    <x v="50"/>
    <s v="film &amp; video/animation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n v="0"/>
    <b v="0"/>
    <x v="50"/>
    <s v="film &amp; video/animation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n v="0"/>
    <b v="0"/>
    <x v="50"/>
    <s v="film &amp; video/animation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n v="71.67"/>
    <b v="0"/>
    <x v="50"/>
    <s v="film &amp; video/animation"/>
    <x v="0"/>
    <s v="animation"/>
    <x v="489"/>
    <x v="489"/>
  </r>
  <r>
    <n v="490"/>
    <x v="490"/>
    <s v="Cancelled"/>
    <n v="1000"/>
    <n v="0"/>
    <x v="2"/>
    <x v="0"/>
    <x v="0"/>
    <n v="1345677285"/>
    <n v="1343085285"/>
    <b v="0"/>
    <n v="0"/>
    <n v="0"/>
    <b v="0"/>
    <x v="50"/>
    <s v="film &amp; video/animation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n v="0"/>
    <b v="0"/>
    <x v="50"/>
    <s v="film &amp; video/animation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n v="0"/>
    <b v="0"/>
    <x v="50"/>
    <s v="film &amp; video/animation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n v="0"/>
    <b v="0"/>
    <x v="50"/>
    <s v="film &amp; video/animation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n v="10.33"/>
    <b v="0"/>
    <x v="50"/>
    <s v="film &amp; video/animation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n v="0"/>
    <b v="0"/>
    <x v="50"/>
    <s v="film &amp; video/animation"/>
    <x v="0"/>
    <s v="animation"/>
    <x v="495"/>
    <x v="49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n v="1"/>
    <b v="0"/>
    <x v="50"/>
    <s v="film &amp; video/animation"/>
    <x v="0"/>
    <s v="animation"/>
    <x v="496"/>
    <x v="496"/>
  </r>
  <r>
    <n v="497"/>
    <x v="497"/>
    <s v="live-action/animated series pilot."/>
    <n v="4480"/>
    <n v="30"/>
    <x v="2"/>
    <x v="0"/>
    <x v="0"/>
    <n v="1419483600"/>
    <n v="1414889665"/>
    <b v="0"/>
    <n v="3"/>
    <n v="10"/>
    <b v="0"/>
    <x v="60"/>
    <s v="film &amp; video/animation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n v="136.09"/>
    <b v="0"/>
    <x v="62"/>
    <s v="film &amp; video/animation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n v="73.459999999999994"/>
    <b v="0"/>
    <x v="54"/>
    <s v="film &amp; video/animation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n v="53.75"/>
    <b v="0"/>
    <x v="56"/>
    <s v="film &amp; video/animation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n v="0"/>
    <b v="0"/>
    <x v="50"/>
    <s v="film &amp; video/animation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n v="57.5"/>
    <b v="0"/>
    <x v="60"/>
    <s v="film &amp; video/animation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n v="12.67"/>
    <b v="0"/>
    <x v="53"/>
    <s v="film &amp; video/animation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n v="67"/>
    <b v="0"/>
    <x v="60"/>
    <s v="film &amp; video/animation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n v="3.71"/>
    <b v="0"/>
    <x v="50"/>
    <s v="film &amp; video/animation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n v="250"/>
    <b v="0"/>
    <x v="50"/>
    <s v="film &amp; video/animation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n v="64"/>
    <b v="0"/>
    <x v="56"/>
    <s v="film &amp; video/animation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n v="133.33000000000001"/>
    <b v="0"/>
    <x v="60"/>
    <s v="film &amp; video/animation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n v="10"/>
    <b v="0"/>
    <x v="50"/>
    <s v="film &amp; video/animation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n v="0"/>
    <b v="0"/>
    <x v="50"/>
    <s v="film &amp; video/animation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n v="30"/>
    <b v="0"/>
    <x v="56"/>
    <s v="film &amp; video/animation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n v="5.5"/>
    <b v="0"/>
    <x v="50"/>
    <s v="film &amp; video/animation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n v="102.38"/>
    <b v="0"/>
    <x v="51"/>
    <s v="film &amp; video/animation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n v="16.670000000000002"/>
    <b v="0"/>
    <x v="56"/>
    <s v="film &amp; video/animation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n v="725.03"/>
    <b v="0"/>
    <x v="78"/>
    <s v="film &amp; video/animation"/>
    <x v="0"/>
    <s v="animation"/>
    <x v="515"/>
    <x v="51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n v="0"/>
    <b v="0"/>
    <x v="50"/>
    <s v="film &amp; video/animation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n v="68.33"/>
    <b v="0"/>
    <x v="60"/>
    <s v="film &amp; video/animation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n v="0"/>
    <b v="0"/>
    <x v="50"/>
    <s v="film &amp; video/animation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n v="39.229999999999997"/>
    <b v="0"/>
    <x v="61"/>
    <s v="film &amp; video/animation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n v="150.15"/>
    <b v="1"/>
    <x v="21"/>
    <s v="theater/plays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n v="93.43"/>
    <b v="1"/>
    <x v="2"/>
    <s v="theater/plays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n v="110.97"/>
    <b v="1"/>
    <x v="41"/>
    <s v="theater/plays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n v="71.790000000000006"/>
    <b v="1"/>
    <x v="10"/>
    <s v="theater/plays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n v="29.26"/>
    <b v="1"/>
    <x v="15"/>
    <s v="theater/plays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n v="1000"/>
    <b v="1"/>
    <x v="8"/>
    <s v="theater/plays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n v="74.349999999999994"/>
    <b v="1"/>
    <x v="35"/>
    <s v="theater/plays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n v="63.83"/>
    <b v="1"/>
    <x v="7"/>
    <s v="theater/plays"/>
    <x v="1"/>
    <s v="plays"/>
    <x v="527"/>
    <x v="527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n v="44.33"/>
    <b v="1"/>
    <x v="31"/>
    <s v="theater/plays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n v="86.94"/>
    <b v="1"/>
    <x v="22"/>
    <s v="theater/plays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n v="126.55"/>
    <b v="1"/>
    <x v="29"/>
    <s v="theater/plays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n v="129.03"/>
    <b v="1"/>
    <x v="8"/>
    <s v="theater/plays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n v="71.239999999999995"/>
    <b v="1"/>
    <x v="4"/>
    <s v="theater/plays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n v="117.88"/>
    <b v="1"/>
    <x v="8"/>
    <s v="theater/plays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n v="327.08"/>
    <b v="1"/>
    <x v="2"/>
    <s v="theater/plays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n v="34.75"/>
    <b v="1"/>
    <x v="33"/>
    <s v="theater/plays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n v="100.06"/>
    <b v="1"/>
    <x v="90"/>
    <s v="theater/plays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n v="40.85"/>
    <b v="1"/>
    <x v="10"/>
    <s v="theater/plays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n v="252.02"/>
    <b v="1"/>
    <x v="120"/>
    <s v="theater/plays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n v="25.16"/>
    <b v="1"/>
    <x v="7"/>
    <s v="theater/plays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n v="1"/>
    <b v="0"/>
    <x v="50"/>
    <s v="technology/web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n v="25"/>
    <b v="0"/>
    <x v="60"/>
    <s v="technology/web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n v="1"/>
    <b v="0"/>
    <x v="50"/>
    <s v="technology/web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n v="35"/>
    <b v="0"/>
    <x v="50"/>
    <s v="technology/web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n v="3"/>
    <b v="0"/>
    <x v="60"/>
    <s v="technology/web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n v="402.71"/>
    <b v="0"/>
    <x v="117"/>
    <s v="technology/web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n v="26"/>
    <b v="0"/>
    <x v="50"/>
    <s v="technology/web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n v="0"/>
    <b v="0"/>
    <x v="50"/>
    <s v="technology/web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n v="9"/>
    <b v="0"/>
    <x v="50"/>
    <s v="technology/web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n v="8.5"/>
    <b v="0"/>
    <x v="56"/>
    <s v="technology/web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n v="8.75"/>
    <b v="0"/>
    <x v="60"/>
    <s v="technology/web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n v="135.04"/>
    <b v="0"/>
    <x v="62"/>
    <s v="technology/web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n v="0"/>
    <b v="0"/>
    <x v="50"/>
    <s v="technology/web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n v="20.5"/>
    <b v="0"/>
    <x v="50"/>
    <s v="technology/web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n v="64.36"/>
    <b v="0"/>
    <x v="121"/>
    <s v="technology/web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n v="0"/>
    <b v="0"/>
    <x v="50"/>
    <s v="technology/web"/>
    <x v="2"/>
    <s v="web"/>
    <x v="555"/>
    <x v="555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n v="200"/>
    <b v="0"/>
    <x v="56"/>
    <s v="technology/web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n v="68.3"/>
    <b v="0"/>
    <x v="60"/>
    <s v="technology/web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n v="0"/>
    <b v="0"/>
    <x v="50"/>
    <s v="technology/web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n v="50"/>
    <b v="0"/>
    <x v="50"/>
    <s v="technology/web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n v="4"/>
    <b v="0"/>
    <x v="50"/>
    <s v="technology/web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n v="27.5"/>
    <b v="0"/>
    <x v="50"/>
    <s v="technology/web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n v="0"/>
    <b v="0"/>
    <x v="50"/>
    <s v="technology/web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n v="34"/>
    <b v="0"/>
    <x v="50"/>
    <s v="technology/web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n v="1"/>
    <b v="0"/>
    <x v="50"/>
    <s v="technology/web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n v="0"/>
    <b v="0"/>
    <x v="50"/>
    <s v="technology/web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n v="1"/>
    <b v="0"/>
    <x v="50"/>
    <s v="technology/web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n v="0"/>
    <b v="0"/>
    <x v="50"/>
    <s v="technology/web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n v="49"/>
    <b v="0"/>
    <x v="60"/>
    <s v="technology/web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n v="20"/>
    <b v="0"/>
    <x v="60"/>
    <s v="technology/web"/>
    <x v="2"/>
    <s v="web"/>
    <x v="569"/>
    <x v="569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n v="142"/>
    <b v="0"/>
    <x v="50"/>
    <s v="technology/web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n v="53"/>
    <b v="0"/>
    <x v="50"/>
    <s v="technology/web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n v="0"/>
    <b v="0"/>
    <x v="50"/>
    <s v="technology/web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n v="38.44"/>
    <b v="0"/>
    <x v="50"/>
    <s v="technology/web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n v="20"/>
    <b v="0"/>
    <x v="60"/>
    <s v="technology/web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n v="64.75"/>
    <b v="0"/>
    <x v="50"/>
    <s v="technology/web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n v="1"/>
    <b v="0"/>
    <x v="50"/>
    <s v="technology/web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n v="10"/>
    <b v="0"/>
    <x v="50"/>
    <s v="technology/web"/>
    <x v="2"/>
    <s v="web"/>
    <x v="577"/>
    <x v="57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n v="2"/>
    <b v="0"/>
    <x v="50"/>
    <s v="technology/web"/>
    <x v="2"/>
    <s v="web"/>
    <x v="578"/>
    <x v="578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n v="35"/>
    <b v="0"/>
    <x v="60"/>
    <s v="technology/web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n v="1"/>
    <b v="0"/>
    <x v="50"/>
    <s v="technology/web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n v="0"/>
    <b v="0"/>
    <x v="50"/>
    <s v="technology/web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n v="0"/>
    <b v="0"/>
    <x v="50"/>
    <s v="technology/web"/>
    <x v="2"/>
    <s v="web"/>
    <x v="582"/>
    <x v="582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n v="1"/>
    <b v="0"/>
    <x v="50"/>
    <s v="technology/web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n v="5"/>
    <b v="0"/>
    <x v="60"/>
    <s v="technology/web"/>
    <x v="2"/>
    <s v="web"/>
    <x v="584"/>
    <x v="584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n v="0"/>
    <b v="0"/>
    <x v="50"/>
    <s v="technology/web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n v="14"/>
    <b v="0"/>
    <x v="60"/>
    <s v="technology/web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n v="389.29"/>
    <b v="0"/>
    <x v="114"/>
    <s v="technology/web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n v="150.5"/>
    <b v="0"/>
    <x v="56"/>
    <s v="technology/web"/>
    <x v="2"/>
    <s v="web"/>
    <x v="588"/>
    <x v="588"/>
  </r>
  <r>
    <n v="589"/>
    <x v="589"/>
    <s v="Services closer than you think..."/>
    <n v="7500"/>
    <n v="1"/>
    <x v="2"/>
    <x v="0"/>
    <x v="0"/>
    <n v="1436366699"/>
    <n v="1435070699"/>
    <b v="0"/>
    <n v="1"/>
    <n v="1"/>
    <b v="0"/>
    <x v="50"/>
    <s v="technology/web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n v="24.78"/>
    <b v="0"/>
    <x v="65"/>
    <s v="technology/web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n v="30.5"/>
    <b v="0"/>
    <x v="50"/>
    <s v="technology/web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n v="250"/>
    <b v="0"/>
    <x v="56"/>
    <s v="technology/web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n v="16.43"/>
    <b v="0"/>
    <x v="61"/>
    <s v="technology/web"/>
    <x v="2"/>
    <s v="web"/>
    <x v="593"/>
    <x v="593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n v="13"/>
    <b v="0"/>
    <x v="50"/>
    <s v="technology/web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n v="53.25"/>
    <b v="0"/>
    <x v="50"/>
    <s v="technology/web"/>
    <x v="2"/>
    <s v="web"/>
    <x v="595"/>
    <x v="595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n v="3"/>
    <b v="0"/>
    <x v="50"/>
    <s v="technology/web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n v="10"/>
    <b v="0"/>
    <x v="50"/>
    <s v="technology/web"/>
    <x v="2"/>
    <s v="web"/>
    <x v="597"/>
    <x v="59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n v="121.43"/>
    <b v="0"/>
    <x v="122"/>
    <s v="technology/web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n v="15.5"/>
    <b v="0"/>
    <x v="50"/>
    <s v="technology/web"/>
    <x v="2"/>
    <s v="web"/>
    <x v="599"/>
    <x v="599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n v="100"/>
    <b v="0"/>
    <x v="53"/>
    <s v="technology/web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n v="23.33"/>
    <b v="0"/>
    <x v="60"/>
    <s v="technology/web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n v="0"/>
    <b v="0"/>
    <x v="50"/>
    <s v="technology/web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n v="45.39"/>
    <b v="0"/>
    <x v="65"/>
    <s v="technology/web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n v="0"/>
    <b v="0"/>
    <x v="50"/>
    <s v="technology/web"/>
    <x v="2"/>
    <s v="web"/>
    <x v="604"/>
    <x v="604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n v="16.38"/>
    <b v="0"/>
    <x v="56"/>
    <s v="technology/web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n v="10"/>
    <b v="0"/>
    <x v="50"/>
    <s v="technology/web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n v="0"/>
    <b v="0"/>
    <x v="50"/>
    <s v="technology/web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n v="292.2"/>
    <b v="0"/>
    <x v="60"/>
    <s v="technology/web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n v="5"/>
    <b v="0"/>
    <x v="60"/>
    <s v="technology/web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n v="0"/>
    <b v="0"/>
    <x v="50"/>
    <s v="technology/web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n v="0"/>
    <b v="0"/>
    <x v="50"/>
    <s v="technology/web"/>
    <x v="2"/>
    <s v="web"/>
    <x v="611"/>
    <x v="611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n v="0"/>
    <b v="0"/>
    <x v="50"/>
    <s v="technology/web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n v="105.93"/>
    <b v="0"/>
    <x v="70"/>
    <s v="technology/web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n v="0"/>
    <b v="0"/>
    <x v="50"/>
    <s v="technology/web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n v="0"/>
    <b v="0"/>
    <x v="50"/>
    <s v="technology/web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n v="0"/>
    <b v="0"/>
    <x v="50"/>
    <s v="technology/web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n v="20"/>
    <b v="0"/>
    <x v="56"/>
    <s v="technology/web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n v="0"/>
    <b v="0"/>
    <x v="50"/>
    <s v="technology/web"/>
    <x v="2"/>
    <s v="web"/>
    <x v="618"/>
    <x v="618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n v="1"/>
    <b v="0"/>
    <x v="50"/>
    <s v="technology/web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n v="300"/>
    <b v="0"/>
    <x v="60"/>
    <s v="technology/web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n v="87"/>
    <b v="0"/>
    <x v="60"/>
    <s v="technology/web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n v="37.89"/>
    <b v="0"/>
    <x v="52"/>
    <s v="technology/web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n v="0"/>
    <b v="0"/>
    <x v="50"/>
    <s v="technology/web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n v="0"/>
    <b v="0"/>
    <x v="50"/>
    <s v="technology/web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n v="0"/>
    <b v="0"/>
    <x v="50"/>
    <s v="technology/web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n v="111.41"/>
    <b v="0"/>
    <x v="123"/>
    <s v="technology/web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n v="90"/>
    <b v="0"/>
    <x v="50"/>
    <s v="technology/web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n v="0"/>
    <b v="0"/>
    <x v="50"/>
    <s v="technology/web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n v="116.67"/>
    <b v="0"/>
    <x v="50"/>
    <s v="technology/web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n v="10"/>
    <b v="0"/>
    <x v="50"/>
    <s v="technology/web"/>
    <x v="2"/>
    <s v="web"/>
    <x v="630"/>
    <x v="630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n v="76.67"/>
    <b v="0"/>
    <x v="60"/>
    <s v="technology/web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n v="0"/>
    <b v="0"/>
    <x v="50"/>
    <s v="technology/web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n v="49.8"/>
    <b v="0"/>
    <x v="81"/>
    <s v="technology/web"/>
    <x v="2"/>
    <s v="web"/>
    <x v="633"/>
    <x v="633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n v="1"/>
    <b v="0"/>
    <x v="50"/>
    <s v="technology/web"/>
    <x v="2"/>
    <s v="web"/>
    <x v="634"/>
    <x v="634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n v="2"/>
    <b v="0"/>
    <x v="50"/>
    <s v="technology/web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n v="4"/>
    <b v="0"/>
    <x v="50"/>
    <s v="technology/web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n v="0"/>
    <b v="0"/>
    <x v="50"/>
    <s v="technology/web"/>
    <x v="2"/>
    <s v="web"/>
    <x v="637"/>
    <x v="637"/>
  </r>
  <r>
    <n v="638"/>
    <x v="638"/>
    <s v="O0"/>
    <n v="200000"/>
    <n v="18"/>
    <x v="1"/>
    <x v="12"/>
    <x v="3"/>
    <n v="1490447662"/>
    <n v="1485267262"/>
    <b v="0"/>
    <n v="6"/>
    <n v="3"/>
    <b v="0"/>
    <x v="50"/>
    <s v="technology/web"/>
    <x v="2"/>
    <s v="web"/>
    <x v="638"/>
    <x v="638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n v="1"/>
    <b v="0"/>
    <x v="50"/>
    <s v="technology/web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n v="50.5"/>
    <b v="1"/>
    <x v="124"/>
    <s v="technology/wearables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n v="151.32"/>
    <b v="1"/>
    <x v="17"/>
    <s v="technology/wearables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n v="134.36000000000001"/>
    <b v="1"/>
    <x v="125"/>
    <s v="technology/wearables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n v="174.03"/>
    <b v="1"/>
    <x v="6"/>
    <s v="technology/wearables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n v="73.489999999999995"/>
    <b v="1"/>
    <x v="126"/>
    <s v="technology/wearables"/>
    <x v="2"/>
    <s v="wearables"/>
    <x v="644"/>
    <x v="644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n v="23.52"/>
    <b v="1"/>
    <x v="127"/>
    <s v="technology/wearables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n v="39.07"/>
    <b v="1"/>
    <x v="88"/>
    <s v="technology/wearables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n v="125.94"/>
    <b v="1"/>
    <x v="13"/>
    <s v="technology/wearables"/>
    <x v="2"/>
    <s v="wearables"/>
    <x v="647"/>
    <x v="647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n v="1644"/>
    <b v="1"/>
    <x v="37"/>
    <s v="technology/wearables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n v="42.67"/>
    <b v="1"/>
    <x v="49"/>
    <s v="technology/wearables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n v="35.130000000000003"/>
    <b v="1"/>
    <x v="20"/>
    <s v="technology/wearables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n v="239.35"/>
    <b v="1"/>
    <x v="7"/>
    <s v="technology/wearables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n v="107.64"/>
    <b v="1"/>
    <x v="8"/>
    <s v="technology/wearables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n v="95.83"/>
    <b v="1"/>
    <x v="48"/>
    <s v="technology/wearables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n v="31.66"/>
    <b v="1"/>
    <x v="128"/>
    <s v="technology/wearables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n v="42.89"/>
    <b v="1"/>
    <x v="92"/>
    <s v="technology/wearables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n v="122.74"/>
    <b v="1"/>
    <x v="111"/>
    <s v="technology/wearables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n v="190.45"/>
    <b v="1"/>
    <x v="9"/>
    <s v="technology/wearables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n v="109.34"/>
    <b v="1"/>
    <x v="3"/>
    <s v="technology/wearables"/>
    <x v="2"/>
    <s v="wearables"/>
    <x v="658"/>
    <x v="658"/>
  </r>
  <r>
    <n v="659"/>
    <x v="659"/>
    <s v="Sync up your lifestyle"/>
    <n v="3000"/>
    <n v="3017"/>
    <x v="0"/>
    <x v="0"/>
    <x v="0"/>
    <n v="1440339295"/>
    <n v="1437747295"/>
    <b v="0"/>
    <n v="21"/>
    <n v="143.66999999999999"/>
    <b v="1"/>
    <x v="7"/>
    <s v="technology/wearables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n v="84.94"/>
    <b v="0"/>
    <x v="56"/>
    <s v="technology/wearables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n v="10.56"/>
    <b v="0"/>
    <x v="60"/>
    <s v="technology/wearables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n v="39"/>
    <b v="0"/>
    <x v="50"/>
    <s v="technology/wearables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n v="100"/>
    <b v="0"/>
    <x v="50"/>
    <s v="technology/wearables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n v="31.17"/>
    <b v="0"/>
    <x v="59"/>
    <s v="technology/wearables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n v="155.33000000000001"/>
    <b v="0"/>
    <x v="118"/>
    <s v="technology/wearables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n v="2"/>
    <b v="0"/>
    <x v="50"/>
    <s v="technology/wearables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n v="178.93"/>
    <b v="0"/>
    <x v="54"/>
    <s v="technology/wearables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n v="27.36"/>
    <b v="0"/>
    <x v="62"/>
    <s v="technology/wearables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n v="1536.25"/>
    <b v="0"/>
    <x v="66"/>
    <s v="technology/wearables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n v="85"/>
    <b v="0"/>
    <x v="129"/>
    <s v="technology/wearables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n v="788.53"/>
    <b v="0"/>
    <x v="115"/>
    <s v="technology/wearables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n v="50.3"/>
    <b v="0"/>
    <x v="66"/>
    <s v="technology/wearables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n v="68.33"/>
    <b v="0"/>
    <x v="50"/>
    <s v="technology/wearables"/>
    <x v="2"/>
    <s v="wearables"/>
    <x v="673"/>
    <x v="673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n v="7.5"/>
    <b v="0"/>
    <x v="50"/>
    <s v="technology/wearables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n v="34.270000000000003"/>
    <b v="0"/>
    <x v="77"/>
    <s v="technology/wearables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n v="61.29"/>
    <b v="0"/>
    <x v="60"/>
    <s v="technology/wearables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n v="133.25"/>
    <b v="0"/>
    <x v="73"/>
    <s v="technology/wearables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n v="65.180000000000007"/>
    <b v="0"/>
    <x v="65"/>
    <s v="technology/wearables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n v="93.9"/>
    <b v="0"/>
    <x v="77"/>
    <s v="technology/wearables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n v="150.65"/>
    <b v="0"/>
    <x v="73"/>
    <s v="technology/wearables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n v="1"/>
    <b v="0"/>
    <x v="50"/>
    <s v="technology/wearables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n v="13.25"/>
    <b v="0"/>
    <x v="50"/>
    <s v="technology/wearables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n v="99.33"/>
    <b v="0"/>
    <x v="60"/>
    <s v="technology/wearables"/>
    <x v="2"/>
    <s v="wearables"/>
    <x v="683"/>
    <x v="683"/>
  </r>
  <r>
    <n v="684"/>
    <x v="684"/>
    <s v="Arcus gives your fingers super powers."/>
    <n v="320000"/>
    <n v="23948"/>
    <x v="2"/>
    <x v="0"/>
    <x v="0"/>
    <n v="1406257200"/>
    <n v="1403176891"/>
    <b v="0"/>
    <n v="135"/>
    <n v="177.39"/>
    <b v="0"/>
    <x v="113"/>
    <s v="technology/wearables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n v="55.3"/>
    <b v="0"/>
    <x v="58"/>
    <s v="technology/wearables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n v="0"/>
    <b v="0"/>
    <x v="50"/>
    <s v="technology/wearables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n v="591.66999999999996"/>
    <b v="0"/>
    <x v="65"/>
    <s v="technology/wearables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n v="405.5"/>
    <b v="0"/>
    <x v="130"/>
    <s v="technology/wearables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n v="343.15"/>
    <b v="0"/>
    <x v="74"/>
    <s v="technology/wearables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n v="72.59"/>
    <b v="0"/>
    <x v="81"/>
    <s v="technology/wearables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n v="26"/>
    <b v="0"/>
    <x v="60"/>
    <s v="technology/wearables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n v="6.5"/>
    <b v="0"/>
    <x v="113"/>
    <s v="technology/wearables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n v="119.39"/>
    <b v="0"/>
    <x v="131"/>
    <s v="technology/wearables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n v="84.29"/>
    <b v="0"/>
    <x v="50"/>
    <s v="technology/wearables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n v="90.86"/>
    <b v="0"/>
    <x v="60"/>
    <s v="technology/wearables"/>
    <x v="2"/>
    <s v="wearables"/>
    <x v="695"/>
    <x v="695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n v="1"/>
    <b v="0"/>
    <x v="50"/>
    <s v="technology/wearables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n v="20.34"/>
    <b v="0"/>
    <x v="132"/>
    <s v="technology/wearables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n v="530.69000000000005"/>
    <b v="0"/>
    <x v="77"/>
    <s v="technology/wearables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n v="120.39"/>
    <b v="0"/>
    <x v="133"/>
    <s v="technology/wearables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n v="13"/>
    <b v="0"/>
    <x v="56"/>
    <s v="technology/wearables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n v="291.33"/>
    <b v="0"/>
    <x v="117"/>
    <s v="technology/wearables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n v="124.92"/>
    <b v="0"/>
    <x v="134"/>
    <s v="technology/wearables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n v="119.57"/>
    <b v="0"/>
    <x v="52"/>
    <s v="technology/wearables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n v="120.25"/>
    <b v="0"/>
    <x v="60"/>
    <s v="technology/wearables"/>
    <x v="2"/>
    <s v="wearables"/>
    <x v="704"/>
    <x v="704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n v="195.4"/>
    <b v="0"/>
    <x v="60"/>
    <s v="technology/wearables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n v="0"/>
    <b v="0"/>
    <x v="50"/>
    <s v="technology/wearables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n v="117.7"/>
    <b v="0"/>
    <x v="135"/>
    <s v="technology/wearables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n v="23.95"/>
    <b v="0"/>
    <x v="66"/>
    <s v="technology/wearables"/>
    <x v="2"/>
    <s v="wearables"/>
    <x v="708"/>
    <x v="70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n v="30.5"/>
    <b v="0"/>
    <x v="50"/>
    <s v="technology/wearables"/>
    <x v="2"/>
    <s v="wearables"/>
    <x v="709"/>
    <x v="70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n v="0"/>
    <b v="0"/>
    <x v="50"/>
    <s v="technology/wearables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n v="99.97"/>
    <b v="0"/>
    <x v="122"/>
    <s v="technology/wearables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n v="26.25"/>
    <b v="0"/>
    <x v="50"/>
    <s v="technology/wearables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n v="199"/>
    <b v="0"/>
    <x v="60"/>
    <s v="technology/wearables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n v="80.319999999999993"/>
    <b v="0"/>
    <x v="77"/>
    <s v="technology/wearables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n v="115.75"/>
    <b v="0"/>
    <x v="62"/>
    <s v="technology/wearables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n v="44.69"/>
    <b v="0"/>
    <x v="54"/>
    <s v="technology/wearables"/>
    <x v="2"/>
    <s v="wearables"/>
    <x v="716"/>
    <x v="716"/>
  </r>
  <r>
    <n v="717"/>
    <x v="717"/>
    <s v="Cool air flowing under clothing keeps you cool."/>
    <n v="100000"/>
    <n v="305"/>
    <x v="2"/>
    <x v="0"/>
    <x v="0"/>
    <n v="1409949002"/>
    <n v="1407357002"/>
    <b v="0"/>
    <n v="4"/>
    <n v="76.25"/>
    <b v="0"/>
    <x v="50"/>
    <s v="technology/wearables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n v="22.5"/>
    <b v="0"/>
    <x v="60"/>
    <s v="technology/wearables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n v="19.399999999999999"/>
    <b v="0"/>
    <x v="60"/>
    <s v="technology/wearables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n v="66.709999999999994"/>
    <b v="1"/>
    <x v="124"/>
    <s v="publishing/nonfiction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n v="84.14"/>
    <b v="1"/>
    <x v="108"/>
    <s v="publishing/nonfiction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n v="215.73"/>
    <b v="1"/>
    <x v="88"/>
    <s v="publishing/nonfiction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n v="54.69"/>
    <b v="1"/>
    <x v="15"/>
    <s v="publishing/nonfiction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n v="51.63"/>
    <b v="1"/>
    <x v="2"/>
    <s v="publishing/nonfiction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n v="143.36000000000001"/>
    <b v="1"/>
    <x v="8"/>
    <s v="publishing/nonfiction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n v="72.430000000000007"/>
    <b v="1"/>
    <x v="7"/>
    <s v="publishing/nonfiction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n v="36.53"/>
    <b v="1"/>
    <x v="94"/>
    <s v="publishing/nonfiction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n v="60.9"/>
    <b v="1"/>
    <x v="6"/>
    <s v="publishing/nonfiction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n v="43.55"/>
    <b v="1"/>
    <x v="26"/>
    <s v="publishing/nonfiction"/>
    <x v="3"/>
    <s v="nonfiction"/>
    <x v="729"/>
    <x v="72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n v="99.77"/>
    <b v="1"/>
    <x v="88"/>
    <s v="publishing/nonfiction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n v="88.73"/>
    <b v="1"/>
    <x v="9"/>
    <s v="publishing/nonfiction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n v="4.92"/>
    <b v="1"/>
    <x v="12"/>
    <s v="publishing/nonfiction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n v="17.82"/>
    <b v="1"/>
    <x v="28"/>
    <s v="publishing/nonfiction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n v="187.19"/>
    <b v="1"/>
    <x v="9"/>
    <s v="publishing/nonfiction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n v="234.81"/>
    <b v="1"/>
    <x v="35"/>
    <s v="publishing/nonfiction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n v="105.05"/>
    <b v="1"/>
    <x v="136"/>
    <s v="publishing/nonfiction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n v="56.67"/>
    <b v="1"/>
    <x v="108"/>
    <s v="publishing/nonfiction"/>
    <x v="3"/>
    <s v="nonfiction"/>
    <x v="737"/>
    <x v="737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n v="39.049999999999997"/>
    <b v="1"/>
    <x v="13"/>
    <s v="publishing/nonfiction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n v="68.349999999999994"/>
    <b v="1"/>
    <x v="137"/>
    <s v="publishing/nonfiction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n v="169.58"/>
    <b v="1"/>
    <x v="13"/>
    <s v="publishing/nonfiction"/>
    <x v="3"/>
    <s v="nonfiction"/>
    <x v="740"/>
    <x v="740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n v="141.41999999999999"/>
    <b v="1"/>
    <x v="21"/>
    <s v="publishing/nonfiction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n v="67.39"/>
    <b v="1"/>
    <x v="38"/>
    <s v="publishing/nonfiction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n v="54.27"/>
    <b v="1"/>
    <x v="34"/>
    <s v="publishing/nonfiction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n v="82.52"/>
    <b v="1"/>
    <x v="21"/>
    <s v="publishing/nonfiction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n v="53.73"/>
    <b v="1"/>
    <x v="99"/>
    <s v="publishing/nonfiction"/>
    <x v="3"/>
    <s v="nonfiction"/>
    <x v="745"/>
    <x v="745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n v="34.21"/>
    <b v="1"/>
    <x v="38"/>
    <s v="publishing/nonfiction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n v="127.33"/>
    <b v="1"/>
    <x v="8"/>
    <s v="publishing/nonfiction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n v="45.57"/>
    <b v="1"/>
    <x v="8"/>
    <s v="publishing/nonfiction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n v="95.96"/>
    <b v="1"/>
    <x v="6"/>
    <s v="publishing/nonfiction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n v="77.27"/>
    <b v="1"/>
    <x v="33"/>
    <s v="publishing/nonfiction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n v="57.34"/>
    <b v="1"/>
    <x v="17"/>
    <s v="publishing/nonfiction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n v="53.19"/>
    <b v="1"/>
    <x v="20"/>
    <s v="publishing/nonfiction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n v="492.31"/>
    <b v="1"/>
    <x v="30"/>
    <s v="publishing/nonfiction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n v="42.35"/>
    <b v="1"/>
    <x v="3"/>
    <s v="publishing/nonfiction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n v="37.47"/>
    <b v="1"/>
    <x v="21"/>
    <s v="publishing/nonfiction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n v="37.450000000000003"/>
    <b v="1"/>
    <x v="90"/>
    <s v="publishing/nonfiction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n v="33.06"/>
    <b v="1"/>
    <x v="138"/>
    <s v="publishing/nonfiction"/>
    <x v="3"/>
    <s v="nonfiction"/>
    <x v="757"/>
    <x v="757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n v="134.21"/>
    <b v="1"/>
    <x v="21"/>
    <s v="publishing/nonfiction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n v="51.47"/>
    <b v="1"/>
    <x v="21"/>
    <s v="publishing/nonfiction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n v="0"/>
    <b v="0"/>
    <x v="50"/>
    <s v="publishing/fiction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n v="39.17"/>
    <b v="0"/>
    <x v="62"/>
    <s v="publishing/fiction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n v="0"/>
    <b v="0"/>
    <x v="50"/>
    <s v="publishing/fiction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n v="5"/>
    <b v="0"/>
    <x v="50"/>
    <s v="publishing/fiction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n v="0"/>
    <b v="0"/>
    <x v="50"/>
    <s v="publishing/fiction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n v="57.3"/>
    <b v="0"/>
    <x v="71"/>
    <s v="publishing/fiction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n v="0"/>
    <b v="0"/>
    <x v="50"/>
    <s v="publishing/fiction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n v="59"/>
    <b v="0"/>
    <x v="65"/>
    <s v="publishing/fiction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n v="0"/>
    <b v="0"/>
    <x v="50"/>
    <s v="publishing/fiction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n v="31.85"/>
    <b v="0"/>
    <x v="139"/>
    <s v="publishing/fiction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n v="0"/>
    <b v="0"/>
    <x v="50"/>
    <s v="publishing/fiction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n v="10"/>
    <b v="0"/>
    <x v="50"/>
    <s v="publishing/fiction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n v="50"/>
    <b v="0"/>
    <x v="56"/>
    <s v="publishing/fiction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n v="16"/>
    <b v="0"/>
    <x v="60"/>
    <s v="publishing/fiction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n v="39"/>
    <b v="0"/>
    <x v="140"/>
    <s v="publishing/fiction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n v="34"/>
    <b v="0"/>
    <x v="53"/>
    <s v="publishing/fiction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n v="63.12"/>
    <b v="0"/>
    <x v="76"/>
    <s v="publishing/fiction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n v="7"/>
    <b v="0"/>
    <x v="60"/>
    <s v="publishing/fiction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n v="2"/>
    <b v="0"/>
    <x v="50"/>
    <s v="publishing/fiction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n v="66.67"/>
    <b v="0"/>
    <x v="56"/>
    <s v="publishing/fiction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n v="38.520000000000003"/>
    <b v="1"/>
    <x v="3"/>
    <s v="music/rock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n v="42.61"/>
    <b v="1"/>
    <x v="18"/>
    <s v="music/rock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n v="50"/>
    <b v="1"/>
    <x v="8"/>
    <s v="music/rock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n v="63.49"/>
    <b v="1"/>
    <x v="34"/>
    <s v="music/rock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n v="102.5"/>
    <b v="1"/>
    <x v="33"/>
    <s v="music/rock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n v="31.14"/>
    <b v="1"/>
    <x v="141"/>
    <s v="music/rock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n v="162.27000000000001"/>
    <b v="1"/>
    <x v="1"/>
    <s v="music/rock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n v="80.59"/>
    <b v="1"/>
    <x v="35"/>
    <s v="music/rock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n v="59.85"/>
    <b v="1"/>
    <x v="142"/>
    <s v="music/rock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n v="132.86000000000001"/>
    <b v="1"/>
    <x v="15"/>
    <s v="music/rock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n v="92.55"/>
    <b v="1"/>
    <x v="124"/>
    <s v="music/rock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n v="60.86"/>
    <b v="1"/>
    <x v="3"/>
    <s v="music/rock"/>
    <x v="4"/>
    <s v="rock"/>
    <x v="791"/>
    <x v="79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n v="41.85"/>
    <b v="1"/>
    <x v="8"/>
    <s v="music/rock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n v="88.33"/>
    <b v="1"/>
    <x v="33"/>
    <s v="music/rock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n v="158.96"/>
    <b v="1"/>
    <x v="2"/>
    <s v="music/rock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n v="85.05"/>
    <b v="1"/>
    <x v="20"/>
    <s v="music/rock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n v="112.61"/>
    <b v="1"/>
    <x v="7"/>
    <s v="music/rock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n v="45.44"/>
    <b v="1"/>
    <x v="29"/>
    <s v="music/rock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n v="46.22"/>
    <b v="1"/>
    <x v="41"/>
    <s v="music/rock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n v="178.61"/>
    <b v="1"/>
    <x v="8"/>
    <s v="music/rock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n v="40.75"/>
    <b v="1"/>
    <x v="143"/>
    <s v="music/rock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n v="43.73"/>
    <b v="1"/>
    <x v="20"/>
    <s v="music/rock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n v="81.069999999999993"/>
    <b v="1"/>
    <x v="7"/>
    <s v="music/rock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n v="74.61"/>
    <b v="1"/>
    <x v="4"/>
    <s v="music/rock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n v="305.56"/>
    <b v="1"/>
    <x v="8"/>
    <s v="music/rock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n v="58.33"/>
    <b v="1"/>
    <x v="2"/>
    <s v="music/rock"/>
    <x v="4"/>
    <s v="rock"/>
    <x v="805"/>
    <x v="805"/>
  </r>
  <r>
    <n v="806"/>
    <x v="806"/>
    <s v="Help Golden Animals finish their NEW Album!"/>
    <n v="8000"/>
    <n v="8355"/>
    <x v="0"/>
    <x v="0"/>
    <x v="0"/>
    <n v="1315413339"/>
    <n v="1312821339"/>
    <b v="0"/>
    <n v="71"/>
    <n v="117.68"/>
    <b v="1"/>
    <x v="3"/>
    <s v="music/rock"/>
    <x v="4"/>
    <s v="rock"/>
    <x v="806"/>
    <x v="806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n v="73.77"/>
    <b v="1"/>
    <x v="2"/>
    <s v="music/rock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n v="104.65"/>
    <b v="1"/>
    <x v="8"/>
    <s v="music/rock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n v="79.83"/>
    <b v="1"/>
    <x v="3"/>
    <s v="music/rock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n v="58.33"/>
    <b v="1"/>
    <x v="2"/>
    <s v="music/rock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n v="86.67"/>
    <b v="1"/>
    <x v="3"/>
    <s v="music/rock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n v="27.61"/>
    <b v="1"/>
    <x v="143"/>
    <s v="music/rock"/>
    <x v="4"/>
    <s v="rock"/>
    <x v="812"/>
    <x v="812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n v="25"/>
    <b v="1"/>
    <x v="12"/>
    <s v="music/rock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n v="45.46"/>
    <b v="1"/>
    <x v="37"/>
    <s v="music/rock"/>
    <x v="4"/>
    <s v="rock"/>
    <x v="814"/>
    <x v="814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n v="99.53"/>
    <b v="1"/>
    <x v="13"/>
    <s v="music/rock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n v="39.31"/>
    <b v="1"/>
    <x v="41"/>
    <s v="music/rock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n v="89.42"/>
    <b v="1"/>
    <x v="0"/>
    <s v="music/rock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n v="28.68"/>
    <b v="1"/>
    <x v="94"/>
    <s v="music/rock"/>
    <x v="4"/>
    <s v="rock"/>
    <x v="818"/>
    <x v="818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n v="31.07"/>
    <b v="1"/>
    <x v="15"/>
    <s v="music/rock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n v="70.55"/>
    <b v="1"/>
    <x v="84"/>
    <s v="music/rock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n v="224.13"/>
    <b v="1"/>
    <x v="8"/>
    <s v="music/rock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n v="51.81"/>
    <b v="1"/>
    <x v="17"/>
    <s v="music/rock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n v="43.52"/>
    <b v="1"/>
    <x v="144"/>
    <s v="music/rock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n v="39.82"/>
    <b v="1"/>
    <x v="84"/>
    <s v="music/rock"/>
    <x v="4"/>
    <s v="rock"/>
    <x v="824"/>
    <x v="824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n v="126.81"/>
    <b v="1"/>
    <x v="8"/>
    <s v="music/rock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n v="113.88"/>
    <b v="1"/>
    <x v="7"/>
    <s v="music/rock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n v="28.18"/>
    <b v="1"/>
    <x v="33"/>
    <s v="music/rock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n v="36.61"/>
    <b v="1"/>
    <x v="13"/>
    <s v="music/rock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n v="32.5"/>
    <b v="1"/>
    <x v="3"/>
    <s v="music/rock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n v="60.66"/>
    <b v="1"/>
    <x v="29"/>
    <s v="music/rock"/>
    <x v="4"/>
    <s v="rock"/>
    <x v="830"/>
    <x v="830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n v="175"/>
    <b v="1"/>
    <x v="145"/>
    <s v="music/rock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n v="97.99"/>
    <b v="1"/>
    <x v="7"/>
    <s v="music/rock"/>
    <x v="4"/>
    <s v="rock"/>
    <x v="832"/>
    <x v="832"/>
  </r>
  <r>
    <n v="833"/>
    <x v="833"/>
    <s v="This is an American rock album."/>
    <n v="6000"/>
    <n v="6100"/>
    <x v="0"/>
    <x v="0"/>
    <x v="0"/>
    <n v="1397941475"/>
    <n v="1395349475"/>
    <b v="0"/>
    <n v="41"/>
    <n v="148.78"/>
    <b v="1"/>
    <x v="21"/>
    <s v="music/rock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n v="96.08"/>
    <b v="1"/>
    <x v="26"/>
    <s v="music/rock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n v="58.63"/>
    <b v="1"/>
    <x v="16"/>
    <s v="music/rock"/>
    <x v="4"/>
    <s v="rock"/>
    <x v="835"/>
    <x v="835"/>
  </r>
  <r>
    <n v="836"/>
    <x v="836"/>
    <s v="An album you can bring home to mom."/>
    <n v="5000"/>
    <n v="5046.5200000000004"/>
    <x v="0"/>
    <x v="0"/>
    <x v="0"/>
    <n v="1381108918"/>
    <n v="1378516918"/>
    <b v="0"/>
    <n v="46"/>
    <n v="109.71"/>
    <b v="1"/>
    <x v="7"/>
    <s v="music/rock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n v="49.11"/>
    <b v="1"/>
    <x v="108"/>
    <s v="music/rock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n v="47.67"/>
    <b v="1"/>
    <x v="14"/>
    <s v="music/rock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n v="60.74"/>
    <b v="1"/>
    <x v="16"/>
    <s v="music/rock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n v="63.38"/>
    <b v="1"/>
    <x v="28"/>
    <s v="music/metal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n v="53.89"/>
    <b v="1"/>
    <x v="7"/>
    <s v="music/metal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n v="66.87"/>
    <b v="1"/>
    <x v="3"/>
    <s v="music/metal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n v="63.1"/>
    <b v="1"/>
    <x v="128"/>
    <s v="music/metal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n v="36.630000000000003"/>
    <b v="1"/>
    <x v="146"/>
    <s v="music/metal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n v="34.01"/>
    <b v="1"/>
    <x v="28"/>
    <s v="music/metal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n v="28.55"/>
    <b v="1"/>
    <x v="108"/>
    <s v="music/metal"/>
    <x v="4"/>
    <s v="metal"/>
    <x v="846"/>
    <x v="846"/>
  </r>
  <r>
    <n v="847"/>
    <x v="847"/>
    <s v="MUSIC WITH MEANING!  MUSIC THAT MATTERS!!!"/>
    <n v="10"/>
    <n v="10"/>
    <x v="0"/>
    <x v="0"/>
    <x v="0"/>
    <n v="1436555376"/>
    <n v="1433963376"/>
    <b v="0"/>
    <n v="1"/>
    <n v="10"/>
    <b v="1"/>
    <x v="8"/>
    <s v="music/metal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n v="18.75"/>
    <b v="1"/>
    <x v="8"/>
    <s v="music/metal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n v="41.7"/>
    <b v="1"/>
    <x v="28"/>
    <s v="music/metal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n v="46.67"/>
    <b v="1"/>
    <x v="19"/>
    <s v="music/metal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n v="37.270000000000003"/>
    <b v="1"/>
    <x v="22"/>
    <s v="music/metal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n v="59.26"/>
    <b v="1"/>
    <x v="2"/>
    <s v="music/metal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n v="30"/>
    <b v="1"/>
    <x v="8"/>
    <s v="music/metal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n v="65.86"/>
    <b v="1"/>
    <x v="90"/>
    <s v="music/metal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n v="31.91"/>
    <b v="1"/>
    <x v="33"/>
    <s v="music/metal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n v="19.46"/>
    <b v="1"/>
    <x v="147"/>
    <s v="music/metal"/>
    <x v="4"/>
    <s v="metal"/>
    <x v="856"/>
    <x v="856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n v="50"/>
    <b v="1"/>
    <x v="8"/>
    <s v="music/metal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n v="22.74"/>
    <b v="1"/>
    <x v="124"/>
    <s v="music/metal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n v="42.72"/>
    <b v="1"/>
    <x v="2"/>
    <s v="music/metal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n v="52.92"/>
    <b v="0"/>
    <x v="82"/>
    <s v="music/jazz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n v="50.5"/>
    <b v="0"/>
    <x v="53"/>
    <s v="music/jazz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n v="42.5"/>
    <b v="0"/>
    <x v="50"/>
    <s v="music/jazz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n v="18"/>
    <b v="0"/>
    <x v="62"/>
    <s v="music/jazz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n v="34.18"/>
    <b v="0"/>
    <x v="72"/>
    <s v="music/jazz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n v="22.5"/>
    <b v="0"/>
    <x v="53"/>
    <s v="music/jazz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n v="58.18"/>
    <b v="0"/>
    <x v="82"/>
    <s v="music/jazz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n v="109.18"/>
    <b v="0"/>
    <x v="148"/>
    <s v="music/jazz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n v="50"/>
    <b v="0"/>
    <x v="50"/>
    <s v="music/jazz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n v="346.67"/>
    <b v="0"/>
    <x v="81"/>
    <s v="music/jazz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n v="12.4"/>
    <b v="0"/>
    <x v="50"/>
    <s v="music/jazz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n v="27.08"/>
    <b v="0"/>
    <x v="62"/>
    <s v="music/jazz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n v="32.5"/>
    <b v="0"/>
    <x v="60"/>
    <s v="music/jazz"/>
    <x v="4"/>
    <s v="jazz"/>
    <x v="872"/>
    <x v="872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n v="9"/>
    <b v="0"/>
    <x v="60"/>
    <s v="music/jazz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n v="34.76"/>
    <b v="0"/>
    <x v="148"/>
    <s v="music/jazz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n v="0"/>
    <b v="0"/>
    <x v="50"/>
    <s v="music/jazz"/>
    <x v="4"/>
    <s v="jazz"/>
    <x v="875"/>
    <x v="875"/>
  </r>
  <r>
    <n v="876"/>
    <x v="876"/>
    <s v="What was the greatest record shop ever?  DOBELLS!"/>
    <n v="3152"/>
    <n v="1286"/>
    <x v="2"/>
    <x v="1"/>
    <x v="1"/>
    <n v="1359978927"/>
    <n v="1357127727"/>
    <b v="0"/>
    <n v="45"/>
    <n v="28.58"/>
    <b v="0"/>
    <x v="139"/>
    <s v="music/jazz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n v="46.59"/>
    <b v="0"/>
    <x v="149"/>
    <s v="music/jazz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n v="32.5"/>
    <b v="0"/>
    <x v="60"/>
    <s v="music/jazz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n v="21.47"/>
    <b v="0"/>
    <x v="134"/>
    <s v="music/jazz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n v="14.13"/>
    <b v="0"/>
    <x v="56"/>
    <s v="music/indie rock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n v="30"/>
    <b v="0"/>
    <x v="60"/>
    <s v="music/indie rock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n v="21.57"/>
    <b v="0"/>
    <x v="68"/>
    <s v="music/indie rock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n v="83.38"/>
    <b v="0"/>
    <x v="67"/>
    <s v="music/indie rock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n v="10"/>
    <b v="0"/>
    <x v="60"/>
    <s v="music/indie rock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n v="35.71"/>
    <b v="0"/>
    <x v="150"/>
    <s v="music/indie rock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n v="29.29"/>
    <b v="0"/>
    <x v="139"/>
    <s v="music/indie rock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n v="0"/>
    <b v="0"/>
    <x v="50"/>
    <s v="music/indie rock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n v="18"/>
    <b v="0"/>
    <x v="113"/>
    <s v="music/indie rock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n v="73.760000000000005"/>
    <b v="0"/>
    <x v="114"/>
    <s v="music/indie rock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n v="31.25"/>
    <b v="0"/>
    <x v="65"/>
    <s v="music/indie rock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n v="28.89"/>
    <b v="0"/>
    <x v="56"/>
    <s v="music/indie rock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n v="143.82"/>
    <b v="0"/>
    <x v="139"/>
    <s v="music/indie rock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n v="40"/>
    <b v="0"/>
    <x v="54"/>
    <s v="music/indie rock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n v="147.81"/>
    <b v="0"/>
    <x v="115"/>
    <s v="music/indie rock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n v="27.86"/>
    <b v="0"/>
    <x v="53"/>
    <s v="music/indie rock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n v="44.44"/>
    <b v="0"/>
    <x v="67"/>
    <s v="music/indie rock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n v="0"/>
    <b v="0"/>
    <x v="50"/>
    <s v="music/indie rock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n v="35"/>
    <b v="0"/>
    <x v="56"/>
    <s v="music/indie rock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n v="35"/>
    <b v="0"/>
    <x v="121"/>
    <s v="music/indie rock"/>
    <x v="4"/>
    <s v="indie rock"/>
    <x v="899"/>
    <x v="899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n v="10.5"/>
    <b v="0"/>
    <x v="50"/>
    <s v="music/jazz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n v="0"/>
    <b v="0"/>
    <x v="50"/>
    <s v="music/jazz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n v="30"/>
    <b v="0"/>
    <x v="50"/>
    <s v="music/jazz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n v="40"/>
    <b v="0"/>
    <x v="56"/>
    <s v="music/jazz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n v="50.33"/>
    <b v="0"/>
    <x v="50"/>
    <s v="music/jazz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n v="32.67"/>
    <b v="0"/>
    <x v="56"/>
    <s v="music/jazz"/>
    <x v="4"/>
    <s v="jazz"/>
    <x v="905"/>
    <x v="905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n v="0"/>
    <b v="0"/>
    <x v="50"/>
    <s v="music/jazz"/>
    <x v="4"/>
    <s v="jazz"/>
    <x v="906"/>
    <x v="906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n v="0"/>
    <b v="0"/>
    <x v="50"/>
    <s v="music/jazz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n v="0"/>
    <b v="0"/>
    <x v="50"/>
    <s v="music/jazz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n v="65"/>
    <b v="0"/>
    <x v="56"/>
    <s v="music/jazz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n v="24.6"/>
    <b v="0"/>
    <x v="66"/>
    <s v="music/jazz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n v="0"/>
    <b v="0"/>
    <x v="50"/>
    <s v="music/jazz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n v="15"/>
    <b v="0"/>
    <x v="60"/>
    <s v="music/jazz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n v="82.58"/>
    <b v="0"/>
    <x v="113"/>
    <s v="music/jazz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n v="0"/>
    <b v="0"/>
    <x v="50"/>
    <s v="music/jazz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n v="41.67"/>
    <b v="0"/>
    <x v="52"/>
    <s v="music/jazz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n v="0"/>
    <b v="0"/>
    <x v="50"/>
    <s v="music/jazz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n v="30"/>
    <b v="0"/>
    <x v="60"/>
    <s v="music/jazz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n v="19.600000000000001"/>
    <b v="0"/>
    <x v="62"/>
    <s v="music/jazz"/>
    <x v="4"/>
    <s v="jazz"/>
    <x v="918"/>
    <x v="918"/>
  </r>
  <r>
    <n v="919"/>
    <x v="919"/>
    <s v="Cool jazz with a New Orleans flavor."/>
    <n v="20000"/>
    <n v="100"/>
    <x v="2"/>
    <x v="0"/>
    <x v="0"/>
    <n v="1355930645"/>
    <n v="1352906645"/>
    <b v="0"/>
    <n v="1"/>
    <n v="100"/>
    <b v="0"/>
    <x v="60"/>
    <s v="music/jazz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n v="0"/>
    <b v="0"/>
    <x v="50"/>
    <s v="music/jazz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n v="231.75"/>
    <b v="0"/>
    <x v="134"/>
    <s v="music/jazz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n v="189.33"/>
    <b v="0"/>
    <x v="70"/>
    <s v="music/jazz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n v="55"/>
    <b v="0"/>
    <x v="53"/>
    <s v="music/jazz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n v="21.8"/>
    <b v="0"/>
    <x v="57"/>
    <s v="music/jazz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n v="32"/>
    <b v="0"/>
    <x v="56"/>
    <s v="music/jazz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n v="0"/>
    <b v="0"/>
    <x v="50"/>
    <s v="music/jazz"/>
    <x v="4"/>
    <s v="jazz"/>
    <x v="926"/>
    <x v="926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n v="0"/>
    <b v="0"/>
    <x v="50"/>
    <s v="music/jazz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n v="56.25"/>
    <b v="0"/>
    <x v="57"/>
    <s v="music/jazz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n v="0"/>
    <b v="0"/>
    <x v="50"/>
    <s v="music/jazz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n v="69"/>
    <b v="0"/>
    <x v="151"/>
    <s v="music/jazz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n v="18.71"/>
    <b v="0"/>
    <x v="113"/>
    <s v="music/jazz"/>
    <x v="4"/>
    <s v="jazz"/>
    <x v="931"/>
    <x v="931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n v="46.03"/>
    <b v="0"/>
    <x v="77"/>
    <s v="music/jazz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n v="60"/>
    <b v="0"/>
    <x v="52"/>
    <s v="music/jazz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n v="50.67"/>
    <b v="0"/>
    <x v="75"/>
    <s v="music/jazz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n v="25"/>
    <b v="0"/>
    <x v="60"/>
    <s v="music/jazz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n v="0"/>
    <b v="0"/>
    <x v="50"/>
    <s v="music/jazz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n v="20"/>
    <b v="0"/>
    <x v="60"/>
    <s v="music/jazz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n v="25"/>
    <b v="0"/>
    <x v="50"/>
    <s v="music/jazz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n v="20"/>
    <b v="0"/>
    <x v="60"/>
    <s v="music/jazz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n v="110.29"/>
    <b v="0"/>
    <x v="123"/>
    <s v="technology/wearables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n v="37.450000000000003"/>
    <b v="0"/>
    <x v="53"/>
    <s v="technology/wearables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n v="41.75"/>
    <b v="0"/>
    <x v="114"/>
    <s v="technology/wearables"/>
    <x v="2"/>
    <s v="wearables"/>
    <x v="942"/>
    <x v="942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n v="24.08"/>
    <b v="0"/>
    <x v="54"/>
    <s v="technology/wearables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n v="69.41"/>
    <b v="0"/>
    <x v="55"/>
    <s v="technology/wearables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n v="155.25"/>
    <b v="0"/>
    <x v="53"/>
    <s v="technology/wearables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n v="57.2"/>
    <b v="0"/>
    <x v="53"/>
    <s v="technology/wearables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n v="0"/>
    <b v="0"/>
    <x v="50"/>
    <s v="technology/wearables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n v="60"/>
    <b v="0"/>
    <x v="81"/>
    <s v="technology/wearables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n v="39"/>
    <b v="0"/>
    <x v="60"/>
    <s v="technology/wearables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n v="58.42"/>
    <b v="0"/>
    <x v="58"/>
    <s v="technology/wearables"/>
    <x v="2"/>
    <s v="wearables"/>
    <x v="950"/>
    <x v="950"/>
  </r>
  <r>
    <n v="951"/>
    <x v="951"/>
    <s v="Revolutionizing the way we walk our dogs!"/>
    <n v="50000"/>
    <n v="19195"/>
    <x v="2"/>
    <x v="0"/>
    <x v="0"/>
    <n v="1465054872"/>
    <n v="1461166872"/>
    <b v="0"/>
    <n v="121"/>
    <n v="158.63999999999999"/>
    <b v="0"/>
    <x v="151"/>
    <s v="technology/wearables"/>
    <x v="2"/>
    <s v="wearables"/>
    <x v="951"/>
    <x v="951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n v="99.86"/>
    <b v="0"/>
    <x v="67"/>
    <s v="technology/wearables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n v="25.2"/>
    <b v="0"/>
    <x v="60"/>
    <s v="technology/wearables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n v="89.19"/>
    <b v="0"/>
    <x v="152"/>
    <s v="technology/wearables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n v="182.62"/>
    <b v="0"/>
    <x v="52"/>
    <s v="technology/wearables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n v="50.65"/>
    <b v="0"/>
    <x v="53"/>
    <s v="technology/wearables"/>
    <x v="2"/>
    <s v="wearables"/>
    <x v="956"/>
    <x v="956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n v="33.29"/>
    <b v="0"/>
    <x v="53"/>
    <s v="technology/wearables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n v="51.82"/>
    <b v="0"/>
    <x v="57"/>
    <s v="technology/wearables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n v="113.63"/>
    <b v="0"/>
    <x v="115"/>
    <s v="technology/wearables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n v="136.46"/>
    <b v="0"/>
    <x v="132"/>
    <s v="technology/wearables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n v="364.35"/>
    <b v="0"/>
    <x v="72"/>
    <s v="technology/wearables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n v="19.239999999999998"/>
    <b v="0"/>
    <x v="58"/>
    <s v="technology/wearables"/>
    <x v="2"/>
    <s v="wearables"/>
    <x v="962"/>
    <x v="962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n v="41.89"/>
    <b v="0"/>
    <x v="60"/>
    <s v="technology/wearables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n v="30.31"/>
    <b v="0"/>
    <x v="60"/>
    <s v="technology/wearables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n v="49.67"/>
    <b v="0"/>
    <x v="60"/>
    <s v="technology/wearables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n v="59.2"/>
    <b v="0"/>
    <x v="77"/>
    <s v="technology/wearables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n v="43.98"/>
    <b v="0"/>
    <x v="82"/>
    <s v="technology/wearables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n v="26.5"/>
    <b v="0"/>
    <x v="60"/>
    <s v="technology/wearables"/>
    <x v="2"/>
    <s v="wearables"/>
    <x v="968"/>
    <x v="96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n v="1272.73"/>
    <b v="0"/>
    <x v="153"/>
    <s v="technology/wearables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n v="164"/>
    <b v="0"/>
    <x v="132"/>
    <s v="technology/wearables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n v="45.2"/>
    <b v="0"/>
    <x v="50"/>
    <s v="technology/wearables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n v="153.88999999999999"/>
    <b v="0"/>
    <x v="131"/>
    <s v="technology/wearables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n v="51.38"/>
    <b v="0"/>
    <x v="53"/>
    <s v="technology/wearables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n v="93.33"/>
    <b v="0"/>
    <x v="60"/>
    <s v="technology/wearables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n v="108.63"/>
    <b v="0"/>
    <x v="56"/>
    <s v="technology/wearables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n v="160.5"/>
    <b v="0"/>
    <x v="53"/>
    <s v="technology/wearables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n v="75.75"/>
    <b v="0"/>
    <x v="122"/>
    <s v="technology/wearables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n v="790.84"/>
    <b v="0"/>
    <x v="80"/>
    <s v="technology/wearables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n v="301.94"/>
    <b v="0"/>
    <x v="154"/>
    <s v="technology/wearables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n v="47.94"/>
    <b v="0"/>
    <x v="77"/>
    <s v="technology/wearables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n v="2.75"/>
    <b v="0"/>
    <x v="50"/>
    <s v="technology/wearables"/>
    <x v="2"/>
    <s v="wearables"/>
    <x v="981"/>
    <x v="981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n v="1"/>
    <b v="0"/>
    <x v="50"/>
    <s v="technology/wearables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n v="171.79"/>
    <b v="0"/>
    <x v="75"/>
    <s v="technology/wearables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n v="35.33"/>
    <b v="0"/>
    <x v="60"/>
    <s v="technology/wearables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n v="82.09"/>
    <b v="0"/>
    <x v="52"/>
    <s v="technology/wearables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n v="110.87"/>
    <b v="0"/>
    <x v="55"/>
    <s v="technology/wearables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n v="161.22"/>
    <b v="0"/>
    <x v="55"/>
    <s v="technology/wearables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n v="0"/>
    <b v="0"/>
    <x v="50"/>
    <s v="technology/wearables"/>
    <x v="2"/>
    <s v="wearables"/>
    <x v="988"/>
    <x v="988"/>
  </r>
  <r>
    <n v="989"/>
    <x v="989"/>
    <s v="The most useful phone charger you will ever buy"/>
    <n v="10000"/>
    <n v="1677"/>
    <x v="2"/>
    <x v="0"/>
    <x v="0"/>
    <n v="1475101495"/>
    <n v="1472509495"/>
    <b v="0"/>
    <n v="32"/>
    <n v="52.41"/>
    <b v="0"/>
    <x v="123"/>
    <s v="technology/wearables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n v="13"/>
    <b v="0"/>
    <x v="50"/>
    <s v="technology/wearables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n v="30.29"/>
    <b v="0"/>
    <x v="65"/>
    <s v="technology/wearables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n v="116.75"/>
    <b v="0"/>
    <x v="50"/>
    <s v="technology/wearables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n v="89.6"/>
    <b v="0"/>
    <x v="78"/>
    <s v="technology/wearables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n v="424.45"/>
    <b v="0"/>
    <x v="53"/>
    <s v="technology/wearables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n v="80.67"/>
    <b v="0"/>
    <x v="113"/>
    <s v="technology/wearables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n v="13"/>
    <b v="0"/>
    <x v="53"/>
    <s v="technology/wearables"/>
    <x v="2"/>
    <s v="wearables"/>
    <x v="996"/>
    <x v="996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n v="8.1300000000000008"/>
    <b v="0"/>
    <x v="60"/>
    <s v="technology/wearables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n v="153.43"/>
    <b v="0"/>
    <x v="155"/>
    <s v="technology/wearables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n v="292.08"/>
    <b v="0"/>
    <x v="59"/>
    <s v="technology/wearables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n v="3304"/>
    <b v="0"/>
    <x v="53"/>
    <s v="technology/wearables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n v="1300"/>
    <b v="0"/>
    <x v="3"/>
    <s v="technology/wearables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n v="134.55000000000001"/>
    <b v="0"/>
    <x v="75"/>
    <s v="technology/wearables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n v="214.07"/>
    <b v="0"/>
    <x v="63"/>
    <s v="technology/wearables"/>
    <x v="2"/>
    <s v="wearables"/>
    <x v="1003"/>
    <x v="1003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n v="216.34"/>
    <b v="0"/>
    <x v="133"/>
    <s v="technology/wearables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n v="932.31"/>
    <b v="0"/>
    <x v="150"/>
    <s v="technology/wearables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n v="29.25"/>
    <b v="0"/>
    <x v="52"/>
    <s v="technology/wearables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n v="174.95"/>
    <b v="0"/>
    <x v="156"/>
    <s v="technology/wearables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n v="250"/>
    <b v="0"/>
    <x v="50"/>
    <s v="technology/wearables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n v="65"/>
    <b v="0"/>
    <x v="55"/>
    <s v="technology/wearables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n v="55"/>
    <b v="0"/>
    <x v="50"/>
    <s v="technology/wearables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n v="75"/>
    <b v="0"/>
    <x v="50"/>
    <s v="technology/wearables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n v="1389.36"/>
    <b v="0"/>
    <x v="157"/>
    <s v="technology/wearables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n v="95.91"/>
    <b v="0"/>
    <x v="131"/>
    <s v="technology/wearables"/>
    <x v="2"/>
    <s v="wearables"/>
    <x v="1013"/>
    <x v="1013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n v="191.25"/>
    <b v="0"/>
    <x v="134"/>
    <s v="technology/wearables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n v="40"/>
    <b v="0"/>
    <x v="56"/>
    <s v="technology/wearables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n v="74.790000000000006"/>
    <b v="0"/>
    <x v="56"/>
    <s v="technology/wearables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n v="161.12"/>
    <b v="0"/>
    <x v="61"/>
    <s v="technology/wearables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n v="88.71"/>
    <b v="0"/>
    <x v="56"/>
    <s v="technology/wearables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n v="53.25"/>
    <b v="0"/>
    <x v="153"/>
    <s v="technology/wearables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n v="106.2"/>
    <b v="1"/>
    <x v="158"/>
    <s v="music/electronic music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n v="22.08"/>
    <b v="1"/>
    <x v="159"/>
    <s v="music/electronic music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n v="31.05"/>
    <b v="1"/>
    <x v="41"/>
    <s v="music/electronic music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n v="36.21"/>
    <b v="1"/>
    <x v="160"/>
    <s v="music/electronic music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n v="388.98"/>
    <b v="1"/>
    <x v="17"/>
    <s v="music/electronic music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n v="71.849999999999994"/>
    <b v="1"/>
    <x v="5"/>
    <s v="music/electronic music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n v="57.38"/>
    <b v="1"/>
    <x v="8"/>
    <s v="music/electronic music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n v="69.67"/>
    <b v="1"/>
    <x v="33"/>
    <s v="music/electronic music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n v="45.99"/>
    <b v="1"/>
    <x v="16"/>
    <s v="music/electronic music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n v="79.260000000000005"/>
    <b v="1"/>
    <x v="20"/>
    <s v="music/electronic music"/>
    <x v="4"/>
    <s v="electronic music"/>
    <x v="1029"/>
    <x v="1029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n v="43.03"/>
    <b v="1"/>
    <x v="161"/>
    <s v="music/electronic music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n v="108.48"/>
    <b v="1"/>
    <x v="13"/>
    <s v="music/electronic music"/>
    <x v="4"/>
    <s v="electronic music"/>
    <x v="1031"/>
    <x v="1031"/>
  </r>
  <r>
    <n v="1032"/>
    <x v="1032"/>
    <s v="Ideal for living rooms and open spaces."/>
    <n v="5400"/>
    <n v="5858.84"/>
    <x v="0"/>
    <x v="0"/>
    <x v="0"/>
    <n v="1466697625"/>
    <n v="1464105625"/>
    <b v="0"/>
    <n v="96"/>
    <n v="61.03"/>
    <b v="1"/>
    <x v="29"/>
    <s v="music/electronic music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n v="50.59"/>
    <b v="1"/>
    <x v="33"/>
    <s v="music/electronic music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n v="39.159999999999997"/>
    <b v="1"/>
    <x v="22"/>
    <s v="music/electronic music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n v="65.16"/>
    <b v="1"/>
    <x v="29"/>
    <s v="music/electronic music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n v="23.96"/>
    <b v="1"/>
    <x v="20"/>
    <s v="music/electronic music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n v="48.62"/>
    <b v="1"/>
    <x v="21"/>
    <s v="music/electronic music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n v="35.74"/>
    <b v="1"/>
    <x v="14"/>
    <s v="music/electronic music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n v="21.37"/>
    <b v="1"/>
    <x v="30"/>
    <s v="music/electronic music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n v="250"/>
    <b v="0"/>
    <x v="50"/>
    <s v="journalism/audio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n v="0"/>
    <b v="0"/>
    <x v="50"/>
    <s v="journalism/audio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n v="10"/>
    <b v="0"/>
    <x v="53"/>
    <s v="journalism/audio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n v="29.24"/>
    <b v="0"/>
    <x v="114"/>
    <s v="journalism/audio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n v="3"/>
    <b v="0"/>
    <x v="50"/>
    <s v="journalism/audio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n v="33.25"/>
    <b v="0"/>
    <x v="56"/>
    <s v="journalism/audio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n v="0"/>
    <b v="0"/>
    <x v="50"/>
    <s v="journalism/audio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n v="1"/>
    <b v="0"/>
    <x v="50"/>
    <s v="journalism/audio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n v="53"/>
    <b v="0"/>
    <x v="60"/>
    <s v="journalism/audio"/>
    <x v="5"/>
    <s v="audio"/>
    <x v="1048"/>
    <x v="1048"/>
  </r>
  <r>
    <n v="1049"/>
    <x v="1049"/>
    <s v="------"/>
    <n v="12000"/>
    <n v="0"/>
    <x v="1"/>
    <x v="0"/>
    <x v="0"/>
    <n v="1455272445"/>
    <n v="1452680445"/>
    <b v="0"/>
    <n v="0"/>
    <n v="0"/>
    <b v="0"/>
    <x v="50"/>
    <s v="journalism/audio"/>
    <x v="5"/>
    <s v="audio"/>
    <x v="1049"/>
    <x v="1049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n v="0"/>
    <b v="0"/>
    <x v="50"/>
    <s v="journalism/audio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n v="0"/>
    <b v="0"/>
    <x v="50"/>
    <s v="journalism/audio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n v="0"/>
    <b v="0"/>
    <x v="50"/>
    <s v="journalism/audio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n v="15"/>
    <b v="0"/>
    <x v="60"/>
    <s v="journalism/audio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n v="0"/>
    <b v="0"/>
    <x v="50"/>
    <s v="journalism/audio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n v="0"/>
    <b v="0"/>
    <x v="50"/>
    <s v="journalism/audio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n v="0"/>
    <b v="0"/>
    <x v="50"/>
    <s v="journalism/audio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n v="0"/>
    <b v="0"/>
    <x v="50"/>
    <s v="journalism/audio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n v="0"/>
    <b v="0"/>
    <x v="50"/>
    <s v="journalism/audio"/>
    <x v="5"/>
    <s v="audio"/>
    <x v="1058"/>
    <x v="1058"/>
  </r>
  <r>
    <n v="1059"/>
    <x v="1059"/>
    <s v="Turning myself into a vocal artist."/>
    <n v="1100"/>
    <n v="0"/>
    <x v="1"/>
    <x v="0"/>
    <x v="0"/>
    <n v="1426269456"/>
    <n v="1423681056"/>
    <b v="0"/>
    <n v="0"/>
    <n v="0"/>
    <b v="0"/>
    <x v="50"/>
    <s v="journalism/audio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n v="50"/>
    <b v="0"/>
    <x v="60"/>
    <s v="journalism/audio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n v="0"/>
    <b v="0"/>
    <x v="50"/>
    <s v="journalism/audio"/>
    <x v="5"/>
    <s v="audio"/>
    <x v="1061"/>
    <x v="1061"/>
  </r>
  <r>
    <n v="1062"/>
    <x v="1062"/>
    <s v="SEE US ON PATREON www.badgirlartwork.com"/>
    <n v="199"/>
    <n v="190"/>
    <x v="1"/>
    <x v="0"/>
    <x v="0"/>
    <n v="1468351341"/>
    <n v="1467746541"/>
    <b v="0"/>
    <n v="4"/>
    <n v="47.5"/>
    <b v="0"/>
    <x v="162"/>
    <s v="journalism/audio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n v="0"/>
    <b v="0"/>
    <x v="50"/>
    <s v="journalism/audio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n v="65.67"/>
    <b v="0"/>
    <x v="114"/>
    <s v="games/video games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n v="16.2"/>
    <b v="0"/>
    <x v="56"/>
    <s v="games/video games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n v="34.130000000000003"/>
    <b v="0"/>
    <x v="56"/>
    <s v="games/video games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n v="13"/>
    <b v="0"/>
    <x v="73"/>
    <s v="games/video games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n v="11.25"/>
    <b v="0"/>
    <x v="50"/>
    <s v="games/video games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n v="40.479999999999997"/>
    <b v="0"/>
    <x v="115"/>
    <s v="games/video games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n v="35"/>
    <b v="0"/>
    <x v="60"/>
    <s v="games/video games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n v="0"/>
    <b v="0"/>
    <x v="50"/>
    <s v="games/video games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n v="12.75"/>
    <b v="0"/>
    <x v="50"/>
    <s v="games/video games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n v="10"/>
    <b v="0"/>
    <x v="60"/>
    <s v="games/video games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n v="113.57"/>
    <b v="0"/>
    <x v="52"/>
    <s v="games/video games"/>
    <x v="6"/>
    <s v="video games"/>
    <x v="1074"/>
    <x v="1074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n v="15"/>
    <b v="0"/>
    <x v="62"/>
    <s v="games/video games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n v="48.28"/>
    <b v="0"/>
    <x v="163"/>
    <s v="games/video games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n v="43.98"/>
    <b v="0"/>
    <x v="129"/>
    <s v="games/video games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n v="9"/>
    <b v="0"/>
    <x v="59"/>
    <s v="games/video games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n v="37.67"/>
    <b v="0"/>
    <x v="56"/>
    <s v="games/video games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n v="18.579999999999998"/>
    <b v="0"/>
    <x v="114"/>
    <s v="games/video games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n v="3"/>
    <b v="0"/>
    <x v="50"/>
    <s v="games/video games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n v="18.670000000000002"/>
    <b v="0"/>
    <x v="60"/>
    <s v="games/video games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n v="410"/>
    <b v="0"/>
    <x v="60"/>
    <s v="games/video games"/>
    <x v="6"/>
    <s v="video games"/>
    <x v="1083"/>
    <x v="1083"/>
  </r>
  <r>
    <n v="1084"/>
    <x v="1084"/>
    <s v="I want to start my own channel for gaming"/>
    <n v="550"/>
    <n v="0"/>
    <x v="2"/>
    <x v="0"/>
    <x v="0"/>
    <n v="1407534804"/>
    <n v="1404942804"/>
    <b v="0"/>
    <n v="0"/>
    <n v="0"/>
    <b v="0"/>
    <x v="50"/>
    <s v="games/video games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n v="114"/>
    <b v="0"/>
    <x v="56"/>
    <s v="games/video games"/>
    <x v="6"/>
    <s v="video games"/>
    <x v="1085"/>
    <x v="1085"/>
  </r>
  <r>
    <n v="1086"/>
    <x v="1086"/>
    <s v="Humanity's future in the Galaxy"/>
    <n v="18000"/>
    <n v="15"/>
    <x v="2"/>
    <x v="0"/>
    <x v="0"/>
    <n v="1408913291"/>
    <n v="1406321291"/>
    <b v="0"/>
    <n v="2"/>
    <n v="7.5"/>
    <b v="0"/>
    <x v="50"/>
    <s v="games/video games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n v="0"/>
    <b v="0"/>
    <x v="50"/>
    <s v="games/video games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n v="43.42"/>
    <b v="0"/>
    <x v="51"/>
    <s v="games/video games"/>
    <x v="6"/>
    <s v="video games"/>
    <x v="1088"/>
    <x v="1088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n v="23.96"/>
    <b v="0"/>
    <x v="59"/>
    <s v="games/video games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n v="5"/>
    <b v="0"/>
    <x v="50"/>
    <s v="games/video games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n v="12.5"/>
    <b v="0"/>
    <x v="55"/>
    <s v="games/video games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n v="3"/>
    <b v="0"/>
    <x v="60"/>
    <s v="games/video games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n v="10.56"/>
    <b v="0"/>
    <x v="51"/>
    <s v="games/video games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n v="122"/>
    <b v="0"/>
    <x v="82"/>
    <s v="games/video games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n v="267.81"/>
    <b v="0"/>
    <x v="62"/>
    <s v="games/video games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n v="74.209999999999994"/>
    <b v="0"/>
    <x v="82"/>
    <s v="games/video games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n v="6.71"/>
    <b v="0"/>
    <x v="50"/>
    <s v="games/video games"/>
    <x v="6"/>
    <s v="video games"/>
    <x v="1097"/>
    <x v="109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n v="81.95"/>
    <b v="0"/>
    <x v="113"/>
    <s v="games/video games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n v="25"/>
    <b v="0"/>
    <x v="60"/>
    <s v="games/video games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n v="10"/>
    <b v="0"/>
    <x v="56"/>
    <s v="games/video games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n v="6.83"/>
    <b v="0"/>
    <x v="50"/>
    <s v="games/video games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n v="17.71"/>
    <b v="0"/>
    <x v="62"/>
    <s v="games/video games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n v="16.2"/>
    <b v="0"/>
    <x v="53"/>
    <s v="games/video games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n v="80.3"/>
    <b v="0"/>
    <x v="62"/>
    <s v="games/video games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n v="71.55"/>
    <b v="0"/>
    <x v="50"/>
    <s v="games/video games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n v="23.57"/>
    <b v="0"/>
    <x v="139"/>
    <s v="games/video games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n v="0"/>
    <b v="0"/>
    <x v="50"/>
    <s v="games/video games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n v="34.880000000000003"/>
    <b v="0"/>
    <x v="56"/>
    <s v="games/video games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n v="15"/>
    <b v="0"/>
    <x v="50"/>
    <s v="games/video games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n v="23.18"/>
    <b v="0"/>
    <x v="60"/>
    <s v="games/video games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n v="1"/>
    <b v="0"/>
    <x v="50"/>
    <s v="games/video games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n v="100.23"/>
    <b v="0"/>
    <x v="71"/>
    <s v="games/video games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n v="5"/>
    <b v="0"/>
    <x v="60"/>
    <s v="games/video games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n v="3.33"/>
    <b v="0"/>
    <x v="50"/>
    <s v="games/video games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n v="13.25"/>
    <b v="0"/>
    <x v="50"/>
    <s v="games/video games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n v="17.850000000000001"/>
    <b v="0"/>
    <x v="50"/>
    <s v="games/video games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n v="10.38"/>
    <b v="0"/>
    <x v="59"/>
    <s v="games/video games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n v="36.33"/>
    <b v="0"/>
    <x v="53"/>
    <s v="games/video games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n v="5"/>
    <b v="0"/>
    <x v="50"/>
    <s v="games/video games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n v="0"/>
    <b v="0"/>
    <x v="50"/>
    <s v="games/video games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n v="5.8"/>
    <b v="0"/>
    <x v="50"/>
    <s v="games/video games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n v="0"/>
    <b v="0"/>
    <x v="50"/>
    <s v="games/video games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n v="3.67"/>
    <b v="0"/>
    <x v="50"/>
    <s v="games/video games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n v="60.71"/>
    <b v="0"/>
    <x v="50"/>
    <s v="games/mobile games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n v="0"/>
    <b v="0"/>
    <x v="50"/>
    <s v="games/mobile games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n v="5"/>
    <b v="0"/>
    <x v="60"/>
    <s v="games/mobile games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n v="25.43"/>
    <b v="0"/>
    <x v="53"/>
    <s v="games/mobile games"/>
    <x v="6"/>
    <s v="mobile games"/>
    <x v="1127"/>
    <x v="1127"/>
  </r>
  <r>
    <n v="1128"/>
    <x v="1128"/>
    <s v="#havingfunFTW"/>
    <n v="1000"/>
    <n v="1"/>
    <x v="2"/>
    <x v="1"/>
    <x v="1"/>
    <n v="1407425717"/>
    <n v="1404833717"/>
    <b v="0"/>
    <n v="1"/>
    <n v="1"/>
    <b v="0"/>
    <x v="50"/>
    <s v="games/mobile games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n v="10.5"/>
    <b v="0"/>
    <x v="50"/>
    <s v="games/mobile games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n v="3.67"/>
    <b v="0"/>
    <x v="50"/>
    <s v="games/mobile games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n v="0"/>
    <b v="0"/>
    <x v="50"/>
    <s v="games/mobile games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n v="110.62"/>
    <b v="0"/>
    <x v="51"/>
    <s v="games/mobile games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n v="20"/>
    <b v="0"/>
    <x v="60"/>
    <s v="games/mobile games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n v="1"/>
    <b v="0"/>
    <x v="50"/>
    <s v="games/mobile games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n v="50"/>
    <b v="0"/>
    <x v="62"/>
    <s v="games/mobile games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n v="45"/>
    <b v="0"/>
    <x v="52"/>
    <s v="games/mobile games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n v="253.21"/>
    <b v="0"/>
    <x v="67"/>
    <s v="games/mobile games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n v="31.25"/>
    <b v="0"/>
    <x v="50"/>
    <s v="games/mobile games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n v="5"/>
    <b v="0"/>
    <x v="50"/>
    <s v="games/mobile games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n v="0"/>
    <b v="0"/>
    <x v="50"/>
    <s v="games/mobile games"/>
    <x v="6"/>
    <s v="mobile games"/>
    <x v="1140"/>
    <x v="1140"/>
  </r>
  <r>
    <n v="1141"/>
    <x v="1141"/>
    <s v="I think this will be a great game!"/>
    <n v="500"/>
    <n v="0"/>
    <x v="2"/>
    <x v="12"/>
    <x v="3"/>
    <n v="1436460450"/>
    <n v="1433868450"/>
    <b v="0"/>
    <n v="0"/>
    <n v="0"/>
    <b v="0"/>
    <x v="50"/>
    <s v="games/mobile games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n v="0"/>
    <b v="0"/>
    <x v="50"/>
    <s v="games/mobile games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n v="23.25"/>
    <b v="0"/>
    <x v="50"/>
    <s v="games/mobile games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n v="0"/>
    <b v="0"/>
    <x v="50"/>
    <s v="food/food trucks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n v="100"/>
    <b v="0"/>
    <x v="50"/>
    <s v="food/food trucks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n v="44.17"/>
    <b v="0"/>
    <x v="114"/>
    <s v="food/food trucks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n v="0"/>
    <b v="0"/>
    <x v="50"/>
    <s v="food/food trucks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n v="24.33"/>
    <b v="0"/>
    <x v="50"/>
    <s v="food/food trucks"/>
    <x v="7"/>
    <s v="food trucks"/>
    <x v="1148"/>
    <x v="1148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n v="37.5"/>
    <b v="0"/>
    <x v="50"/>
    <s v="food/food trucks"/>
    <x v="7"/>
    <s v="food trucks"/>
    <x v="1149"/>
    <x v="114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n v="42"/>
    <b v="0"/>
    <x v="54"/>
    <s v="food/food trucks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n v="0"/>
    <b v="0"/>
    <x v="50"/>
    <s v="food/food trucks"/>
    <x v="7"/>
    <s v="food trucks"/>
    <x v="1151"/>
    <x v="1151"/>
  </r>
  <r>
    <n v="1152"/>
    <x v="1152"/>
    <s v="Peruvian food truck with an LA twist."/>
    <n v="16000"/>
    <n v="911"/>
    <x v="2"/>
    <x v="0"/>
    <x v="0"/>
    <n v="1431709312"/>
    <n v="1429117312"/>
    <b v="0"/>
    <n v="15"/>
    <n v="60.73"/>
    <b v="0"/>
    <x v="52"/>
    <s v="food/food trucks"/>
    <x v="7"/>
    <s v="food trucks"/>
    <x v="1152"/>
    <x v="1152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n v="50"/>
    <b v="0"/>
    <x v="60"/>
    <s v="food/food trucks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n v="108.33"/>
    <b v="0"/>
    <x v="113"/>
    <s v="food/food trucks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n v="23.5"/>
    <b v="0"/>
    <x v="60"/>
    <s v="food/food trucks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n v="0"/>
    <b v="0"/>
    <x v="50"/>
    <s v="food/food trucks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n v="50.33"/>
    <b v="0"/>
    <x v="53"/>
    <s v="food/food trucks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n v="11.67"/>
    <b v="0"/>
    <x v="50"/>
    <s v="food/food trucks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n v="0"/>
    <b v="0"/>
    <x v="50"/>
    <s v="food/food trucks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n v="60.79"/>
    <b v="0"/>
    <x v="65"/>
    <s v="food/food trucks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n v="0"/>
    <b v="0"/>
    <x v="50"/>
    <s v="food/food trucks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n v="17.5"/>
    <b v="0"/>
    <x v="50"/>
    <s v="food/food trucks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n v="0"/>
    <b v="0"/>
    <x v="50"/>
    <s v="food/food trucks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n v="0"/>
    <b v="0"/>
    <x v="50"/>
    <s v="food/food trucks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n v="82.82"/>
    <b v="0"/>
    <x v="70"/>
    <s v="food/food trucks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n v="358.88"/>
    <b v="0"/>
    <x v="118"/>
    <s v="food/food trucks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n v="61.19"/>
    <b v="0"/>
    <x v="53"/>
    <s v="food/food trucks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n v="340"/>
    <b v="0"/>
    <x v="52"/>
    <s v="food/food trucks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n v="5.67"/>
    <b v="0"/>
    <x v="50"/>
    <s v="food/food trucks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n v="50"/>
    <b v="0"/>
    <x v="50"/>
    <s v="food/food trucks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n v="25"/>
    <b v="0"/>
    <x v="50"/>
    <s v="food/food trucks"/>
    <x v="7"/>
    <s v="food trucks"/>
    <x v="1171"/>
    <x v="1171"/>
  </r>
  <r>
    <n v="1172"/>
    <x v="1172"/>
    <s v="Bringing YOUR favorite dog recipes to the streets."/>
    <n v="9000"/>
    <n v="0"/>
    <x v="2"/>
    <x v="0"/>
    <x v="0"/>
    <n v="1408551752"/>
    <n v="1405959752"/>
    <b v="0"/>
    <n v="0"/>
    <n v="0"/>
    <b v="0"/>
    <x v="50"/>
    <s v="food/food trucks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n v="30"/>
    <b v="0"/>
    <x v="50"/>
    <s v="food/food trucks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n v="46.63"/>
    <b v="0"/>
    <x v="52"/>
    <s v="food/food trucks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n v="65"/>
    <b v="0"/>
    <x v="56"/>
    <s v="food/food trucks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n v="10"/>
    <b v="0"/>
    <x v="50"/>
    <s v="food/food trucks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n v="0"/>
    <b v="0"/>
    <x v="50"/>
    <s v="food/food trucks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n v="5"/>
    <b v="0"/>
    <x v="50"/>
    <s v="food/food trucks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n v="640"/>
    <b v="0"/>
    <x v="62"/>
    <s v="food/food trucks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n v="69.12"/>
    <b v="0"/>
    <x v="81"/>
    <s v="food/food trucks"/>
    <x v="7"/>
    <s v="food trucks"/>
    <x v="1180"/>
    <x v="1180"/>
  </r>
  <r>
    <n v="1181"/>
    <x v="1181"/>
    <s v="Bringing the best tacos to the streets of Chicago!"/>
    <n v="50000"/>
    <n v="4"/>
    <x v="2"/>
    <x v="0"/>
    <x v="0"/>
    <n v="1425197321"/>
    <n v="1422605321"/>
    <b v="0"/>
    <n v="3"/>
    <n v="1.33"/>
    <b v="0"/>
    <x v="50"/>
    <s v="food/food trucks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n v="10.5"/>
    <b v="0"/>
    <x v="65"/>
    <s v="food/food trucks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n v="33.33"/>
    <b v="0"/>
    <x v="65"/>
    <s v="food/food trucks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n v="61.56"/>
    <b v="1"/>
    <x v="2"/>
    <s v="photography/photobooks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n v="118.74"/>
    <b v="1"/>
    <x v="2"/>
    <s v="photography/photobooks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n v="65.08"/>
    <b v="1"/>
    <x v="13"/>
    <s v="photography/photobooks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n v="130.16"/>
    <b v="1"/>
    <x v="3"/>
    <s v="photography/photobooks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n v="37.78"/>
    <b v="1"/>
    <x v="164"/>
    <s v="photography/photobooks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n v="112.79"/>
    <b v="1"/>
    <x v="29"/>
    <s v="photography/photobooks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n v="51.92"/>
    <b v="1"/>
    <x v="165"/>
    <s v="photography/photobooks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n v="89.24"/>
    <b v="1"/>
    <x v="15"/>
    <s v="photography/photobooks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n v="19.329999999999998"/>
    <b v="1"/>
    <x v="166"/>
    <s v="photography/photobooks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n v="79.97"/>
    <b v="1"/>
    <x v="3"/>
    <s v="photography/photobooks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n v="56.41"/>
    <b v="1"/>
    <x v="167"/>
    <s v="photography/photobooks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n v="79.41"/>
    <b v="1"/>
    <x v="165"/>
    <s v="photography/photobooks"/>
    <x v="8"/>
    <s v="photobooks"/>
    <x v="1195"/>
    <x v="1195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n v="76.44"/>
    <b v="1"/>
    <x v="168"/>
    <s v="photography/photobooks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n v="121"/>
    <b v="1"/>
    <x v="169"/>
    <s v="photography/photobooks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n v="54.62"/>
    <b v="1"/>
    <x v="170"/>
    <s v="photography/photobooks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n v="299.22000000000003"/>
    <b v="1"/>
    <x v="7"/>
    <s v="photography/photobooks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n v="58.53"/>
    <b v="1"/>
    <x v="9"/>
    <s v="photography/photobooks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n v="55.37"/>
    <b v="1"/>
    <x v="21"/>
    <s v="photography/photobooks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n v="183.8"/>
    <b v="1"/>
    <x v="171"/>
    <s v="photography/photobooks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n v="165.35"/>
    <b v="1"/>
    <x v="21"/>
    <s v="photography/photobooks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n v="234.79"/>
    <b v="1"/>
    <x v="33"/>
    <s v="photography/photobooks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n v="211.48"/>
    <b v="1"/>
    <x v="7"/>
    <s v="photography/photobooks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n v="32.340000000000003"/>
    <b v="1"/>
    <x v="41"/>
    <s v="photography/photobooks"/>
    <x v="8"/>
    <s v="photobooks"/>
    <x v="1206"/>
    <x v="1206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n v="123.38"/>
    <b v="1"/>
    <x v="3"/>
    <s v="photography/photobooks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n v="207.07"/>
    <b v="1"/>
    <x v="19"/>
    <s v="photography/photobooks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n v="138.26"/>
    <b v="1"/>
    <x v="6"/>
    <s v="photography/photobooks"/>
    <x v="8"/>
    <s v="photobooks"/>
    <x v="1209"/>
    <x v="1209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n v="493.82"/>
    <b v="1"/>
    <x v="172"/>
    <s v="photography/photobooks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n v="168.5"/>
    <b v="1"/>
    <x v="7"/>
    <s v="photography/photobooks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n v="38.869999999999997"/>
    <b v="1"/>
    <x v="32"/>
    <s v="photography/photobooks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n v="61.53"/>
    <b v="1"/>
    <x v="21"/>
    <s v="photography/photobooks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n v="105.44"/>
    <b v="1"/>
    <x v="88"/>
    <s v="photography/photobooks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n v="71.59"/>
    <b v="1"/>
    <x v="173"/>
    <s v="photography/photobooks"/>
    <x v="8"/>
    <s v="photobooks"/>
    <x v="1215"/>
    <x v="1215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n v="91.88"/>
    <b v="1"/>
    <x v="91"/>
    <s v="photography/photobooks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n v="148.57"/>
    <b v="1"/>
    <x v="33"/>
    <s v="photography/photobooks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n v="174.21"/>
    <b v="1"/>
    <x v="174"/>
    <s v="photography/photobooks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n v="102.86"/>
    <b v="1"/>
    <x v="175"/>
    <s v="photography/photobooks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n v="111.18"/>
    <b v="1"/>
    <x v="3"/>
    <s v="photography/photobooks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n v="23.8"/>
    <b v="1"/>
    <x v="38"/>
    <s v="photography/photobooks"/>
    <x v="8"/>
    <s v="photobooks"/>
    <x v="1221"/>
    <x v="1221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n v="81.27"/>
    <b v="1"/>
    <x v="176"/>
    <s v="photography/photobooks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n v="116.21"/>
    <b v="1"/>
    <x v="20"/>
    <s v="photography/photobooks"/>
    <x v="8"/>
    <s v="photobooks"/>
    <x v="1223"/>
    <x v="1223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n v="58.89"/>
    <b v="0"/>
    <x v="113"/>
    <s v="music/world music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n v="44"/>
    <b v="0"/>
    <x v="65"/>
    <s v="music/world music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n v="48.43"/>
    <b v="0"/>
    <x v="65"/>
    <s v="music/world music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n v="0"/>
    <b v="0"/>
    <x v="50"/>
    <s v="music/world music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n v="61.04"/>
    <b v="0"/>
    <x v="129"/>
    <s v="music/world music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n v="25"/>
    <b v="0"/>
    <x v="60"/>
    <s v="music/world music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n v="0"/>
    <b v="0"/>
    <x v="50"/>
    <s v="music/world music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n v="0"/>
    <b v="0"/>
    <x v="50"/>
    <s v="music/world music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n v="40"/>
    <b v="0"/>
    <x v="60"/>
    <s v="music/world music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n v="19.329999999999998"/>
    <b v="0"/>
    <x v="81"/>
    <s v="music/world music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n v="0"/>
    <b v="0"/>
    <x v="50"/>
    <s v="music/world music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n v="35"/>
    <b v="0"/>
    <x v="56"/>
    <s v="music/world music"/>
    <x v="4"/>
    <s v="world music"/>
    <x v="1235"/>
    <x v="1235"/>
  </r>
  <r>
    <n v="1236"/>
    <x v="1236"/>
    <s v="Raising money to give the musicians their due."/>
    <n v="2500"/>
    <n v="0"/>
    <x v="1"/>
    <x v="0"/>
    <x v="0"/>
    <n v="1343491200"/>
    <n v="1342801164"/>
    <b v="0"/>
    <n v="0"/>
    <n v="0"/>
    <b v="0"/>
    <x v="50"/>
    <s v="music/world music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n v="0"/>
    <b v="0"/>
    <x v="50"/>
    <s v="music/world music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n v="59.33"/>
    <b v="0"/>
    <x v="82"/>
    <s v="music/world music"/>
    <x v="4"/>
    <s v="world music"/>
    <x v="1238"/>
    <x v="1238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n v="0"/>
    <b v="0"/>
    <x v="50"/>
    <s v="music/world music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n v="30.13"/>
    <b v="0"/>
    <x v="56"/>
    <s v="music/world music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n v="74.62"/>
    <b v="0"/>
    <x v="76"/>
    <s v="music/world music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n v="5"/>
    <b v="0"/>
    <x v="60"/>
    <s v="music/world music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n v="44.5"/>
    <b v="0"/>
    <x v="51"/>
    <s v="music/world music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n v="46.13"/>
    <b v="1"/>
    <x v="3"/>
    <s v="music/rock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n v="141.47"/>
    <b v="1"/>
    <x v="28"/>
    <s v="music/rock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n v="75.48"/>
    <b v="1"/>
    <x v="16"/>
    <s v="music/rock"/>
    <x v="4"/>
    <s v="rock"/>
    <x v="1246"/>
    <x v="1246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n v="85.5"/>
    <b v="1"/>
    <x v="108"/>
    <s v="music/rock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n v="64.25"/>
    <b v="1"/>
    <x v="143"/>
    <s v="music/rock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n v="64.47"/>
    <b v="1"/>
    <x v="3"/>
    <s v="music/rock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n v="118.2"/>
    <b v="1"/>
    <x v="177"/>
    <s v="music/rock"/>
    <x v="4"/>
    <s v="rock"/>
    <x v="1250"/>
    <x v="1250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n v="82.54"/>
    <b v="1"/>
    <x v="21"/>
    <s v="music/rock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n v="34.17"/>
    <b v="1"/>
    <x v="178"/>
    <s v="music/rock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n v="42.73"/>
    <b v="1"/>
    <x v="179"/>
    <s v="music/rock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n v="94.49"/>
    <b v="1"/>
    <x v="171"/>
    <s v="music/rock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n v="55.7"/>
    <b v="1"/>
    <x v="180"/>
    <s v="music/rock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n v="98.03"/>
    <b v="1"/>
    <x v="90"/>
    <s v="music/rock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n v="92.1"/>
    <b v="1"/>
    <x v="181"/>
    <s v="music/rock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n v="38.18"/>
    <b v="1"/>
    <x v="182"/>
    <s v="music/rock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n v="27.15"/>
    <b v="1"/>
    <x v="3"/>
    <s v="music/rock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n v="50.69"/>
    <b v="1"/>
    <x v="35"/>
    <s v="music/rock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n v="38.94"/>
    <b v="1"/>
    <x v="7"/>
    <s v="music/rock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n v="77.64"/>
    <b v="1"/>
    <x v="105"/>
    <s v="music/rock"/>
    <x v="4"/>
    <s v="rock"/>
    <x v="1262"/>
    <x v="126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n v="43.54"/>
    <b v="1"/>
    <x v="17"/>
    <s v="music/rock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n v="31.82"/>
    <b v="1"/>
    <x v="183"/>
    <s v="music/rock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n v="63.18"/>
    <b v="1"/>
    <x v="17"/>
    <s v="music/rock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n v="190.9"/>
    <b v="1"/>
    <x v="8"/>
    <s v="music/rock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n v="140.86000000000001"/>
    <b v="1"/>
    <x v="21"/>
    <s v="music/rock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n v="76.92"/>
    <b v="1"/>
    <x v="16"/>
    <s v="music/rock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n v="99.16"/>
    <b v="1"/>
    <x v="15"/>
    <s v="music/rock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n v="67.88"/>
    <b v="1"/>
    <x v="41"/>
    <s v="music/rock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n v="246.29"/>
    <b v="1"/>
    <x v="21"/>
    <s v="music/rock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n v="189.29"/>
    <b v="1"/>
    <x v="6"/>
    <s v="music/rock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n v="76.67"/>
    <b v="1"/>
    <x v="3"/>
    <s v="music/rock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n v="82.96"/>
    <b v="1"/>
    <x v="19"/>
    <s v="music/rock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n v="62.52"/>
    <b v="1"/>
    <x v="184"/>
    <s v="music/rock"/>
    <x v="4"/>
    <s v="rock"/>
    <x v="1275"/>
    <x v="1275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n v="46.07"/>
    <b v="1"/>
    <x v="3"/>
    <s v="music/rock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n v="38.54"/>
    <b v="1"/>
    <x v="6"/>
    <s v="music/rock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n v="53.01"/>
    <b v="1"/>
    <x v="19"/>
    <s v="music/rock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n v="73.36"/>
    <b v="1"/>
    <x v="38"/>
    <s v="music/rock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n v="127.98"/>
    <b v="1"/>
    <x v="38"/>
    <s v="music/rock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n v="104.73"/>
    <b v="1"/>
    <x v="38"/>
    <s v="music/rock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n v="67.67"/>
    <b v="1"/>
    <x v="39"/>
    <s v="music/rock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n v="95.93"/>
    <b v="1"/>
    <x v="185"/>
    <s v="music/rock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n v="65.16"/>
    <b v="1"/>
    <x v="7"/>
    <s v="theater/plays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n v="32.270000000000003"/>
    <b v="1"/>
    <x v="21"/>
    <s v="theater/plays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n v="81.25"/>
    <b v="1"/>
    <x v="29"/>
    <s v="theater/plays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n v="24.2"/>
    <b v="1"/>
    <x v="186"/>
    <s v="theater/plays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n v="65.87"/>
    <b v="1"/>
    <x v="8"/>
    <s v="theater/plays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n v="36.08"/>
    <b v="1"/>
    <x v="105"/>
    <s v="theater/plays"/>
    <x v="1"/>
    <s v="plays"/>
    <x v="1289"/>
    <x v="1289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n v="44.19"/>
    <b v="1"/>
    <x v="15"/>
    <s v="theater/plays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n v="104.07"/>
    <b v="1"/>
    <x v="91"/>
    <s v="theater/plays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n v="35.96"/>
    <b v="1"/>
    <x v="5"/>
    <s v="theater/plays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n v="127.79"/>
    <b v="1"/>
    <x v="21"/>
    <s v="theater/plays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n v="27.73"/>
    <b v="1"/>
    <x v="108"/>
    <s v="theater/plays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n v="39.83"/>
    <b v="1"/>
    <x v="21"/>
    <s v="theater/plays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n v="52.17"/>
    <b v="1"/>
    <x v="48"/>
    <s v="theater/plays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n v="92.04"/>
    <b v="1"/>
    <x v="5"/>
    <s v="theater/plays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n v="63.42"/>
    <b v="1"/>
    <x v="2"/>
    <s v="theater/plays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n v="135.63"/>
    <b v="1"/>
    <x v="39"/>
    <s v="theater/plays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n v="168.75"/>
    <b v="1"/>
    <x v="165"/>
    <s v="theater/plays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n v="70.86"/>
    <b v="1"/>
    <x v="33"/>
    <s v="theater/plays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n v="50"/>
    <b v="1"/>
    <x v="8"/>
    <s v="theater/plays"/>
    <x v="1"/>
    <s v="plays"/>
    <x v="1302"/>
    <x v="1302"/>
  </r>
  <r>
    <n v="1303"/>
    <x v="1303"/>
    <s v="Groundbreaking queer theatre."/>
    <n v="3500"/>
    <n v="4559.13"/>
    <x v="0"/>
    <x v="1"/>
    <x v="1"/>
    <n v="1469962800"/>
    <n v="1468578920"/>
    <b v="0"/>
    <n v="108"/>
    <n v="42.21"/>
    <b v="1"/>
    <x v="22"/>
    <s v="theater/plays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n v="152.41"/>
    <b v="0"/>
    <x v="67"/>
    <s v="technology/wearables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n v="90.62"/>
    <b v="0"/>
    <x v="73"/>
    <s v="technology/wearables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n v="201.6"/>
    <b v="0"/>
    <x v="187"/>
    <s v="technology/wearables"/>
    <x v="2"/>
    <s v="wearables"/>
    <x v="1306"/>
    <x v="1306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n v="127.93"/>
    <b v="0"/>
    <x v="81"/>
    <s v="technology/wearables"/>
    <x v="2"/>
    <s v="wearables"/>
    <x v="1307"/>
    <x v="1307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n v="29.89"/>
    <b v="0"/>
    <x v="57"/>
    <s v="technology/wearables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n v="367.97"/>
    <b v="0"/>
    <x v="20"/>
    <s v="technology/wearables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n v="129.16999999999999"/>
    <b v="0"/>
    <x v="63"/>
    <s v="technology/wearables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n v="800.7"/>
    <b v="0"/>
    <x v="188"/>
    <s v="technology/wearables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n v="28"/>
    <b v="0"/>
    <x v="60"/>
    <s v="technology/wearables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n v="102.02"/>
    <b v="0"/>
    <x v="134"/>
    <s v="technology/wearables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n v="184.36"/>
    <b v="0"/>
    <x v="60"/>
    <s v="technology/wearables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n v="162.91999999999999"/>
    <b v="0"/>
    <x v="67"/>
    <s v="technology/wearables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n v="1"/>
    <b v="0"/>
    <x v="50"/>
    <s v="technology/wearables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n v="603.53"/>
    <b v="0"/>
    <x v="52"/>
    <s v="technology/wearables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n v="45.41"/>
    <b v="0"/>
    <x v="77"/>
    <s v="technology/wearables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n v="97.33"/>
    <b v="0"/>
    <x v="77"/>
    <s v="technology/wearables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n v="167.67"/>
    <b v="0"/>
    <x v="60"/>
    <s v="technology/wearables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n v="859.86"/>
    <b v="0"/>
    <x v="60"/>
    <s v="technology/wearables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n v="26.5"/>
    <b v="0"/>
    <x v="50"/>
    <s v="technology/wearables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n v="30.27"/>
    <b v="0"/>
    <x v="114"/>
    <s v="technology/wearables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n v="54.67"/>
    <b v="0"/>
    <x v="54"/>
    <s v="technology/wearables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n v="60.75"/>
    <b v="0"/>
    <x v="53"/>
    <s v="technology/wearables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n v="102.73"/>
    <b v="0"/>
    <x v="60"/>
    <s v="technology/wearables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n v="41.59"/>
    <b v="0"/>
    <x v="65"/>
    <s v="technology/wearables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n v="116.53"/>
    <b v="0"/>
    <x v="53"/>
    <s v="technology/wearables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n v="45.33"/>
    <b v="0"/>
    <x v="60"/>
    <s v="technology/wearables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n v="157.46"/>
    <b v="0"/>
    <x v="66"/>
    <s v="technology/wearables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n v="100.5"/>
    <b v="0"/>
    <x v="60"/>
    <s v="technology/wearables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n v="0"/>
    <b v="0"/>
    <x v="50"/>
    <s v="technology/wearables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n v="0"/>
    <b v="0"/>
    <x v="50"/>
    <s v="technology/wearables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n v="51.82"/>
    <b v="0"/>
    <x v="57"/>
    <s v="technology/wearables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n v="308.75"/>
    <b v="0"/>
    <x v="68"/>
    <s v="technology/wearables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n v="379.23"/>
    <b v="0"/>
    <x v="189"/>
    <s v="technology/wearables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n v="176.36"/>
    <b v="0"/>
    <x v="190"/>
    <s v="technology/wearables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n v="66.069999999999993"/>
    <b v="0"/>
    <x v="56"/>
    <s v="technology/wearables"/>
    <x v="2"/>
    <s v="wearables"/>
    <x v="1338"/>
    <x v="133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n v="89.65"/>
    <b v="0"/>
    <x v="113"/>
    <s v="technology/wearables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n v="0"/>
    <b v="0"/>
    <x v="50"/>
    <s v="technology/wearables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n v="382.39"/>
    <b v="0"/>
    <x v="140"/>
    <s v="technology/wearables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n v="100"/>
    <b v="0"/>
    <x v="50"/>
    <s v="technology/wearables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n v="158.36000000000001"/>
    <b v="0"/>
    <x v="21"/>
    <s v="technology/wearables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n v="40.76"/>
    <b v="1"/>
    <x v="191"/>
    <s v="publishing/nonfiction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n v="53.57"/>
    <b v="1"/>
    <x v="105"/>
    <s v="publishing/nonfiction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n v="48.45"/>
    <b v="1"/>
    <x v="92"/>
    <s v="publishing/nonfiction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n v="82.42"/>
    <b v="1"/>
    <x v="21"/>
    <s v="publishing/nonfiction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n v="230.19"/>
    <b v="1"/>
    <x v="21"/>
    <s v="publishing/nonfiction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n v="59.36"/>
    <b v="1"/>
    <x v="142"/>
    <s v="publishing/nonfiction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n v="66.7"/>
    <b v="1"/>
    <x v="3"/>
    <s v="publishing/nonfiction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n v="168.78"/>
    <b v="1"/>
    <x v="7"/>
    <s v="publishing/nonfiction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n v="59.97"/>
    <b v="1"/>
    <x v="104"/>
    <s v="publishing/nonfiction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n v="31.81"/>
    <b v="1"/>
    <x v="84"/>
    <s v="publishing/nonfiction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n v="24.42"/>
    <b v="1"/>
    <x v="22"/>
    <s v="publishing/nonfiction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n v="25.35"/>
    <b v="1"/>
    <x v="4"/>
    <s v="publishing/nonfiction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n v="71.44"/>
    <b v="1"/>
    <x v="25"/>
    <s v="publishing/nonfiction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n v="38.549999999999997"/>
    <b v="1"/>
    <x v="105"/>
    <s v="publishing/nonfiction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n v="68.37"/>
    <b v="1"/>
    <x v="20"/>
    <s v="publishing/nonfiction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n v="40.21"/>
    <b v="1"/>
    <x v="31"/>
    <s v="publishing/nonfiction"/>
    <x v="3"/>
    <s v="nonfiction"/>
    <x v="1359"/>
    <x v="135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n v="32.07"/>
    <b v="1"/>
    <x v="36"/>
    <s v="publishing/nonfiction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n v="28.63"/>
    <b v="1"/>
    <x v="9"/>
    <s v="publishing/nonfiction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n v="43.64"/>
    <b v="1"/>
    <x v="15"/>
    <s v="publishing/nonfiction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n v="40"/>
    <b v="1"/>
    <x v="8"/>
    <s v="publishing/nonfiction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n v="346.04"/>
    <b v="1"/>
    <x v="17"/>
    <s v="music/rock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n v="81.739999999999995"/>
    <b v="1"/>
    <x v="8"/>
    <s v="music/rock"/>
    <x v="4"/>
    <s v="rock"/>
    <x v="1365"/>
    <x v="1365"/>
  </r>
  <r>
    <n v="1366"/>
    <x v="1366"/>
    <s v="A musical memorial for Alexi Petersen."/>
    <n v="7500"/>
    <n v="9486.69"/>
    <x v="0"/>
    <x v="0"/>
    <x v="0"/>
    <n v="1417049663"/>
    <n v="1413158063"/>
    <b v="0"/>
    <n v="147"/>
    <n v="64.540000000000006"/>
    <b v="1"/>
    <x v="9"/>
    <s v="music/rock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n v="63.48"/>
    <b v="1"/>
    <x v="35"/>
    <s v="music/rock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n v="63.62"/>
    <b v="1"/>
    <x v="38"/>
    <s v="music/rock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n v="83.97"/>
    <b v="1"/>
    <x v="2"/>
    <s v="music/rock"/>
    <x v="4"/>
    <s v="rock"/>
    <x v="1369"/>
    <x v="1369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n v="77.75"/>
    <b v="1"/>
    <x v="3"/>
    <s v="music/rock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n v="107.07"/>
    <b v="1"/>
    <x v="13"/>
    <s v="music/rock"/>
    <x v="4"/>
    <s v="rock"/>
    <x v="1371"/>
    <x v="1371"/>
  </r>
  <r>
    <n v="1372"/>
    <x v="1372"/>
    <s v="Please help us raise funds to press our new CD!"/>
    <n v="500"/>
    <n v="620"/>
    <x v="0"/>
    <x v="0"/>
    <x v="0"/>
    <n v="1342115132"/>
    <n v="1339523132"/>
    <b v="0"/>
    <n v="16"/>
    <n v="38.75"/>
    <b v="1"/>
    <x v="39"/>
    <s v="music/rock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n v="201.94"/>
    <b v="1"/>
    <x v="2"/>
    <s v="music/rock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n v="43.06"/>
    <b v="1"/>
    <x v="192"/>
    <s v="music/rock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n v="62.87"/>
    <b v="1"/>
    <x v="193"/>
    <s v="music/rock"/>
    <x v="4"/>
    <s v="rock"/>
    <x v="1375"/>
    <x v="1375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n v="55.61"/>
    <b v="1"/>
    <x v="194"/>
    <s v="music/rock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n v="48.71"/>
    <b v="1"/>
    <x v="31"/>
    <s v="music/rock"/>
    <x v="4"/>
    <s v="rock"/>
    <x v="1377"/>
    <x v="1377"/>
  </r>
  <r>
    <n v="1378"/>
    <x v="1378"/>
    <s v="A psychedelic post rock masterpiece!"/>
    <n v="2000"/>
    <n v="4067"/>
    <x v="0"/>
    <x v="1"/>
    <x v="1"/>
    <n v="1470075210"/>
    <n v="1468779210"/>
    <b v="0"/>
    <n v="133"/>
    <n v="30.58"/>
    <b v="1"/>
    <x v="195"/>
    <s v="music/rock"/>
    <x v="4"/>
    <s v="rock"/>
    <x v="1378"/>
    <x v="1378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n v="73.91"/>
    <b v="1"/>
    <x v="20"/>
    <s v="music/rock"/>
    <x v="4"/>
    <s v="rock"/>
    <x v="1379"/>
    <x v="1379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n v="21.2"/>
    <b v="1"/>
    <x v="196"/>
    <s v="music/rock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n v="73.36"/>
    <b v="1"/>
    <x v="13"/>
    <s v="music/rock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n v="56.41"/>
    <b v="1"/>
    <x v="3"/>
    <s v="music/rock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n v="50.25"/>
    <b v="1"/>
    <x v="197"/>
    <s v="music/rock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n v="68.94"/>
    <b v="1"/>
    <x v="39"/>
    <s v="music/rock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n v="65.91"/>
    <b v="1"/>
    <x v="5"/>
    <s v="music/rock"/>
    <x v="4"/>
    <s v="rock"/>
    <x v="1385"/>
    <x v="1385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n v="62.5"/>
    <b v="1"/>
    <x v="198"/>
    <s v="music/rock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n v="70.06"/>
    <b v="1"/>
    <x v="0"/>
    <s v="music/rock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n v="60.18"/>
    <b v="1"/>
    <x v="165"/>
    <s v="music/rock"/>
    <x v="4"/>
    <s v="rock"/>
    <x v="1388"/>
    <x v="1388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n v="21.38"/>
    <b v="1"/>
    <x v="14"/>
    <s v="music/rock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n v="160.79"/>
    <b v="1"/>
    <x v="15"/>
    <s v="music/rock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n v="42.38"/>
    <b v="1"/>
    <x v="5"/>
    <s v="music/rock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n v="27.32"/>
    <b v="1"/>
    <x v="35"/>
    <s v="music/rock"/>
    <x v="4"/>
    <s v="rock"/>
    <x v="1392"/>
    <x v="1392"/>
  </r>
  <r>
    <n v="1393"/>
    <x v="1393"/>
    <s v="Rock n' Roll tales of our times"/>
    <n v="10000"/>
    <n v="10235"/>
    <x v="0"/>
    <x v="0"/>
    <x v="0"/>
    <n v="1470068523"/>
    <n v="1467476523"/>
    <b v="0"/>
    <n v="52"/>
    <n v="196.83"/>
    <b v="1"/>
    <x v="21"/>
    <s v="music/rock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n v="53.88"/>
    <b v="1"/>
    <x v="108"/>
    <s v="music/rock"/>
    <x v="4"/>
    <s v="rock"/>
    <x v="1394"/>
    <x v="1394"/>
  </r>
  <r>
    <n v="1395"/>
    <x v="1395"/>
    <s v="Help Quiet Oaks record their debut album!!!"/>
    <n v="3500"/>
    <n v="3916"/>
    <x v="0"/>
    <x v="0"/>
    <x v="0"/>
    <n v="1484430481"/>
    <n v="1481838481"/>
    <b v="0"/>
    <n v="82"/>
    <n v="47.76"/>
    <b v="1"/>
    <x v="20"/>
    <s v="music/rock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n v="88.19"/>
    <b v="1"/>
    <x v="13"/>
    <s v="music/rock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n v="72.06"/>
    <b v="1"/>
    <x v="35"/>
    <s v="music/rock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n v="74.25"/>
    <b v="1"/>
    <x v="5"/>
    <s v="music/rock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n v="61.7"/>
    <b v="1"/>
    <x v="9"/>
    <s v="music/rock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n v="17.239999999999998"/>
    <b v="1"/>
    <x v="23"/>
    <s v="music/rock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n v="51.72"/>
    <b v="1"/>
    <x v="199"/>
    <s v="music/rock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n v="24.15"/>
    <b v="1"/>
    <x v="15"/>
    <s v="music/rock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n v="62.17"/>
    <b v="1"/>
    <x v="33"/>
    <s v="music/rock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n v="48.2"/>
    <b v="0"/>
    <x v="53"/>
    <s v="publishing/translations"/>
    <x v="3"/>
    <s v="translations"/>
    <x v="1404"/>
    <x v="1404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n v="6.18"/>
    <b v="0"/>
    <x v="50"/>
    <s v="publishing/translations"/>
    <x v="3"/>
    <s v="translations"/>
    <x v="1405"/>
    <x v="1405"/>
  </r>
  <r>
    <n v="1406"/>
    <x v="1406"/>
    <s v="The White coat and the battle dress uniform"/>
    <n v="12000"/>
    <n v="15"/>
    <x v="2"/>
    <x v="13"/>
    <x v="3"/>
    <n v="1449914400"/>
    <n v="1445336607"/>
    <b v="0"/>
    <n v="3"/>
    <n v="5"/>
    <b v="0"/>
    <x v="50"/>
    <s v="publishing/translations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n v="7.5"/>
    <b v="0"/>
    <x v="60"/>
    <s v="publishing/translations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n v="12"/>
    <b v="0"/>
    <x v="113"/>
    <s v="publishing/translations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n v="0"/>
    <b v="0"/>
    <x v="50"/>
    <s v="publishing/translations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n v="1"/>
    <b v="0"/>
    <x v="50"/>
    <s v="publishing/translations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n v="2.33"/>
    <b v="0"/>
    <x v="50"/>
    <s v="publishing/translations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n v="24.62"/>
    <b v="0"/>
    <x v="62"/>
    <s v="publishing/translations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n v="100"/>
    <b v="0"/>
    <x v="62"/>
    <s v="publishing/translations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n v="1"/>
    <b v="0"/>
    <x v="50"/>
    <s v="publishing/translations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n v="88.89"/>
    <b v="0"/>
    <x v="82"/>
    <s v="publishing/translations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n v="0"/>
    <b v="0"/>
    <x v="50"/>
    <s v="publishing/translations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n v="27.5"/>
    <b v="0"/>
    <x v="60"/>
    <s v="publishing/translations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n v="6"/>
    <b v="0"/>
    <x v="50"/>
    <s v="publishing/translations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n v="44.5"/>
    <b v="0"/>
    <x v="113"/>
    <s v="publishing/translations"/>
    <x v="3"/>
    <s v="translations"/>
    <x v="1419"/>
    <x v="1419"/>
  </r>
  <r>
    <n v="1420"/>
    <x v="1420"/>
    <s v="Help me butcher Shakespeare in a satirical fashion."/>
    <n v="110"/>
    <n v="3"/>
    <x v="2"/>
    <x v="0"/>
    <x v="0"/>
    <n v="1467129686"/>
    <n v="1464969686"/>
    <b v="0"/>
    <n v="3"/>
    <n v="1"/>
    <b v="0"/>
    <x v="56"/>
    <s v="publishing/translations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n v="100"/>
    <b v="0"/>
    <x v="50"/>
    <s v="publishing/translations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n v="13"/>
    <b v="0"/>
    <x v="50"/>
    <s v="publishing/translations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n v="100"/>
    <b v="0"/>
    <x v="50"/>
    <s v="publishing/translations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n v="109.07"/>
    <b v="0"/>
    <x v="68"/>
    <s v="publishing/translations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n v="0"/>
    <b v="0"/>
    <x v="50"/>
    <s v="publishing/translations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n v="0"/>
    <b v="0"/>
    <x v="50"/>
    <s v="publishing/translations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n v="104.75"/>
    <b v="0"/>
    <x v="59"/>
    <s v="publishing/translations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n v="15"/>
    <b v="0"/>
    <x v="62"/>
    <s v="publishing/translations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n v="0"/>
    <b v="0"/>
    <x v="50"/>
    <s v="publishing/translations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n v="80.599999999999994"/>
    <b v="0"/>
    <x v="59"/>
    <s v="publishing/translations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n v="115.55"/>
    <b v="0"/>
    <x v="188"/>
    <s v="publishing/translations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n v="0"/>
    <b v="0"/>
    <x v="50"/>
    <s v="publishing/translations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n v="80.5"/>
    <b v="0"/>
    <x v="113"/>
    <s v="publishing/translations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n v="744.55"/>
    <b v="0"/>
    <x v="54"/>
    <s v="publishing/translations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n v="7.5"/>
    <b v="0"/>
    <x v="50"/>
    <s v="publishing/translations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n v="38.5"/>
    <b v="0"/>
    <x v="60"/>
    <s v="publishing/translations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n v="36.68"/>
    <b v="0"/>
    <x v="117"/>
    <s v="publishing/translations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n v="75"/>
    <b v="0"/>
    <x v="56"/>
    <s v="publishing/translations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n v="30"/>
    <b v="0"/>
    <x v="113"/>
    <s v="publishing/translations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n v="1"/>
    <b v="0"/>
    <x v="50"/>
    <s v="publishing/translations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n v="673.33"/>
    <b v="0"/>
    <x v="60"/>
    <s v="publishing/translations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n v="0"/>
    <b v="0"/>
    <x v="50"/>
    <s v="publishing/translations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n v="0"/>
    <b v="0"/>
    <x v="50"/>
    <s v="publishing/translations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n v="0"/>
    <b v="0"/>
    <x v="50"/>
    <s v="publishing/translations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n v="0"/>
    <b v="0"/>
    <x v="50"/>
    <s v="publishing/translations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n v="0"/>
    <b v="0"/>
    <x v="50"/>
    <s v="publishing/translations"/>
    <x v="3"/>
    <s v="translations"/>
    <x v="1446"/>
    <x v="1446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n v="25"/>
    <b v="0"/>
    <x v="50"/>
    <s v="publishing/translations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n v="0"/>
    <b v="0"/>
    <x v="50"/>
    <s v="publishing/translations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n v="0"/>
    <b v="0"/>
    <x v="50"/>
    <s v="publishing/translations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n v="1"/>
    <b v="0"/>
    <x v="50"/>
    <s v="publishing/translations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n v="1"/>
    <b v="0"/>
    <x v="50"/>
    <s v="publishing/translations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n v="0"/>
    <b v="0"/>
    <x v="50"/>
    <s v="publishing/translations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n v="0"/>
    <b v="0"/>
    <x v="50"/>
    <s v="publishing/translations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n v="15"/>
    <b v="0"/>
    <x v="60"/>
    <s v="publishing/translations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n v="225"/>
    <b v="0"/>
    <x v="57"/>
    <s v="publishing/translations"/>
    <x v="3"/>
    <s v="translations"/>
    <x v="1455"/>
    <x v="1455"/>
  </r>
  <r>
    <n v="1456"/>
    <x v="1456"/>
    <s v="English Version of my auto-published novel"/>
    <n v="5000"/>
    <n v="145"/>
    <x v="1"/>
    <x v="13"/>
    <x v="3"/>
    <n v="1483459365"/>
    <n v="1480867365"/>
    <b v="0"/>
    <n v="3"/>
    <n v="48.33"/>
    <b v="0"/>
    <x v="56"/>
    <s v="publishing/translations"/>
    <x v="3"/>
    <s v="translations"/>
    <x v="1456"/>
    <x v="1456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n v="0"/>
    <b v="0"/>
    <x v="50"/>
    <s v="publishing/translations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n v="0"/>
    <b v="0"/>
    <x v="50"/>
    <s v="publishing/translations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n v="0"/>
    <b v="0"/>
    <x v="50"/>
    <s v="publishing/translations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n v="0"/>
    <b v="0"/>
    <x v="50"/>
    <s v="publishing/translations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n v="44.67"/>
    <b v="1"/>
    <x v="7"/>
    <s v="publishing/radio &amp; podcasts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n v="28.94"/>
    <b v="1"/>
    <x v="15"/>
    <s v="publishing/radio &amp; podcasts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n v="35.44"/>
    <b v="1"/>
    <x v="34"/>
    <s v="publishing/radio &amp; podcasts"/>
    <x v="3"/>
    <s v="radio &amp; podcasts"/>
    <x v="1463"/>
    <x v="1463"/>
  </r>
  <r>
    <n v="1464"/>
    <x v="1464"/>
    <s v="The Best Science Media on the Web"/>
    <n v="5000"/>
    <n v="8160"/>
    <x v="0"/>
    <x v="0"/>
    <x v="0"/>
    <n v="1361029958"/>
    <n v="1358437958"/>
    <b v="1"/>
    <n v="234"/>
    <n v="34.869999999999997"/>
    <b v="1"/>
    <x v="200"/>
    <s v="publishing/radio &amp; podcasts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n v="52.62"/>
    <b v="1"/>
    <x v="201"/>
    <s v="publishing/radio &amp; podcasts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n v="69.599999999999994"/>
    <b v="1"/>
    <x v="29"/>
    <s v="publishing/radio &amp; podcasts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n v="76.72"/>
    <b v="1"/>
    <x v="41"/>
    <s v="publishing/radio &amp; podcasts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n v="33.19"/>
    <b v="1"/>
    <x v="21"/>
    <s v="publishing/radio &amp; podcasts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n v="149.46"/>
    <b v="1"/>
    <x v="29"/>
    <s v="publishing/radio &amp; podcasts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n v="23.17"/>
    <b v="1"/>
    <x v="105"/>
    <s v="publishing/radio &amp; podcasts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n v="96.88"/>
    <b v="1"/>
    <x v="3"/>
    <s v="publishing/radio &amp; podcasts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n v="103.2"/>
    <b v="1"/>
    <x v="86"/>
    <s v="publishing/radio &amp; podcasts"/>
    <x v="3"/>
    <s v="radio &amp; podcasts"/>
    <x v="1472"/>
    <x v="1472"/>
  </r>
  <r>
    <n v="1473"/>
    <x v="1473"/>
    <s v="Public Radio Project"/>
    <n v="1500"/>
    <n v="1807.74"/>
    <x v="0"/>
    <x v="0"/>
    <x v="0"/>
    <n v="1330644639"/>
    <n v="1328052639"/>
    <b v="1"/>
    <n v="47"/>
    <n v="38.46"/>
    <b v="1"/>
    <x v="10"/>
    <s v="publishing/radio &amp; podcasts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n v="44.32"/>
    <b v="1"/>
    <x v="20"/>
    <s v="publishing/radio &amp; podcasts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n v="64.17"/>
    <b v="1"/>
    <x v="192"/>
    <s v="publishing/radio &amp; podcasts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n v="43.33"/>
    <b v="1"/>
    <x v="202"/>
    <s v="publishing/radio &amp; podcasts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n v="90.5"/>
    <b v="1"/>
    <x v="38"/>
    <s v="publishing/radio &amp; podcasts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n v="29.19"/>
    <b v="1"/>
    <x v="203"/>
    <s v="publishing/radio &amp; podcasts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n v="30.96"/>
    <b v="1"/>
    <x v="0"/>
    <s v="publishing/radio &amp; podcasts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n v="92.16"/>
    <b v="1"/>
    <x v="16"/>
    <s v="publishing/radio &amp; podcasts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n v="17.5"/>
    <b v="0"/>
    <x v="53"/>
    <s v="publishing/fiction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n v="5"/>
    <b v="0"/>
    <x v="50"/>
    <s v="publishing/fiction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n v="25"/>
    <b v="0"/>
    <x v="60"/>
    <s v="publishing/fiction"/>
    <x v="3"/>
    <s v="fiction"/>
    <x v="1483"/>
    <x v="1483"/>
  </r>
  <r>
    <n v="1484"/>
    <x v="1484"/>
    <s v="The mussings of an old wizard"/>
    <n v="2000"/>
    <n v="0"/>
    <x v="2"/>
    <x v="0"/>
    <x v="0"/>
    <n v="1342882260"/>
    <n v="1337834963"/>
    <b v="0"/>
    <n v="0"/>
    <n v="0"/>
    <b v="0"/>
    <x v="50"/>
    <s v="publishing/fiction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n v="50"/>
    <b v="0"/>
    <x v="53"/>
    <s v="publishing/fiction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n v="16"/>
    <b v="0"/>
    <x v="50"/>
    <s v="publishing/fiction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n v="0"/>
    <b v="0"/>
    <x v="50"/>
    <s v="publishing/fiction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n v="60"/>
    <b v="0"/>
    <x v="53"/>
    <s v="publishing/fiction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n v="0"/>
    <b v="0"/>
    <x v="50"/>
    <s v="publishing/fiction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n v="47.11"/>
    <b v="0"/>
    <x v="134"/>
    <s v="publishing/fiction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n v="100"/>
    <b v="0"/>
    <x v="59"/>
    <s v="publishing/fiction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n v="15"/>
    <b v="0"/>
    <x v="60"/>
    <s v="publishing/fiction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n v="0"/>
    <b v="0"/>
    <x v="50"/>
    <s v="publishing/fiction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n v="40.450000000000003"/>
    <b v="0"/>
    <x v="114"/>
    <s v="publishing/fiction"/>
    <x v="3"/>
    <s v="fiction"/>
    <x v="1494"/>
    <x v="1494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n v="0"/>
    <b v="0"/>
    <x v="50"/>
    <s v="publishing/fiction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n v="0"/>
    <b v="0"/>
    <x v="50"/>
    <s v="publishing/fiction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n v="1"/>
    <b v="0"/>
    <x v="50"/>
    <s v="publishing/fiction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n v="19"/>
    <b v="0"/>
    <x v="53"/>
    <s v="publishing/fiction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n v="5"/>
    <b v="0"/>
    <x v="50"/>
    <s v="publishing/fiction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n v="46.73"/>
    <b v="0"/>
    <x v="78"/>
    <s v="publishing/fiction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n v="97.73"/>
    <b v="1"/>
    <x v="183"/>
    <s v="photography/photobooks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n v="67.84"/>
    <b v="1"/>
    <x v="7"/>
    <s v="photography/photobooks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n v="56.98"/>
    <b v="1"/>
    <x v="29"/>
    <s v="photography/photobooks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n v="67.16"/>
    <b v="1"/>
    <x v="204"/>
    <s v="photography/photobooks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n v="48.04"/>
    <b v="1"/>
    <x v="3"/>
    <s v="photography/photobooks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n v="38.86"/>
    <b v="1"/>
    <x v="38"/>
    <s v="photography/photobooks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n v="78.180000000000007"/>
    <b v="1"/>
    <x v="205"/>
    <s v="photography/photobooks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n v="97.11"/>
    <b v="1"/>
    <x v="38"/>
    <s v="photography/photobooks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n v="110.39"/>
    <b v="1"/>
    <x v="39"/>
    <s v="photography/photobooks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n v="39.92"/>
    <b v="1"/>
    <x v="7"/>
    <s v="photography/photobooks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n v="75.98"/>
    <b v="1"/>
    <x v="20"/>
    <s v="photography/photobooks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n v="58.38"/>
    <b v="1"/>
    <x v="206"/>
    <s v="photography/photobooks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n v="55.82"/>
    <b v="1"/>
    <x v="95"/>
    <s v="photography/photobooks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n v="151.24"/>
    <b v="1"/>
    <x v="6"/>
    <s v="photography/photobooks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n v="849.67"/>
    <b v="1"/>
    <x v="96"/>
    <s v="photography/photobooks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n v="159.24"/>
    <b v="1"/>
    <x v="15"/>
    <s v="photography/photobooks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n v="39.51"/>
    <b v="1"/>
    <x v="184"/>
    <s v="photography/photobooks"/>
    <x v="8"/>
    <s v="photobooks"/>
    <x v="1517"/>
    <x v="1517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n v="130.53"/>
    <b v="1"/>
    <x v="207"/>
    <s v="photography/photobooks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n v="64.16"/>
    <b v="1"/>
    <x v="33"/>
    <s v="photography/photobooks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n v="111.53"/>
    <b v="1"/>
    <x v="33"/>
    <s v="photography/photobooks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n v="170.45"/>
    <b v="1"/>
    <x v="13"/>
    <s v="photography/photobooks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n v="133.74"/>
    <b v="1"/>
    <x v="86"/>
    <s v="photography/photobooks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n v="95.83"/>
    <b v="1"/>
    <x v="105"/>
    <s v="photography/photobooks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n v="221.79"/>
    <b v="1"/>
    <x v="110"/>
    <s v="photography/photobooks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n v="32.32"/>
    <b v="1"/>
    <x v="107"/>
    <s v="photography/photobooks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n v="98.84"/>
    <b v="1"/>
    <x v="28"/>
    <s v="photography/photobooks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n v="55.22"/>
    <b v="1"/>
    <x v="5"/>
    <s v="photography/photobooks"/>
    <x v="8"/>
    <s v="photobooks"/>
    <x v="1527"/>
    <x v="1527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n v="52.79"/>
    <b v="1"/>
    <x v="208"/>
    <s v="photography/photobooks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n v="135.66999999999999"/>
    <b v="1"/>
    <x v="7"/>
    <s v="photography/photobooks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n v="53.99"/>
    <b v="1"/>
    <x v="165"/>
    <s v="photography/photobooks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n v="56.64"/>
    <b v="1"/>
    <x v="98"/>
    <s v="photography/photobooks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n v="82.32"/>
    <b v="1"/>
    <x v="209"/>
    <s v="photography/photobooks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n v="88.26"/>
    <b v="1"/>
    <x v="14"/>
    <s v="photography/photobooks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n v="84.91"/>
    <b v="1"/>
    <x v="210"/>
    <s v="photography/photobooks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n v="48.15"/>
    <b v="1"/>
    <x v="88"/>
    <s v="photography/photobooks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n v="66.02"/>
    <b v="1"/>
    <x v="211"/>
    <s v="photography/photobooks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n v="96.38"/>
    <b v="1"/>
    <x v="144"/>
    <s v="photography/photobooks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n v="156.16999999999999"/>
    <b v="1"/>
    <x v="33"/>
    <s v="photography/photobooks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n v="95.76"/>
    <b v="1"/>
    <x v="104"/>
    <s v="photography/photobooks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n v="180.41"/>
    <b v="1"/>
    <x v="90"/>
    <s v="photography/photobooks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n v="3"/>
    <b v="0"/>
    <x v="50"/>
    <s v="photography/nature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n v="20"/>
    <b v="0"/>
    <x v="65"/>
    <s v="photography/nature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n v="10"/>
    <b v="0"/>
    <x v="50"/>
    <s v="photography/nature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n v="0"/>
    <b v="0"/>
    <x v="50"/>
    <s v="photography/nature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n v="1"/>
    <b v="0"/>
    <x v="50"/>
    <s v="photography/nature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n v="26.27"/>
    <b v="0"/>
    <x v="129"/>
    <s v="photography/nature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n v="0"/>
    <b v="0"/>
    <x v="50"/>
    <s v="photography/nature"/>
    <x v="8"/>
    <s v="nature"/>
    <x v="1547"/>
    <x v="1547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n v="60"/>
    <b v="0"/>
    <x v="114"/>
    <s v="photography/nature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n v="28.33"/>
    <b v="0"/>
    <x v="122"/>
    <s v="photography/nature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n v="14.43"/>
    <b v="0"/>
    <x v="55"/>
    <s v="photography/nature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n v="0"/>
    <b v="0"/>
    <x v="50"/>
    <s v="photography/nature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n v="132.19"/>
    <b v="0"/>
    <x v="190"/>
    <s v="photography/nature"/>
    <x v="8"/>
    <s v="nature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n v="0"/>
    <b v="0"/>
    <x v="50"/>
    <s v="photography/nature"/>
    <x v="8"/>
    <s v="nature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n v="0"/>
    <b v="0"/>
    <x v="50"/>
    <s v="photography/nature"/>
    <x v="8"/>
    <s v="nature"/>
    <x v="1553"/>
    <x v="155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n v="0"/>
    <b v="0"/>
    <x v="50"/>
    <s v="photography/nature"/>
    <x v="8"/>
    <s v="nature"/>
    <x v="1554"/>
    <x v="1555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n v="56.42"/>
    <b v="0"/>
    <x v="79"/>
    <s v="photography/nature"/>
    <x v="8"/>
    <s v="nature"/>
    <x v="1555"/>
    <x v="1556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n v="100"/>
    <b v="0"/>
    <x v="65"/>
    <s v="photography/nature"/>
    <x v="8"/>
    <s v="nature"/>
    <x v="1556"/>
    <x v="1557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n v="11.67"/>
    <b v="0"/>
    <x v="62"/>
    <s v="photography/nature"/>
    <x v="8"/>
    <s v="nature"/>
    <x v="1557"/>
    <x v="1558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n v="50"/>
    <b v="0"/>
    <x v="50"/>
    <s v="photography/nature"/>
    <x v="8"/>
    <s v="nature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n v="23.5"/>
    <b v="0"/>
    <x v="65"/>
    <s v="photography/nature"/>
    <x v="8"/>
    <s v="nature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n v="67"/>
    <b v="0"/>
    <x v="60"/>
    <s v="publishing/art books"/>
    <x v="3"/>
    <s v="art books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n v="0"/>
    <b v="0"/>
    <x v="50"/>
    <s v="publishing/art books"/>
    <x v="3"/>
    <s v="art books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n v="42.5"/>
    <b v="0"/>
    <x v="60"/>
    <s v="publishing/art books"/>
    <x v="3"/>
    <s v="art books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n v="10"/>
    <b v="0"/>
    <x v="50"/>
    <s v="publishing/art books"/>
    <x v="3"/>
    <s v="art books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n v="100"/>
    <b v="0"/>
    <x v="56"/>
    <s v="publishing/art books"/>
    <x v="3"/>
    <s v="art books"/>
    <x v="1564"/>
    <x v="156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n v="108.05"/>
    <b v="0"/>
    <x v="70"/>
    <s v="publishing/art books"/>
    <x v="3"/>
    <s v="art books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n v="26.92"/>
    <b v="0"/>
    <x v="65"/>
    <s v="publishing/art books"/>
    <x v="3"/>
    <s v="art books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n v="155"/>
    <b v="0"/>
    <x v="51"/>
    <s v="publishing/art books"/>
    <x v="3"/>
    <s v="art books"/>
    <x v="1567"/>
    <x v="1568"/>
  </r>
  <r>
    <n v="1569"/>
    <x v="1569"/>
    <s v="to be removed"/>
    <n v="30000"/>
    <n v="0"/>
    <x v="1"/>
    <x v="0"/>
    <x v="0"/>
    <n v="1369498714"/>
    <n v="1366906714"/>
    <b v="0"/>
    <n v="0"/>
    <n v="0"/>
    <b v="0"/>
    <x v="50"/>
    <s v="publishing/art books"/>
    <x v="3"/>
    <s v="art books"/>
    <x v="1568"/>
    <x v="1569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n v="47.77"/>
    <b v="0"/>
    <x v="139"/>
    <s v="publishing/art books"/>
    <x v="3"/>
    <s v="art books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n v="20"/>
    <b v="0"/>
    <x v="60"/>
    <s v="publishing/art books"/>
    <x v="3"/>
    <s v="art books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n v="41.67"/>
    <b v="0"/>
    <x v="62"/>
    <s v="publishing/art books"/>
    <x v="3"/>
    <s v="art books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n v="74.33"/>
    <b v="0"/>
    <x v="53"/>
    <s v="publishing/art books"/>
    <x v="3"/>
    <s v="art books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n v="84.33"/>
    <b v="0"/>
    <x v="62"/>
    <s v="publishing/art books"/>
    <x v="3"/>
    <s v="art books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n v="65.459999999999994"/>
    <b v="0"/>
    <x v="61"/>
    <s v="publishing/art books"/>
    <x v="3"/>
    <s v="art books"/>
    <x v="1574"/>
    <x v="157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n v="65"/>
    <b v="0"/>
    <x v="55"/>
    <s v="publishing/art books"/>
    <x v="3"/>
    <s v="art books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n v="27.5"/>
    <b v="0"/>
    <x v="60"/>
    <s v="publishing/art books"/>
    <x v="3"/>
    <s v="art books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n v="51.25"/>
    <b v="0"/>
    <x v="57"/>
    <s v="publishing/art books"/>
    <x v="3"/>
    <s v="art books"/>
    <x v="1577"/>
    <x v="1578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n v="14"/>
    <b v="0"/>
    <x v="60"/>
    <s v="publishing/art books"/>
    <x v="3"/>
    <s v="art books"/>
    <x v="1578"/>
    <x v="1579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n v="0"/>
    <b v="0"/>
    <x v="50"/>
    <s v="publishing/art books"/>
    <x v="3"/>
    <s v="art books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n v="5"/>
    <b v="0"/>
    <x v="60"/>
    <s v="photography/places"/>
    <x v="8"/>
    <s v="places"/>
    <x v="1580"/>
    <x v="1581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n v="31"/>
    <b v="0"/>
    <x v="114"/>
    <s v="photography/places"/>
    <x v="8"/>
    <s v="places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n v="15"/>
    <b v="0"/>
    <x v="50"/>
    <s v="photography/places"/>
    <x v="8"/>
    <s v="places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n v="0"/>
    <b v="0"/>
    <x v="50"/>
    <s v="photography/places"/>
    <x v="8"/>
    <s v="places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n v="131.66999999999999"/>
    <b v="0"/>
    <x v="135"/>
    <s v="photography/places"/>
    <x v="8"/>
    <s v="places"/>
    <x v="1584"/>
    <x v="1585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n v="0"/>
    <b v="0"/>
    <x v="50"/>
    <s v="photography/places"/>
    <x v="8"/>
    <s v="places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n v="1"/>
    <b v="0"/>
    <x v="50"/>
    <s v="photography/places"/>
    <x v="8"/>
    <s v="places"/>
    <x v="1586"/>
    <x v="1587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n v="0"/>
    <b v="0"/>
    <x v="50"/>
    <s v="photography/places"/>
    <x v="8"/>
    <s v="places"/>
    <x v="1587"/>
    <x v="1588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n v="0"/>
    <b v="0"/>
    <x v="50"/>
    <s v="photography/places"/>
    <x v="8"/>
    <s v="places"/>
    <x v="1588"/>
    <x v="1589"/>
  </r>
  <r>
    <n v="1590"/>
    <x v="1590"/>
    <s v="Discover Italy through photography."/>
    <n v="60000"/>
    <n v="1020"/>
    <x v="2"/>
    <x v="13"/>
    <x v="3"/>
    <n v="1443040464"/>
    <n v="1440448464"/>
    <b v="0"/>
    <n v="2"/>
    <n v="510"/>
    <b v="0"/>
    <x v="53"/>
    <s v="photography/places"/>
    <x v="8"/>
    <s v="places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n v="44.48"/>
    <b v="0"/>
    <x v="129"/>
    <s v="photography/places"/>
    <x v="8"/>
    <s v="places"/>
    <x v="1590"/>
    <x v="159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n v="0"/>
    <b v="0"/>
    <x v="50"/>
    <s v="photography/places"/>
    <x v="8"/>
    <s v="places"/>
    <x v="1591"/>
    <x v="1592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n v="1"/>
    <b v="0"/>
    <x v="50"/>
    <s v="photography/places"/>
    <x v="8"/>
    <s v="places"/>
    <x v="1592"/>
    <x v="1593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n v="20.5"/>
    <b v="0"/>
    <x v="70"/>
    <s v="photography/places"/>
    <x v="8"/>
    <s v="places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n v="40"/>
    <b v="0"/>
    <x v="50"/>
    <s v="photography/places"/>
    <x v="8"/>
    <s v="places"/>
    <x v="1594"/>
    <x v="1595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n v="25"/>
    <b v="0"/>
    <x v="53"/>
    <s v="photography/places"/>
    <x v="8"/>
    <s v="places"/>
    <x v="1595"/>
    <x v="159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n v="0"/>
    <b v="0"/>
    <x v="50"/>
    <s v="photography/places"/>
    <x v="8"/>
    <s v="places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n v="1"/>
    <b v="0"/>
    <x v="50"/>
    <s v="photography/places"/>
    <x v="8"/>
    <s v="places"/>
    <x v="1597"/>
    <x v="159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n v="0"/>
    <b v="0"/>
    <x v="50"/>
    <s v="photography/places"/>
    <x v="8"/>
    <s v="places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n v="40.78"/>
    <b v="0"/>
    <x v="113"/>
    <s v="photography/places"/>
    <x v="8"/>
    <s v="places"/>
    <x v="1599"/>
    <x v="16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n v="48.33"/>
    <b v="1"/>
    <x v="29"/>
    <s v="music/rock"/>
    <x v="4"/>
    <s v="rock"/>
    <x v="1600"/>
    <x v="160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n v="46.95"/>
    <b v="1"/>
    <x v="8"/>
    <s v="music/rock"/>
    <x v="4"/>
    <s v="rock"/>
    <x v="1601"/>
    <x v="1602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n v="66.69"/>
    <b v="1"/>
    <x v="8"/>
    <s v="music/rock"/>
    <x v="4"/>
    <s v="rock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n v="48.84"/>
    <b v="1"/>
    <x v="108"/>
    <s v="music/rock"/>
    <x v="4"/>
    <s v="rock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n v="137.31"/>
    <b v="1"/>
    <x v="7"/>
    <s v="music/rock"/>
    <x v="4"/>
    <s v="rock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n v="87.83"/>
    <b v="1"/>
    <x v="7"/>
    <s v="music/rock"/>
    <x v="4"/>
    <s v="rock"/>
    <x v="1605"/>
    <x v="1606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n v="70.790000000000006"/>
    <b v="1"/>
    <x v="14"/>
    <s v="music/rock"/>
    <x v="4"/>
    <s v="rock"/>
    <x v="1606"/>
    <x v="1607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n v="52.83"/>
    <b v="1"/>
    <x v="7"/>
    <s v="music/rock"/>
    <x v="4"/>
    <s v="rock"/>
    <x v="1607"/>
    <x v="1608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n v="443.75"/>
    <b v="1"/>
    <x v="90"/>
    <s v="music/rock"/>
    <x v="4"/>
    <s v="rock"/>
    <x v="1608"/>
    <x v="1609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n v="48.54"/>
    <b v="1"/>
    <x v="212"/>
    <s v="music/rock"/>
    <x v="4"/>
    <s v="rock"/>
    <x v="1609"/>
    <x v="1610"/>
  </r>
  <r>
    <n v="1611"/>
    <x v="1611"/>
    <s v="Skelton-Luns CD/7&quot; No Big Deal."/>
    <n v="800"/>
    <n v="1001"/>
    <x v="0"/>
    <x v="0"/>
    <x v="0"/>
    <n v="1370390432"/>
    <n v="1368576032"/>
    <b v="0"/>
    <n v="27"/>
    <n v="37.07"/>
    <b v="1"/>
    <x v="105"/>
    <s v="music/rock"/>
    <x v="4"/>
    <s v="rock"/>
    <x v="1610"/>
    <x v="16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n v="50"/>
    <b v="1"/>
    <x v="5"/>
    <s v="music/rock"/>
    <x v="4"/>
    <s v="rock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n v="39.04"/>
    <b v="1"/>
    <x v="21"/>
    <s v="music/rock"/>
    <x v="4"/>
    <s v="rock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n v="66.69"/>
    <b v="1"/>
    <x v="33"/>
    <s v="music/rock"/>
    <x v="4"/>
    <s v="rock"/>
    <x v="1613"/>
    <x v="1614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n v="67.13"/>
    <b v="1"/>
    <x v="35"/>
    <s v="music/rock"/>
    <x v="4"/>
    <s v="rock"/>
    <x v="1614"/>
    <x v="1615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n v="66.37"/>
    <b v="1"/>
    <x v="3"/>
    <s v="music/rock"/>
    <x v="4"/>
    <s v="rock"/>
    <x v="1615"/>
    <x v="1616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n v="64.62"/>
    <b v="1"/>
    <x v="91"/>
    <s v="music/rock"/>
    <x v="4"/>
    <s v="rock"/>
    <x v="1616"/>
    <x v="1617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n v="58.37"/>
    <b v="1"/>
    <x v="2"/>
    <s v="music/rock"/>
    <x v="4"/>
    <s v="rock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n v="86.96"/>
    <b v="1"/>
    <x v="18"/>
    <s v="music/rock"/>
    <x v="4"/>
    <s v="rock"/>
    <x v="1618"/>
    <x v="1619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n v="66.47"/>
    <b v="1"/>
    <x v="40"/>
    <s v="music/rock"/>
    <x v="4"/>
    <s v="rock"/>
    <x v="1619"/>
    <x v="162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n v="163.78"/>
    <b v="1"/>
    <x v="10"/>
    <s v="music/rock"/>
    <x v="4"/>
    <s v="rock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n v="107.98"/>
    <b v="1"/>
    <x v="21"/>
    <s v="music/rock"/>
    <x v="4"/>
    <s v="rock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n v="42.11"/>
    <b v="1"/>
    <x v="7"/>
    <s v="music/rock"/>
    <x v="4"/>
    <s v="rock"/>
    <x v="1622"/>
    <x v="1623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n v="47.2"/>
    <b v="1"/>
    <x v="90"/>
    <s v="music/rock"/>
    <x v="4"/>
    <s v="rock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n v="112.02"/>
    <b v="1"/>
    <x v="19"/>
    <s v="music/rock"/>
    <x v="4"/>
    <s v="rock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n v="74.95"/>
    <b v="1"/>
    <x v="7"/>
    <s v="music/rock"/>
    <x v="4"/>
    <s v="rock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n v="61.58"/>
    <b v="1"/>
    <x v="16"/>
    <s v="music/rock"/>
    <x v="4"/>
    <s v="rock"/>
    <x v="1626"/>
    <x v="1627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n v="45.88"/>
    <b v="1"/>
    <x v="7"/>
    <s v="music/rock"/>
    <x v="4"/>
    <s v="rock"/>
    <x v="1627"/>
    <x v="1628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n v="75.849999999999994"/>
    <b v="1"/>
    <x v="3"/>
    <s v="music/rock"/>
    <x v="4"/>
    <s v="rock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n v="84.21"/>
    <b v="1"/>
    <x v="213"/>
    <s v="music/rock"/>
    <x v="4"/>
    <s v="rock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n v="117.23"/>
    <b v="1"/>
    <x v="94"/>
    <s v="music/rock"/>
    <x v="4"/>
    <s v="rock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n v="86.49"/>
    <b v="1"/>
    <x v="21"/>
    <s v="music/rock"/>
    <x v="4"/>
    <s v="rock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n v="172.41"/>
    <b v="1"/>
    <x v="8"/>
    <s v="music/rock"/>
    <x v="4"/>
    <s v="rock"/>
    <x v="1632"/>
    <x v="1633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n v="62.81"/>
    <b v="1"/>
    <x v="7"/>
    <s v="music/rock"/>
    <x v="4"/>
    <s v="rock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n v="67.73"/>
    <b v="1"/>
    <x v="105"/>
    <s v="music/rock"/>
    <x v="4"/>
    <s v="rock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n v="53.56"/>
    <b v="1"/>
    <x v="3"/>
    <s v="music/rock"/>
    <x v="4"/>
    <s v="rock"/>
    <x v="1635"/>
    <x v="1636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n v="34.6"/>
    <b v="1"/>
    <x v="3"/>
    <s v="music/rock"/>
    <x v="4"/>
    <s v="rock"/>
    <x v="1636"/>
    <x v="1637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n v="38.89"/>
    <b v="1"/>
    <x v="2"/>
    <s v="music/rock"/>
    <x v="4"/>
    <s v="rock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n v="94.74"/>
    <b v="1"/>
    <x v="8"/>
    <s v="music/rock"/>
    <x v="4"/>
    <s v="rock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n v="39.97"/>
    <b v="1"/>
    <x v="106"/>
    <s v="music/rock"/>
    <x v="4"/>
    <s v="rock"/>
    <x v="1639"/>
    <x v="1640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n v="97.5"/>
    <b v="1"/>
    <x v="7"/>
    <s v="music/pop"/>
    <x v="4"/>
    <s v="pop"/>
    <x v="1640"/>
    <x v="1641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n v="42.86"/>
    <b v="1"/>
    <x v="8"/>
    <s v="music/pop"/>
    <x v="4"/>
    <s v="pop"/>
    <x v="1641"/>
    <x v="1642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n v="168.51"/>
    <b v="1"/>
    <x v="105"/>
    <s v="music/pop"/>
    <x v="4"/>
    <s v="pop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n v="85.55"/>
    <b v="1"/>
    <x v="5"/>
    <s v="music/pop"/>
    <x v="4"/>
    <s v="pop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n v="554"/>
    <b v="1"/>
    <x v="38"/>
    <s v="music/pop"/>
    <x v="4"/>
    <s v="pop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n v="26.55"/>
    <b v="1"/>
    <x v="5"/>
    <s v="music/pop"/>
    <x v="4"/>
    <s v="pop"/>
    <x v="1645"/>
    <x v="1646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n v="113.83"/>
    <b v="1"/>
    <x v="2"/>
    <s v="music/pop"/>
    <x v="4"/>
    <s v="pop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n v="32.01"/>
    <b v="1"/>
    <x v="105"/>
    <s v="music/pop"/>
    <x v="4"/>
    <s v="pop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n v="47.19"/>
    <b v="1"/>
    <x v="7"/>
    <s v="music/pop"/>
    <x v="4"/>
    <s v="pop"/>
    <x v="1648"/>
    <x v="1649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n v="88.47"/>
    <b v="1"/>
    <x v="24"/>
    <s v="music/pop"/>
    <x v="4"/>
    <s v="pop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n v="100.75"/>
    <b v="1"/>
    <x v="7"/>
    <s v="music/pop"/>
    <x v="4"/>
    <s v="pop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n v="64.709999999999994"/>
    <b v="1"/>
    <x v="7"/>
    <s v="music/pop"/>
    <x v="4"/>
    <s v="pop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n v="51.85"/>
    <b v="1"/>
    <x v="107"/>
    <s v="music/pop"/>
    <x v="4"/>
    <s v="pop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n v="38.79"/>
    <b v="1"/>
    <x v="28"/>
    <s v="music/pop"/>
    <x v="4"/>
    <s v="pop"/>
    <x v="1653"/>
    <x v="1654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n v="44.65"/>
    <b v="1"/>
    <x v="1"/>
    <s v="music/pop"/>
    <x v="4"/>
    <s v="pop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n v="156.77000000000001"/>
    <b v="1"/>
    <x v="8"/>
    <s v="music/pop"/>
    <x v="4"/>
    <s v="pop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n v="118.7"/>
    <b v="1"/>
    <x v="2"/>
    <s v="music/pop"/>
    <x v="4"/>
    <s v="pop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n v="74.150000000000006"/>
    <b v="1"/>
    <x v="88"/>
    <s v="music/pop"/>
    <x v="4"/>
    <s v="pop"/>
    <x v="1657"/>
    <x v="1658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n v="12.53"/>
    <b v="1"/>
    <x v="40"/>
    <s v="music/pop"/>
    <x v="4"/>
    <s v="pop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n v="27.86"/>
    <b v="1"/>
    <x v="214"/>
    <s v="music/pop"/>
    <x v="4"/>
    <s v="pop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n v="80.180000000000007"/>
    <b v="1"/>
    <x v="33"/>
    <s v="music/pop"/>
    <x v="4"/>
    <s v="pop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n v="132.44"/>
    <b v="1"/>
    <x v="33"/>
    <s v="music/pop"/>
    <x v="4"/>
    <s v="pop"/>
    <x v="1661"/>
    <x v="1662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n v="33.75"/>
    <b v="1"/>
    <x v="29"/>
    <s v="music/pop"/>
    <x v="4"/>
    <s v="pop"/>
    <x v="1662"/>
    <x v="1663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n v="34.380000000000003"/>
    <b v="1"/>
    <x v="108"/>
    <s v="music/pop"/>
    <x v="4"/>
    <s v="pop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n v="44.96"/>
    <b v="1"/>
    <x v="17"/>
    <s v="music/pop"/>
    <x v="4"/>
    <s v="pop"/>
    <x v="1664"/>
    <x v="1665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n v="41.04"/>
    <b v="1"/>
    <x v="164"/>
    <s v="music/pop"/>
    <x v="4"/>
    <s v="pop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n v="52.6"/>
    <b v="1"/>
    <x v="37"/>
    <s v="music/pop"/>
    <x v="4"/>
    <s v="pop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n v="70.78"/>
    <b v="1"/>
    <x v="33"/>
    <s v="music/pop"/>
    <x v="4"/>
    <s v="pop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n v="53.75"/>
    <b v="1"/>
    <x v="49"/>
    <s v="music/pop"/>
    <x v="4"/>
    <s v="pop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n v="44.61"/>
    <b v="1"/>
    <x v="33"/>
    <s v="music/pop"/>
    <x v="4"/>
    <s v="pop"/>
    <x v="1669"/>
    <x v="1670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n v="26.15"/>
    <b v="1"/>
    <x v="7"/>
    <s v="music/pop"/>
    <x v="4"/>
    <s v="pop"/>
    <x v="1670"/>
    <x v="1671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n v="39.18"/>
    <b v="1"/>
    <x v="40"/>
    <s v="music/pop"/>
    <x v="4"/>
    <s v="pop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n v="45.59"/>
    <b v="1"/>
    <x v="30"/>
    <s v="music/pop"/>
    <x v="4"/>
    <s v="pop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n v="89.25"/>
    <b v="1"/>
    <x v="180"/>
    <s v="music/pop"/>
    <x v="4"/>
    <s v="pop"/>
    <x v="1673"/>
    <x v="1674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n v="40.42"/>
    <b v="1"/>
    <x v="0"/>
    <s v="music/pop"/>
    <x v="4"/>
    <s v="pop"/>
    <x v="1674"/>
    <x v="1675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n v="82.38"/>
    <b v="1"/>
    <x v="41"/>
    <s v="music/pop"/>
    <x v="4"/>
    <s v="pop"/>
    <x v="1675"/>
    <x v="1676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n v="159.52000000000001"/>
    <b v="1"/>
    <x v="20"/>
    <s v="music/pop"/>
    <x v="4"/>
    <s v="pop"/>
    <x v="1676"/>
    <x v="167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n v="36.24"/>
    <b v="1"/>
    <x v="90"/>
    <s v="music/pop"/>
    <x v="4"/>
    <s v="pop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n v="62.5"/>
    <b v="1"/>
    <x v="215"/>
    <s v="music/pop"/>
    <x v="4"/>
    <s v="pop"/>
    <x v="1678"/>
    <x v="1679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n v="47"/>
    <b v="1"/>
    <x v="90"/>
    <s v="music/pop"/>
    <x v="4"/>
    <s v="pop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n v="74.58"/>
    <b v="0"/>
    <x v="7"/>
    <s v="music/faith"/>
    <x v="4"/>
    <s v="faith"/>
    <x v="1680"/>
    <x v="1681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n v="0"/>
    <b v="0"/>
    <x v="50"/>
    <s v="music/faith"/>
    <x v="4"/>
    <s v="faith"/>
    <x v="1681"/>
    <x v="1682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n v="76"/>
    <b v="0"/>
    <x v="66"/>
    <s v="music/faith"/>
    <x v="4"/>
    <s v="faith"/>
    <x v="1682"/>
    <x v="1683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n v="86.44"/>
    <b v="0"/>
    <x v="15"/>
    <s v="music/faith"/>
    <x v="4"/>
    <s v="faith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n v="24"/>
    <b v="0"/>
    <x v="33"/>
    <s v="music/faith"/>
    <x v="4"/>
    <s v="faith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n v="18"/>
    <b v="0"/>
    <x v="50"/>
    <s v="music/faith"/>
    <x v="4"/>
    <s v="faith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n v="80.13"/>
    <b v="0"/>
    <x v="134"/>
    <s v="music/faith"/>
    <x v="4"/>
    <s v="faith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n v="253.14"/>
    <b v="0"/>
    <x v="156"/>
    <s v="music/faith"/>
    <x v="4"/>
    <s v="faith"/>
    <x v="1687"/>
    <x v="168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n v="171.43"/>
    <b v="0"/>
    <x v="8"/>
    <s v="music/faith"/>
    <x v="4"/>
    <s v="faith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n v="57.73"/>
    <b v="0"/>
    <x v="78"/>
    <s v="music/faith"/>
    <x v="4"/>
    <s v="faith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n v="264.26"/>
    <b v="0"/>
    <x v="69"/>
    <s v="music/faith"/>
    <x v="4"/>
    <s v="faith"/>
    <x v="1690"/>
    <x v="1691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n v="159.33000000000001"/>
    <b v="0"/>
    <x v="216"/>
    <s v="music/faith"/>
    <x v="4"/>
    <s v="faith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n v="35"/>
    <b v="0"/>
    <x v="114"/>
    <s v="music/faith"/>
    <x v="4"/>
    <s v="faith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n v="5"/>
    <b v="0"/>
    <x v="50"/>
    <s v="music/faith"/>
    <x v="4"/>
    <s v="faith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n v="61.09"/>
    <b v="0"/>
    <x v="81"/>
    <s v="music/faith"/>
    <x v="4"/>
    <s v="faith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n v="0"/>
    <b v="0"/>
    <x v="50"/>
    <s v="music/faith"/>
    <x v="4"/>
    <s v="faith"/>
    <x v="1695"/>
    <x v="1696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n v="114.82"/>
    <b v="0"/>
    <x v="68"/>
    <s v="music/faith"/>
    <x v="4"/>
    <s v="faith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n v="0"/>
    <b v="0"/>
    <x v="50"/>
    <s v="music/faith"/>
    <x v="4"/>
    <s v="faith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n v="54"/>
    <b v="0"/>
    <x v="65"/>
    <s v="music/faith"/>
    <x v="4"/>
    <s v="faith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n v="65.97"/>
    <b v="0"/>
    <x v="73"/>
    <s v="music/faith"/>
    <x v="4"/>
    <s v="faith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n v="5"/>
    <b v="0"/>
    <x v="50"/>
    <s v="music/faith"/>
    <x v="4"/>
    <s v="faith"/>
    <x v="1700"/>
    <x v="1701"/>
  </r>
  <r>
    <n v="1702"/>
    <x v="1702"/>
    <s v="I can do all things through christ jesus"/>
    <n v="16500"/>
    <n v="1"/>
    <x v="2"/>
    <x v="0"/>
    <x v="0"/>
    <n v="1427745150"/>
    <n v="1425156750"/>
    <b v="0"/>
    <n v="1"/>
    <n v="1"/>
    <b v="0"/>
    <x v="50"/>
    <s v="music/faith"/>
    <x v="4"/>
    <s v="faith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n v="25.5"/>
    <b v="0"/>
    <x v="60"/>
    <s v="music/faith"/>
    <x v="4"/>
    <s v="faith"/>
    <x v="1702"/>
    <x v="1703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n v="118.36"/>
    <b v="0"/>
    <x v="187"/>
    <s v="music/faith"/>
    <x v="4"/>
    <s v="faith"/>
    <x v="1703"/>
    <x v="1704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n v="0"/>
    <b v="0"/>
    <x v="50"/>
    <s v="music/faith"/>
    <x v="4"/>
    <s v="faith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n v="0"/>
    <b v="0"/>
    <x v="50"/>
    <s v="music/faith"/>
    <x v="4"/>
    <s v="faith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n v="54.11"/>
    <b v="0"/>
    <x v="54"/>
    <s v="music/faith"/>
    <x v="4"/>
    <s v="faith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n v="0"/>
    <b v="0"/>
    <x v="50"/>
    <s v="music/faith"/>
    <x v="4"/>
    <s v="faith"/>
    <x v="1707"/>
    <x v="170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n v="21.25"/>
    <b v="0"/>
    <x v="62"/>
    <s v="music/faith"/>
    <x v="4"/>
    <s v="faith"/>
    <x v="1708"/>
    <x v="1709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n v="34"/>
    <b v="0"/>
    <x v="60"/>
    <s v="music/faith"/>
    <x v="4"/>
    <s v="faith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n v="525"/>
    <b v="0"/>
    <x v="57"/>
    <s v="music/faith"/>
    <x v="4"/>
    <s v="faith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n v="0"/>
    <b v="0"/>
    <x v="50"/>
    <s v="music/faith"/>
    <x v="4"/>
    <s v="faith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n v="50"/>
    <b v="0"/>
    <x v="53"/>
    <s v="music/faith"/>
    <x v="4"/>
    <s v="faith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n v="115.71"/>
    <b v="0"/>
    <x v="59"/>
    <s v="music/faith"/>
    <x v="4"/>
    <s v="faith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n v="5.5"/>
    <b v="0"/>
    <x v="50"/>
    <s v="music/faith"/>
    <x v="4"/>
    <s v="faith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n v="50"/>
    <b v="0"/>
    <x v="59"/>
    <s v="music/faith"/>
    <x v="4"/>
    <s v="faith"/>
    <x v="1715"/>
    <x v="1716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n v="34.020000000000003"/>
    <b v="0"/>
    <x v="152"/>
    <s v="music/faith"/>
    <x v="4"/>
    <s v="faith"/>
    <x v="1716"/>
    <x v="1717"/>
  </r>
  <r>
    <n v="1718"/>
    <x v="1718"/>
    <s v="A melody for the galaxy."/>
    <n v="35000"/>
    <n v="75"/>
    <x v="2"/>
    <x v="0"/>
    <x v="0"/>
    <n v="1463201940"/>
    <n v="1459435149"/>
    <b v="0"/>
    <n v="2"/>
    <n v="37.5"/>
    <b v="0"/>
    <x v="50"/>
    <s v="music/faith"/>
    <x v="4"/>
    <s v="faith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n v="11.67"/>
    <b v="0"/>
    <x v="60"/>
    <s v="music/faith"/>
    <x v="4"/>
    <s v="faith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n v="28.13"/>
    <b v="0"/>
    <x v="52"/>
    <s v="music/faith"/>
    <x v="4"/>
    <s v="faith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n v="0"/>
    <b v="0"/>
    <x v="50"/>
    <s v="music/faith"/>
    <x v="4"/>
    <s v="faith"/>
    <x v="1720"/>
    <x v="1721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n v="1"/>
    <b v="0"/>
    <x v="50"/>
    <s v="music/faith"/>
    <x v="4"/>
    <s v="faith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n v="216.67"/>
    <b v="0"/>
    <x v="113"/>
    <s v="music/faith"/>
    <x v="4"/>
    <s v="faith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n v="8.75"/>
    <b v="0"/>
    <x v="60"/>
    <s v="music/faith"/>
    <x v="4"/>
    <s v="faith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n v="62.22"/>
    <b v="0"/>
    <x v="54"/>
    <s v="music/faith"/>
    <x v="4"/>
    <s v="faith"/>
    <x v="1724"/>
    <x v="1725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n v="137.25"/>
    <b v="0"/>
    <x v="122"/>
    <s v="music/faith"/>
    <x v="4"/>
    <s v="faith"/>
    <x v="1725"/>
    <x v="1726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n v="1"/>
    <b v="0"/>
    <x v="50"/>
    <s v="music/faith"/>
    <x v="4"/>
    <s v="faith"/>
    <x v="1726"/>
    <x v="1727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n v="122.14"/>
    <b v="0"/>
    <x v="149"/>
    <s v="music/faith"/>
    <x v="4"/>
    <s v="faith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n v="0"/>
    <b v="0"/>
    <x v="50"/>
    <s v="music/faith"/>
    <x v="4"/>
    <s v="faith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n v="0"/>
    <b v="0"/>
    <x v="50"/>
    <s v="music/faith"/>
    <x v="4"/>
    <s v="faith"/>
    <x v="1729"/>
    <x v="1730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n v="0"/>
    <b v="0"/>
    <x v="50"/>
    <s v="music/faith"/>
    <x v="4"/>
    <s v="faith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n v="0"/>
    <b v="0"/>
    <x v="50"/>
    <s v="music/faith"/>
    <x v="4"/>
    <s v="faith"/>
    <x v="1731"/>
    <x v="1732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n v="0"/>
    <b v="0"/>
    <x v="50"/>
    <s v="music/faith"/>
    <x v="4"/>
    <s v="faith"/>
    <x v="1732"/>
    <x v="1733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n v="1"/>
    <b v="0"/>
    <x v="50"/>
    <s v="music/faith"/>
    <x v="4"/>
    <s v="faith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n v="55"/>
    <b v="0"/>
    <x v="57"/>
    <s v="music/faith"/>
    <x v="4"/>
    <s v="faith"/>
    <x v="1734"/>
    <x v="173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n v="22"/>
    <b v="0"/>
    <x v="60"/>
    <s v="music/faith"/>
    <x v="4"/>
    <s v="faith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n v="56.67"/>
    <b v="0"/>
    <x v="70"/>
    <s v="music/faith"/>
    <x v="4"/>
    <s v="faith"/>
    <x v="1736"/>
    <x v="1737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n v="20"/>
    <b v="0"/>
    <x v="50"/>
    <s v="music/faith"/>
    <x v="4"/>
    <s v="faith"/>
    <x v="1737"/>
    <x v="173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n v="1"/>
    <b v="0"/>
    <x v="50"/>
    <s v="music/faith"/>
    <x v="4"/>
    <s v="faith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n v="0"/>
    <b v="0"/>
    <x v="50"/>
    <s v="music/faith"/>
    <x v="4"/>
    <s v="faith"/>
    <x v="1739"/>
    <x v="1740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n v="25.58"/>
    <b v="1"/>
    <x v="38"/>
    <s v="photography/photobooks"/>
    <x v="8"/>
    <s v="photobooks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n v="63.97"/>
    <b v="1"/>
    <x v="15"/>
    <s v="photography/photobooks"/>
    <x v="8"/>
    <s v="photobooks"/>
    <x v="1741"/>
    <x v="1742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n v="89.93"/>
    <b v="1"/>
    <x v="8"/>
    <s v="photography/photobooks"/>
    <x v="8"/>
    <s v="photobooks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n v="93.07"/>
    <b v="1"/>
    <x v="90"/>
    <s v="photography/photobooks"/>
    <x v="8"/>
    <s v="photobooks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n v="89.67"/>
    <b v="1"/>
    <x v="35"/>
    <s v="photography/photobooks"/>
    <x v="8"/>
    <s v="photobooks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n v="207.62"/>
    <b v="1"/>
    <x v="34"/>
    <s v="photography/photobooks"/>
    <x v="8"/>
    <s v="photobooks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n v="59.41"/>
    <b v="1"/>
    <x v="2"/>
    <s v="photography/photobooks"/>
    <x v="8"/>
    <s v="photobooks"/>
    <x v="1746"/>
    <x v="1747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n v="358.97"/>
    <b v="1"/>
    <x v="22"/>
    <s v="photography/photobooks"/>
    <x v="8"/>
    <s v="photobooks"/>
    <x v="1747"/>
    <x v="1748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n v="94.74"/>
    <b v="1"/>
    <x v="4"/>
    <s v="photography/photobooks"/>
    <x v="8"/>
    <s v="photobooks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n v="80.650000000000006"/>
    <b v="1"/>
    <x v="180"/>
    <s v="photography/photobooks"/>
    <x v="8"/>
    <s v="photobooks"/>
    <x v="1749"/>
    <x v="175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n v="168.69"/>
    <b v="1"/>
    <x v="33"/>
    <s v="photography/photobooks"/>
    <x v="8"/>
    <s v="photobooks"/>
    <x v="1750"/>
    <x v="1751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n v="34.69"/>
    <b v="1"/>
    <x v="217"/>
    <s v="photography/photobooks"/>
    <x v="8"/>
    <s v="photobooks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n v="462.86"/>
    <b v="1"/>
    <x v="29"/>
    <s v="photography/photobooks"/>
    <x v="8"/>
    <s v="photobooks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n v="104.39"/>
    <b v="1"/>
    <x v="38"/>
    <s v="photography/photobooks"/>
    <x v="8"/>
    <s v="photobooks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n v="7.5"/>
    <b v="1"/>
    <x v="28"/>
    <s v="photography/photobooks"/>
    <x v="8"/>
    <s v="photobooks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n v="47.13"/>
    <b v="1"/>
    <x v="33"/>
    <s v="photography/photobooks"/>
    <x v="8"/>
    <s v="photobooks"/>
    <x v="1755"/>
    <x v="1756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n v="414.29"/>
    <b v="1"/>
    <x v="31"/>
    <s v="photography/photobooks"/>
    <x v="8"/>
    <s v="photobooks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n v="42.48"/>
    <b v="1"/>
    <x v="41"/>
    <s v="photography/photobooks"/>
    <x v="8"/>
    <s v="photobooks"/>
    <x v="1757"/>
    <x v="1758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n v="108.78"/>
    <b v="1"/>
    <x v="13"/>
    <s v="photography/photobooks"/>
    <x v="8"/>
    <s v="photobooks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n v="81.099999999999994"/>
    <b v="1"/>
    <x v="11"/>
    <s v="photography/photobooks"/>
    <x v="8"/>
    <s v="photobooks"/>
    <x v="1759"/>
    <x v="176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n v="51.67"/>
    <b v="1"/>
    <x v="19"/>
    <s v="photography/photobooks"/>
    <x v="8"/>
    <s v="photobooks"/>
    <x v="1760"/>
    <x v="1761"/>
  </r>
  <r>
    <n v="1762"/>
    <x v="1762"/>
    <s v="Project rewards $25 gets you 190+ digital images"/>
    <n v="100"/>
    <n v="885"/>
    <x v="0"/>
    <x v="0"/>
    <x v="0"/>
    <n v="1457739245"/>
    <n v="1455147245"/>
    <b v="0"/>
    <n v="25"/>
    <n v="35.4"/>
    <b v="1"/>
    <x v="218"/>
    <s v="photography/photobooks"/>
    <x v="8"/>
    <s v="photobooks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n v="103.64"/>
    <b v="1"/>
    <x v="21"/>
    <s v="photography/photobooks"/>
    <x v="8"/>
    <s v="photobooks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n v="55.28"/>
    <b v="0"/>
    <x v="68"/>
    <s v="photography/photobooks"/>
    <x v="8"/>
    <s v="photobooks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n v="72.17"/>
    <b v="0"/>
    <x v="155"/>
    <s v="photography/photobooks"/>
    <x v="8"/>
    <s v="photobooks"/>
    <x v="1764"/>
    <x v="1765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n v="0"/>
    <b v="0"/>
    <x v="50"/>
    <s v="photography/photobooks"/>
    <x v="8"/>
    <s v="photobooks"/>
    <x v="1765"/>
    <x v="1766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n v="58.62"/>
    <b v="0"/>
    <x v="132"/>
    <s v="photography/photobooks"/>
    <x v="8"/>
    <s v="photobooks"/>
    <x v="1766"/>
    <x v="1767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n v="12.47"/>
    <b v="0"/>
    <x v="65"/>
    <s v="photography/photobooks"/>
    <x v="8"/>
    <s v="photobooks"/>
    <x v="1767"/>
    <x v="1768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n v="49.14"/>
    <b v="0"/>
    <x v="56"/>
    <s v="photography/photobooks"/>
    <x v="8"/>
    <s v="photobooks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n v="150.5"/>
    <b v="0"/>
    <x v="219"/>
    <s v="photography/photobooks"/>
    <x v="8"/>
    <s v="photobooks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n v="35.799999999999997"/>
    <b v="0"/>
    <x v="70"/>
    <s v="photography/photobooks"/>
    <x v="8"/>
    <s v="photobooks"/>
    <x v="1770"/>
    <x v="1771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n v="45.16"/>
    <b v="0"/>
    <x v="63"/>
    <s v="photography/photobooks"/>
    <x v="8"/>
    <s v="photobooks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n v="98.79"/>
    <b v="0"/>
    <x v="52"/>
    <s v="photography/photobooks"/>
    <x v="8"/>
    <s v="photobooks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n v="88.31"/>
    <b v="0"/>
    <x v="132"/>
    <s v="photography/photobooks"/>
    <x v="8"/>
    <s v="photobooks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n v="170.63"/>
    <b v="0"/>
    <x v="187"/>
    <s v="photography/photobooks"/>
    <x v="8"/>
    <s v="photobooks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n v="83.75"/>
    <b v="0"/>
    <x v="113"/>
    <s v="photography/photobooks"/>
    <x v="8"/>
    <s v="photobooks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n v="65.099999999999994"/>
    <b v="0"/>
    <x v="51"/>
    <s v="photography/photobooks"/>
    <x v="8"/>
    <s v="photobooks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n v="66.33"/>
    <b v="0"/>
    <x v="53"/>
    <s v="photography/photobooks"/>
    <x v="8"/>
    <s v="photobooks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n v="104.89"/>
    <b v="0"/>
    <x v="71"/>
    <s v="photography/photobooks"/>
    <x v="8"/>
    <s v="photobooks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n v="78.44"/>
    <b v="0"/>
    <x v="67"/>
    <s v="photography/photobooks"/>
    <x v="8"/>
    <s v="photobooks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n v="59.04"/>
    <b v="0"/>
    <x v="73"/>
    <s v="photography/photobooks"/>
    <x v="8"/>
    <s v="photobooks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n v="71.34"/>
    <b v="0"/>
    <x v="77"/>
    <s v="photography/photobooks"/>
    <x v="8"/>
    <s v="photobooks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n v="51.23"/>
    <b v="0"/>
    <x v="148"/>
    <s v="photography/photobooks"/>
    <x v="8"/>
    <s v="photobooks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n v="60.24"/>
    <b v="0"/>
    <x v="67"/>
    <s v="photography/photobooks"/>
    <x v="8"/>
    <s v="photobooks"/>
    <x v="1783"/>
    <x v="1784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n v="44.94"/>
    <b v="0"/>
    <x v="68"/>
    <s v="photography/photobooks"/>
    <x v="8"/>
    <s v="photobooks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n v="31.21"/>
    <b v="0"/>
    <x v="216"/>
    <s v="photography/photobooks"/>
    <x v="8"/>
    <s v="photobooks"/>
    <x v="1785"/>
    <x v="1786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n v="63.88"/>
    <b v="0"/>
    <x v="77"/>
    <s v="photography/photobooks"/>
    <x v="8"/>
    <s v="photobooks"/>
    <x v="1786"/>
    <x v="178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n v="19"/>
    <b v="0"/>
    <x v="60"/>
    <s v="photography/photobooks"/>
    <x v="8"/>
    <s v="photobooks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n v="10"/>
    <b v="0"/>
    <x v="60"/>
    <s v="photography/photobooks"/>
    <x v="8"/>
    <s v="photobooks"/>
    <x v="1788"/>
    <x v="1789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n v="109.07"/>
    <b v="0"/>
    <x v="62"/>
    <s v="photography/photobooks"/>
    <x v="8"/>
    <s v="photobooks"/>
    <x v="1789"/>
    <x v="179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n v="26.75"/>
    <b v="0"/>
    <x v="65"/>
    <s v="photography/photobooks"/>
    <x v="8"/>
    <s v="photobooks"/>
    <x v="1790"/>
    <x v="1791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n v="109.94"/>
    <b v="0"/>
    <x v="220"/>
    <s v="photography/photobooks"/>
    <x v="8"/>
    <s v="photobooks"/>
    <x v="1791"/>
    <x v="1792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n v="20"/>
    <b v="0"/>
    <x v="60"/>
    <s v="photography/photobooks"/>
    <x v="8"/>
    <s v="photobooks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n v="55.39"/>
    <b v="0"/>
    <x v="57"/>
    <s v="photography/photobooks"/>
    <x v="8"/>
    <s v="photobooks"/>
    <x v="1793"/>
    <x v="1794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n v="133.9"/>
    <b v="0"/>
    <x v="115"/>
    <s v="photography/photobooks"/>
    <x v="8"/>
    <s v="photobooks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n v="48.72"/>
    <b v="0"/>
    <x v="66"/>
    <s v="photography/photobooks"/>
    <x v="8"/>
    <s v="photobooks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n v="48.25"/>
    <b v="0"/>
    <x v="149"/>
    <s v="photography/photobooks"/>
    <x v="8"/>
    <s v="photobooks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n v="58.97"/>
    <b v="0"/>
    <x v="51"/>
    <s v="photography/photobooks"/>
    <x v="8"/>
    <s v="photobooks"/>
    <x v="1797"/>
    <x v="1798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n v="11.64"/>
    <b v="0"/>
    <x v="53"/>
    <s v="photography/photobooks"/>
    <x v="8"/>
    <s v="photobooks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n v="83.72"/>
    <b v="0"/>
    <x v="68"/>
    <s v="photography/photobooks"/>
    <x v="8"/>
    <s v="photobooks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n v="63.65"/>
    <b v="0"/>
    <x v="51"/>
    <s v="photography/photobooks"/>
    <x v="8"/>
    <s v="photobooks"/>
    <x v="1800"/>
    <x v="1801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n v="94.28"/>
    <b v="0"/>
    <x v="216"/>
    <s v="photography/photobooks"/>
    <x v="8"/>
    <s v="photobooks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n v="71.87"/>
    <b v="0"/>
    <x v="134"/>
    <s v="photography/photobooks"/>
    <x v="8"/>
    <s v="photobooks"/>
    <x v="1802"/>
    <x v="1803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n v="104.85"/>
    <b v="0"/>
    <x v="131"/>
    <s v="photography/photobooks"/>
    <x v="8"/>
    <s v="photobooks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n v="67.14"/>
    <b v="0"/>
    <x v="71"/>
    <s v="photography/photobooks"/>
    <x v="8"/>
    <s v="photobooks"/>
    <x v="1804"/>
    <x v="1805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n v="73.88"/>
    <b v="0"/>
    <x v="56"/>
    <s v="photography/photobooks"/>
    <x v="8"/>
    <s v="photobooks"/>
    <x v="1805"/>
    <x v="1806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n v="69.13"/>
    <b v="0"/>
    <x v="57"/>
    <s v="photography/photobooks"/>
    <x v="8"/>
    <s v="photobooks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n v="120.77"/>
    <b v="0"/>
    <x v="139"/>
    <s v="photography/photobooks"/>
    <x v="8"/>
    <s v="photobooks"/>
    <x v="1807"/>
    <x v="1808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n v="42.22"/>
    <b v="0"/>
    <x v="57"/>
    <s v="photography/photobooks"/>
    <x v="8"/>
    <s v="photobooks"/>
    <x v="1808"/>
    <x v="180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n v="7.5"/>
    <b v="0"/>
    <x v="56"/>
    <s v="photography/photobooks"/>
    <x v="8"/>
    <s v="photobooks"/>
    <x v="1809"/>
    <x v="181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n v="1.54"/>
    <b v="0"/>
    <x v="50"/>
    <s v="photography/photobooks"/>
    <x v="8"/>
    <s v="photobooks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n v="37.61"/>
    <b v="0"/>
    <x v="55"/>
    <s v="photography/photobooks"/>
    <x v="8"/>
    <s v="photobooks"/>
    <x v="1811"/>
    <x v="1812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n v="0"/>
    <b v="0"/>
    <x v="50"/>
    <s v="photography/photobooks"/>
    <x v="8"/>
    <s v="photobooks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n v="42.16"/>
    <b v="0"/>
    <x v="190"/>
    <s v="photography/photobooks"/>
    <x v="8"/>
    <s v="photobooks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n v="0"/>
    <b v="0"/>
    <x v="50"/>
    <s v="photography/photobooks"/>
    <x v="8"/>
    <s v="photobooks"/>
    <x v="1814"/>
    <x v="1815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n v="84.83"/>
    <b v="0"/>
    <x v="53"/>
    <s v="photography/photobooks"/>
    <x v="8"/>
    <s v="photobooks"/>
    <x v="1815"/>
    <x v="1816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n v="94.19"/>
    <b v="0"/>
    <x v="221"/>
    <s v="photography/photobooks"/>
    <x v="8"/>
    <s v="photobooks"/>
    <x v="1816"/>
    <x v="1817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n v="0"/>
    <b v="0"/>
    <x v="50"/>
    <s v="photography/photobooks"/>
    <x v="8"/>
    <s v="photobooks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n v="6.25"/>
    <b v="0"/>
    <x v="53"/>
    <s v="photography/photobooks"/>
    <x v="8"/>
    <s v="photobooks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n v="213.38"/>
    <b v="0"/>
    <x v="113"/>
    <s v="photography/photobooks"/>
    <x v="8"/>
    <s v="photobooks"/>
    <x v="1819"/>
    <x v="18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n v="59.16"/>
    <b v="1"/>
    <x v="165"/>
    <s v="music/rock"/>
    <x v="4"/>
    <s v="rock"/>
    <x v="1820"/>
    <x v="182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n v="27.27"/>
    <b v="1"/>
    <x v="8"/>
    <s v="music/rock"/>
    <x v="4"/>
    <s v="rock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n v="24.58"/>
    <b v="1"/>
    <x v="31"/>
    <s v="music/rock"/>
    <x v="4"/>
    <s v="rock"/>
    <x v="1822"/>
    <x v="1823"/>
  </r>
  <r>
    <n v="1824"/>
    <x v="1824"/>
    <s v="cd fund raiser"/>
    <n v="3000"/>
    <n v="3002"/>
    <x v="0"/>
    <x v="0"/>
    <x v="0"/>
    <n v="1389146880"/>
    <n v="1387403967"/>
    <b v="0"/>
    <n v="40"/>
    <n v="75.05"/>
    <b v="1"/>
    <x v="8"/>
    <s v="music/rock"/>
    <x v="4"/>
    <s v="rock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n v="42.02"/>
    <b v="1"/>
    <x v="2"/>
    <s v="music/rock"/>
    <x v="4"/>
    <s v="rock"/>
    <x v="1824"/>
    <x v="1825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n v="53.16"/>
    <b v="1"/>
    <x v="7"/>
    <s v="music/rock"/>
    <x v="4"/>
    <s v="rock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n v="83.89"/>
    <b v="1"/>
    <x v="7"/>
    <s v="music/rock"/>
    <x v="4"/>
    <s v="rock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n v="417.33"/>
    <b v="1"/>
    <x v="8"/>
    <s v="music/rock"/>
    <x v="4"/>
    <s v="rock"/>
    <x v="1827"/>
    <x v="1828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n v="75.77"/>
    <b v="1"/>
    <x v="23"/>
    <s v="music/rock"/>
    <x v="4"/>
    <s v="rock"/>
    <x v="1828"/>
    <x v="1829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n v="67.39"/>
    <b v="1"/>
    <x v="21"/>
    <s v="music/rock"/>
    <x v="4"/>
    <s v="rock"/>
    <x v="1829"/>
    <x v="1830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n v="73.569999999999993"/>
    <b v="1"/>
    <x v="33"/>
    <s v="music/rock"/>
    <x v="4"/>
    <s v="rock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n v="25"/>
    <b v="1"/>
    <x v="1"/>
    <s v="music/rock"/>
    <x v="4"/>
    <s v="rock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n v="42"/>
    <b v="1"/>
    <x v="222"/>
    <s v="music/rock"/>
    <x v="4"/>
    <s v="rock"/>
    <x v="1832"/>
    <x v="1833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n v="131.16999999999999"/>
    <b v="1"/>
    <x v="90"/>
    <s v="music/rock"/>
    <x v="4"/>
    <s v="rock"/>
    <x v="1833"/>
    <x v="1834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n v="47.27"/>
    <b v="1"/>
    <x v="3"/>
    <s v="music/rock"/>
    <x v="4"/>
    <s v="rock"/>
    <x v="1834"/>
    <x v="1835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n v="182.13"/>
    <b v="1"/>
    <x v="177"/>
    <s v="music/rock"/>
    <x v="4"/>
    <s v="rock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n v="61.37"/>
    <b v="1"/>
    <x v="223"/>
    <s v="music/rock"/>
    <x v="4"/>
    <s v="rock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n v="35.770000000000003"/>
    <b v="1"/>
    <x v="8"/>
    <s v="music/rock"/>
    <x v="4"/>
    <s v="rock"/>
    <x v="1837"/>
    <x v="1838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n v="45.62"/>
    <b v="1"/>
    <x v="207"/>
    <s v="music/rock"/>
    <x v="4"/>
    <s v="rock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n v="75.38"/>
    <b v="1"/>
    <x v="15"/>
    <s v="music/rock"/>
    <x v="4"/>
    <s v="rock"/>
    <x v="1839"/>
    <x v="184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n v="50.88"/>
    <b v="1"/>
    <x v="21"/>
    <s v="music/rock"/>
    <x v="4"/>
    <s v="rock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n v="119.29"/>
    <b v="1"/>
    <x v="105"/>
    <s v="music/rock"/>
    <x v="4"/>
    <s v="rock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n v="92.54"/>
    <b v="1"/>
    <x v="39"/>
    <s v="music/rock"/>
    <x v="4"/>
    <s v="rock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n v="76.05"/>
    <b v="1"/>
    <x v="7"/>
    <s v="music/rock"/>
    <x v="4"/>
    <s v="rock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n v="52.63"/>
    <b v="1"/>
    <x v="8"/>
    <s v="music/rock"/>
    <x v="4"/>
    <s v="rock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n v="98.99"/>
    <b v="1"/>
    <x v="178"/>
    <s v="music/rock"/>
    <x v="4"/>
    <s v="rock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n v="79.53"/>
    <b v="1"/>
    <x v="10"/>
    <s v="music/rock"/>
    <x v="4"/>
    <s v="rock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n v="134.21"/>
    <b v="1"/>
    <x v="13"/>
    <s v="music/rock"/>
    <x v="4"/>
    <s v="rock"/>
    <x v="1847"/>
    <x v="1848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n v="37.630000000000003"/>
    <b v="1"/>
    <x v="8"/>
    <s v="music/rock"/>
    <x v="4"/>
    <s v="rock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n v="51.04"/>
    <b v="1"/>
    <x v="21"/>
    <s v="music/rock"/>
    <x v="4"/>
    <s v="rock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n v="50.04"/>
    <b v="1"/>
    <x v="8"/>
    <s v="music/rock"/>
    <x v="4"/>
    <s v="rock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n v="133.93"/>
    <b v="1"/>
    <x v="16"/>
    <s v="music/rock"/>
    <x v="4"/>
    <s v="rock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n v="58.21"/>
    <b v="1"/>
    <x v="21"/>
    <s v="music/rock"/>
    <x v="4"/>
    <s v="rock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n v="88.04"/>
    <b v="1"/>
    <x v="21"/>
    <s v="music/rock"/>
    <x v="4"/>
    <s v="rock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n v="70.58"/>
    <b v="1"/>
    <x v="224"/>
    <s v="music/rock"/>
    <x v="4"/>
    <s v="rock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n v="53.29"/>
    <b v="1"/>
    <x v="7"/>
    <s v="music/rock"/>
    <x v="4"/>
    <s v="rock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n v="136.36000000000001"/>
    <b v="1"/>
    <x v="8"/>
    <s v="music/rock"/>
    <x v="4"/>
    <s v="rock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n v="40.549999999999997"/>
    <b v="1"/>
    <x v="15"/>
    <s v="music/rock"/>
    <x v="4"/>
    <s v="rock"/>
    <x v="1857"/>
    <x v="1858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n v="70.63"/>
    <b v="1"/>
    <x v="88"/>
    <s v="music/rock"/>
    <x v="4"/>
    <s v="rock"/>
    <x v="1858"/>
    <x v="185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n v="52.68"/>
    <b v="1"/>
    <x v="18"/>
    <s v="music/rock"/>
    <x v="4"/>
    <s v="rock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n v="0"/>
    <b v="0"/>
    <x v="50"/>
    <s v="games/mobile games"/>
    <x v="6"/>
    <s v="mobile games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n v="90.94"/>
    <b v="0"/>
    <x v="59"/>
    <s v="games/mobile games"/>
    <x v="6"/>
    <s v="mobile games"/>
    <x v="1861"/>
    <x v="1862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n v="5"/>
    <b v="0"/>
    <x v="50"/>
    <s v="games/mobile games"/>
    <x v="6"/>
    <s v="mobile games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n v="58.08"/>
    <b v="0"/>
    <x v="152"/>
    <s v="games/mobile games"/>
    <x v="6"/>
    <s v="mobile games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n v="2"/>
    <b v="0"/>
    <x v="50"/>
    <s v="games/mobile games"/>
    <x v="6"/>
    <s v="mobile games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n v="62.5"/>
    <b v="0"/>
    <x v="60"/>
    <s v="games/mobile games"/>
    <x v="6"/>
    <s v="mobile games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n v="10"/>
    <b v="0"/>
    <x v="50"/>
    <s v="games/mobile games"/>
    <x v="6"/>
    <s v="mobile games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n v="71.59"/>
    <b v="0"/>
    <x v="62"/>
    <s v="games/mobile games"/>
    <x v="6"/>
    <s v="mobile games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n v="0"/>
    <b v="0"/>
    <x v="50"/>
    <s v="games/mobile games"/>
    <x v="6"/>
    <s v="mobile games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n v="32.82"/>
    <b v="0"/>
    <x v="54"/>
    <s v="games/mobile games"/>
    <x v="6"/>
    <s v="mobile games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n v="49.12"/>
    <b v="0"/>
    <x v="225"/>
    <s v="games/mobile games"/>
    <x v="6"/>
    <s v="mobile games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n v="16.309999999999999"/>
    <b v="0"/>
    <x v="60"/>
    <s v="games/mobile games"/>
    <x v="6"/>
    <s v="mobile games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n v="18"/>
    <b v="0"/>
    <x v="50"/>
    <s v="games/mobile games"/>
    <x v="6"/>
    <s v="mobile games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n v="13"/>
    <b v="0"/>
    <x v="50"/>
    <s v="games/mobile games"/>
    <x v="6"/>
    <s v="mobile games"/>
    <x v="1873"/>
    <x v="1874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n v="17"/>
    <b v="0"/>
    <x v="60"/>
    <s v="games/mobile games"/>
    <x v="6"/>
    <s v="mobile games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n v="0"/>
    <b v="0"/>
    <x v="50"/>
    <s v="games/mobile games"/>
    <x v="6"/>
    <s v="mobile games"/>
    <x v="1875"/>
    <x v="1876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n v="0"/>
    <b v="0"/>
    <x v="50"/>
    <s v="games/mobile games"/>
    <x v="6"/>
    <s v="mobile games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n v="0"/>
    <b v="0"/>
    <x v="50"/>
    <s v="games/mobile games"/>
    <x v="6"/>
    <s v="mobile games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n v="3"/>
    <b v="0"/>
    <x v="50"/>
    <s v="games/mobile games"/>
    <x v="6"/>
    <s v="mobile games"/>
    <x v="1878"/>
    <x v="187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n v="41.83"/>
    <b v="0"/>
    <x v="68"/>
    <s v="games/mobile games"/>
    <x v="6"/>
    <s v="mobile games"/>
    <x v="1879"/>
    <x v="188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n v="49.34"/>
    <b v="1"/>
    <x v="36"/>
    <s v="music/indie rock"/>
    <x v="4"/>
    <s v="indie rock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n v="41.73"/>
    <b v="1"/>
    <x v="7"/>
    <s v="music/indie rock"/>
    <x v="4"/>
    <s v="indie rock"/>
    <x v="1881"/>
    <x v="1882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n v="32.72"/>
    <b v="1"/>
    <x v="2"/>
    <s v="music/indie rock"/>
    <x v="4"/>
    <s v="indie rock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n v="51.96"/>
    <b v="1"/>
    <x v="165"/>
    <s v="music/indie rock"/>
    <x v="4"/>
    <s v="indie rock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n v="50.69"/>
    <b v="1"/>
    <x v="31"/>
    <s v="music/indie rock"/>
    <x v="4"/>
    <s v="indie rock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n v="42.24"/>
    <b v="1"/>
    <x v="21"/>
    <s v="music/indie rock"/>
    <x v="4"/>
    <s v="indie rock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n v="416.88"/>
    <b v="1"/>
    <x v="38"/>
    <s v="music/indie rock"/>
    <x v="4"/>
    <s v="indie rock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n v="46.65"/>
    <b v="1"/>
    <x v="183"/>
    <s v="music/indie rock"/>
    <x v="4"/>
    <s v="indie rock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n v="48.45"/>
    <b v="1"/>
    <x v="13"/>
    <s v="music/indie rock"/>
    <x v="4"/>
    <s v="indie rock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n v="70.53"/>
    <b v="1"/>
    <x v="14"/>
    <s v="music/indie rock"/>
    <x v="4"/>
    <s v="indie rock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n v="87.96"/>
    <b v="1"/>
    <x v="6"/>
    <s v="music/indie rock"/>
    <x v="4"/>
    <s v="indie rock"/>
    <x v="1890"/>
    <x v="1891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n v="26.27"/>
    <b v="1"/>
    <x v="0"/>
    <s v="music/indie rock"/>
    <x v="4"/>
    <s v="indie rock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n v="57.78"/>
    <b v="1"/>
    <x v="3"/>
    <s v="music/indie rock"/>
    <x v="4"/>
    <s v="indie rock"/>
    <x v="1892"/>
    <x v="1893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n v="57.25"/>
    <b v="1"/>
    <x v="41"/>
    <s v="music/indie rock"/>
    <x v="4"/>
    <s v="indie rock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n v="196.34"/>
    <b v="1"/>
    <x v="21"/>
    <s v="music/indie rock"/>
    <x v="4"/>
    <s v="indie rock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n v="43"/>
    <b v="1"/>
    <x v="39"/>
    <s v="music/indie rock"/>
    <x v="4"/>
    <s v="indie rock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n v="35.549999999999997"/>
    <b v="1"/>
    <x v="21"/>
    <s v="music/indie rock"/>
    <x v="4"/>
    <s v="indie rock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n v="68.81"/>
    <b v="1"/>
    <x v="14"/>
    <s v="music/indie rock"/>
    <x v="4"/>
    <s v="indie rock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n v="28.57"/>
    <b v="1"/>
    <x v="18"/>
    <s v="music/indie rock"/>
    <x v="4"/>
    <s v="indie rock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n v="50.63"/>
    <b v="1"/>
    <x v="15"/>
    <s v="music/indie rock"/>
    <x v="4"/>
    <s v="indie rock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n v="106.8"/>
    <b v="0"/>
    <x v="56"/>
    <s v="technology/gadgets"/>
    <x v="2"/>
    <s v="gadgets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n v="4"/>
    <b v="0"/>
    <x v="60"/>
    <s v="technology/gadgets"/>
    <x v="2"/>
    <s v="gadgets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n v="34.1"/>
    <b v="0"/>
    <x v="153"/>
    <s v="technology/gadgets"/>
    <x v="2"/>
    <s v="gadgets"/>
    <x v="1902"/>
    <x v="1903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n v="25"/>
    <b v="0"/>
    <x v="50"/>
    <s v="technology/gadgets"/>
    <x v="2"/>
    <s v="gadgets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n v="10.5"/>
    <b v="0"/>
    <x v="50"/>
    <s v="technology/gadgets"/>
    <x v="2"/>
    <s v="gadgets"/>
    <x v="1904"/>
    <x v="1905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n v="215.96"/>
    <b v="0"/>
    <x v="152"/>
    <s v="technology/gadgets"/>
    <x v="2"/>
    <s v="gadgets"/>
    <x v="1905"/>
    <x v="1906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n v="21.25"/>
    <b v="0"/>
    <x v="50"/>
    <s v="technology/gadgets"/>
    <x v="2"/>
    <s v="gadgets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n v="108.25"/>
    <b v="0"/>
    <x v="53"/>
    <s v="technology/gadgets"/>
    <x v="2"/>
    <s v="gadgets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n v="129.97"/>
    <b v="0"/>
    <x v="51"/>
    <s v="technology/gadgets"/>
    <x v="2"/>
    <s v="gadgets"/>
    <x v="1908"/>
    <x v="190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n v="117.49"/>
    <b v="0"/>
    <x v="115"/>
    <s v="technology/gadgets"/>
    <x v="2"/>
    <s v="gadgets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n v="10"/>
    <b v="0"/>
    <x v="50"/>
    <s v="technology/gadgets"/>
    <x v="2"/>
    <s v="gadgets"/>
    <x v="1910"/>
    <x v="1911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n v="70.599999999999994"/>
    <b v="0"/>
    <x v="155"/>
    <s v="technology/gadgets"/>
    <x v="2"/>
    <s v="gadgets"/>
    <x v="1911"/>
    <x v="1912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n v="24.5"/>
    <b v="0"/>
    <x v="60"/>
    <s v="technology/gadgets"/>
    <x v="2"/>
    <s v="gadgets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n v="30"/>
    <b v="0"/>
    <x v="114"/>
    <s v="technology/gadgets"/>
    <x v="2"/>
    <s v="gadgets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n v="2"/>
    <b v="0"/>
    <x v="53"/>
    <s v="technology/gadgets"/>
    <x v="2"/>
    <s v="gadgets"/>
    <x v="1914"/>
    <x v="1915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n v="17"/>
    <b v="0"/>
    <x v="60"/>
    <s v="technology/gadgets"/>
    <x v="2"/>
    <s v="gadgets"/>
    <x v="1915"/>
    <x v="1916"/>
  </r>
  <r>
    <n v="1917"/>
    <x v="1917"/>
    <s v="Let's build a legendary brand altogether"/>
    <n v="390000"/>
    <n v="205025"/>
    <x v="2"/>
    <x v="7"/>
    <x v="6"/>
    <n v="1486708133"/>
    <n v="1484116133"/>
    <b v="0"/>
    <n v="70"/>
    <n v="2928.93"/>
    <b v="0"/>
    <x v="226"/>
    <s v="technology/gadgets"/>
    <x v="2"/>
    <s v="gadgets"/>
    <x v="1916"/>
    <x v="1917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n v="28.89"/>
    <b v="0"/>
    <x v="60"/>
    <s v="technology/gadgets"/>
    <x v="2"/>
    <s v="gadgets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n v="29.63"/>
    <b v="0"/>
    <x v="153"/>
    <s v="technology/gadgets"/>
    <x v="2"/>
    <s v="gadgets"/>
    <x v="1918"/>
    <x v="191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n v="40.98"/>
    <b v="0"/>
    <x v="152"/>
    <s v="technology/gadgets"/>
    <x v="2"/>
    <s v="gadgets"/>
    <x v="1919"/>
    <x v="1920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n v="54"/>
    <b v="1"/>
    <x v="0"/>
    <s v="music/indie rock"/>
    <x v="4"/>
    <s v="indie rock"/>
    <x v="1920"/>
    <x v="1921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n v="36.11"/>
    <b v="1"/>
    <x v="31"/>
    <s v="music/indie rock"/>
    <x v="4"/>
    <s v="indie rock"/>
    <x v="1921"/>
    <x v="1922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n v="23.15"/>
    <b v="1"/>
    <x v="227"/>
    <s v="music/indie rock"/>
    <x v="4"/>
    <s v="indie rock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n v="104"/>
    <b v="1"/>
    <x v="35"/>
    <s v="music/indie rock"/>
    <x v="4"/>
    <s v="indie rock"/>
    <x v="1923"/>
    <x v="192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n v="31.83"/>
    <b v="1"/>
    <x v="5"/>
    <s v="music/indie rock"/>
    <x v="4"/>
    <s v="indie rock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n v="27.39"/>
    <b v="1"/>
    <x v="228"/>
    <s v="music/indie rock"/>
    <x v="4"/>
    <s v="indie rock"/>
    <x v="1925"/>
    <x v="1926"/>
  </r>
  <r>
    <n v="1927"/>
    <x v="1927"/>
    <s v="Hampshire is headed to GBS Detroit."/>
    <n v="600"/>
    <n v="620"/>
    <x v="0"/>
    <x v="0"/>
    <x v="0"/>
    <n v="1331182740"/>
    <n v="1329856839"/>
    <b v="0"/>
    <n v="11"/>
    <n v="56.36"/>
    <b v="1"/>
    <x v="33"/>
    <s v="music/indie rock"/>
    <x v="4"/>
    <s v="indie rock"/>
    <x v="1926"/>
    <x v="1927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n v="77.349999999999994"/>
    <b v="1"/>
    <x v="33"/>
    <s v="music/indie rock"/>
    <x v="4"/>
    <s v="indie rock"/>
    <x v="1927"/>
    <x v="1928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n v="42.8"/>
    <b v="1"/>
    <x v="8"/>
    <s v="music/indie rock"/>
    <x v="4"/>
    <s v="indie rock"/>
    <x v="1928"/>
    <x v="1929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n v="48.85"/>
    <b v="1"/>
    <x v="37"/>
    <s v="music/indie rock"/>
    <x v="4"/>
    <s v="indie rock"/>
    <x v="1929"/>
    <x v="1930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n v="48.24"/>
    <b v="1"/>
    <x v="10"/>
    <s v="music/indie rock"/>
    <x v="4"/>
    <s v="indie rock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n v="70.209999999999994"/>
    <b v="1"/>
    <x v="13"/>
    <s v="music/indie rock"/>
    <x v="4"/>
    <s v="indie rock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n v="94.05"/>
    <b v="1"/>
    <x v="174"/>
    <s v="music/indie rock"/>
    <x v="4"/>
    <s v="indie rock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n v="80.27"/>
    <b v="1"/>
    <x v="39"/>
    <s v="music/indie rock"/>
    <x v="4"/>
    <s v="indie rock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n v="54.2"/>
    <b v="1"/>
    <x v="29"/>
    <s v="music/indie rock"/>
    <x v="4"/>
    <s v="indie rock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n v="60.27"/>
    <b v="1"/>
    <x v="16"/>
    <s v="music/indie rock"/>
    <x v="4"/>
    <s v="indie rock"/>
    <x v="1935"/>
    <x v="1936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n v="38.74"/>
    <b v="1"/>
    <x v="229"/>
    <s v="music/indie rock"/>
    <x v="4"/>
    <s v="indie rock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n v="152.54"/>
    <b v="1"/>
    <x v="31"/>
    <s v="music/indie rock"/>
    <x v="4"/>
    <s v="indie rock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n v="115.31"/>
    <b v="1"/>
    <x v="38"/>
    <s v="music/indie rock"/>
    <x v="4"/>
    <s v="indie rock"/>
    <x v="1938"/>
    <x v="1939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n v="35.840000000000003"/>
    <b v="1"/>
    <x v="193"/>
    <s v="music/indie rock"/>
    <x v="4"/>
    <s v="indie rock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n v="64.569999999999993"/>
    <b v="1"/>
    <x v="9"/>
    <s v="technology/hardware"/>
    <x v="2"/>
    <s v="hardware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n v="87.44"/>
    <b v="1"/>
    <x v="178"/>
    <s v="technology/hardware"/>
    <x v="2"/>
    <s v="hardware"/>
    <x v="1941"/>
    <x v="1942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n v="68.819999999999993"/>
    <b v="1"/>
    <x v="230"/>
    <s v="technology/hardware"/>
    <x v="2"/>
    <s v="hardware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n v="176.2"/>
    <b v="1"/>
    <x v="231"/>
    <s v="technology/hardware"/>
    <x v="2"/>
    <s v="hardware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n v="511.79"/>
    <b v="1"/>
    <x v="232"/>
    <s v="technology/hardware"/>
    <x v="2"/>
    <s v="hardware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n v="160.44"/>
    <b v="1"/>
    <x v="95"/>
    <s v="technology/hardware"/>
    <x v="2"/>
    <s v="hardware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n v="35"/>
    <b v="1"/>
    <x v="7"/>
    <s v="technology/hardware"/>
    <x v="2"/>
    <s v="hardware"/>
    <x v="1946"/>
    <x v="1947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n v="188.51"/>
    <b v="1"/>
    <x v="233"/>
    <s v="technology/hardware"/>
    <x v="2"/>
    <s v="hardware"/>
    <x v="1947"/>
    <x v="1948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n v="56.2"/>
    <b v="1"/>
    <x v="6"/>
    <s v="technology/hardware"/>
    <x v="2"/>
    <s v="hardware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n v="51.31"/>
    <b v="1"/>
    <x v="234"/>
    <s v="technology/hardware"/>
    <x v="2"/>
    <s v="hardware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n v="127.36"/>
    <b v="1"/>
    <x v="197"/>
    <s v="technology/hardware"/>
    <x v="2"/>
    <s v="hardware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n v="101.86"/>
    <b v="1"/>
    <x v="45"/>
    <s v="technology/hardware"/>
    <x v="2"/>
    <s v="hardware"/>
    <x v="1951"/>
    <x v="1952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n v="230.56"/>
    <b v="1"/>
    <x v="235"/>
    <s v="technology/hardware"/>
    <x v="2"/>
    <s v="hardware"/>
    <x v="1952"/>
    <x v="1953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n v="842.11"/>
    <b v="1"/>
    <x v="236"/>
    <s v="technology/hardware"/>
    <x v="2"/>
    <s v="hardware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n v="577.28"/>
    <b v="1"/>
    <x v="237"/>
    <s v="technology/hardware"/>
    <x v="2"/>
    <s v="hardware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n v="483.34"/>
    <b v="1"/>
    <x v="238"/>
    <s v="technology/hardware"/>
    <x v="2"/>
    <s v="hardware"/>
    <x v="1955"/>
    <x v="1956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n v="76.14"/>
    <b v="1"/>
    <x v="239"/>
    <s v="technology/hardware"/>
    <x v="2"/>
    <s v="hardware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n v="74.11"/>
    <b v="1"/>
    <x v="240"/>
    <s v="technology/hardware"/>
    <x v="2"/>
    <s v="hardware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n v="36.97"/>
    <b v="1"/>
    <x v="96"/>
    <s v="technology/hardware"/>
    <x v="2"/>
    <s v="hardware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n v="2500.9699999999998"/>
    <b v="1"/>
    <x v="90"/>
    <s v="technology/hardware"/>
    <x v="2"/>
    <s v="hardware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n v="67.69"/>
    <b v="1"/>
    <x v="241"/>
    <s v="technology/hardware"/>
    <x v="2"/>
    <s v="hardware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n v="63.05"/>
    <b v="1"/>
    <x v="242"/>
    <s v="technology/hardware"/>
    <x v="2"/>
    <s v="hardware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n v="117.6"/>
    <b v="1"/>
    <x v="37"/>
    <s v="technology/hardware"/>
    <x v="2"/>
    <s v="hardware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n v="180.75"/>
    <b v="1"/>
    <x v="217"/>
    <s v="technology/hardware"/>
    <x v="2"/>
    <s v="hardware"/>
    <x v="1963"/>
    <x v="1964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n v="127.32"/>
    <b v="1"/>
    <x v="243"/>
    <s v="technology/hardware"/>
    <x v="2"/>
    <s v="hardware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n v="136.63999999999999"/>
    <b v="1"/>
    <x v="110"/>
    <s v="technology/hardware"/>
    <x v="2"/>
    <s v="hardware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n v="182.78"/>
    <b v="1"/>
    <x v="244"/>
    <s v="technology/hardware"/>
    <x v="2"/>
    <s v="hardware"/>
    <x v="1966"/>
    <x v="1967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n v="279.38"/>
    <b v="1"/>
    <x v="245"/>
    <s v="technology/hardware"/>
    <x v="2"/>
    <s v="hardware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n v="61.38"/>
    <b v="1"/>
    <x v="246"/>
    <s v="technology/hardware"/>
    <x v="2"/>
    <s v="hardware"/>
    <x v="1968"/>
    <x v="1969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n v="80.73"/>
    <b v="1"/>
    <x v="247"/>
    <s v="technology/hardware"/>
    <x v="2"/>
    <s v="hardware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n v="272.36"/>
    <b v="1"/>
    <x v="222"/>
    <s v="technology/hardware"/>
    <x v="2"/>
    <s v="hardware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n v="70.849999999999994"/>
    <b v="1"/>
    <x v="248"/>
    <s v="technology/hardware"/>
    <x v="2"/>
    <s v="hardware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n v="247.94"/>
    <b v="1"/>
    <x v="249"/>
    <s v="technology/hardware"/>
    <x v="2"/>
    <s v="hardware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n v="186.81"/>
    <b v="1"/>
    <x v="250"/>
    <s v="technology/hardware"/>
    <x v="2"/>
    <s v="hardware"/>
    <x v="1973"/>
    <x v="1974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n v="131.99"/>
    <b v="1"/>
    <x v="251"/>
    <s v="technology/hardware"/>
    <x v="2"/>
    <s v="hardware"/>
    <x v="1974"/>
    <x v="1975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n v="29.31"/>
    <b v="1"/>
    <x v="252"/>
    <s v="technology/hardware"/>
    <x v="2"/>
    <s v="hardware"/>
    <x v="1975"/>
    <x v="1976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n v="245.02"/>
    <b v="1"/>
    <x v="253"/>
    <s v="technology/hardware"/>
    <x v="2"/>
    <s v="hardware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n v="1323.25"/>
    <b v="1"/>
    <x v="254"/>
    <s v="technology/hardware"/>
    <x v="2"/>
    <s v="hardware"/>
    <x v="1977"/>
    <x v="1978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n v="282.66000000000003"/>
    <b v="1"/>
    <x v="41"/>
    <s v="technology/hardware"/>
    <x v="2"/>
    <s v="hardware"/>
    <x v="1978"/>
    <x v="1979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n v="91.21"/>
    <b v="1"/>
    <x v="255"/>
    <s v="technology/hardware"/>
    <x v="2"/>
    <s v="hardware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n v="31.75"/>
    <b v="0"/>
    <x v="62"/>
    <s v="photography/people"/>
    <x v="8"/>
    <s v="people"/>
    <x v="1980"/>
    <x v="198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n v="0"/>
    <b v="0"/>
    <x v="50"/>
    <s v="photography/people"/>
    <x v="8"/>
    <s v="people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n v="88.69"/>
    <b v="0"/>
    <x v="65"/>
    <s v="photography/people"/>
    <x v="8"/>
    <s v="people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n v="453.14"/>
    <b v="0"/>
    <x v="70"/>
    <s v="photography/people"/>
    <x v="8"/>
    <s v="people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n v="12.75"/>
    <b v="0"/>
    <x v="56"/>
    <s v="photography/people"/>
    <x v="8"/>
    <s v="people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n v="1"/>
    <b v="0"/>
    <x v="50"/>
    <s v="photography/people"/>
    <x v="8"/>
    <s v="people"/>
    <x v="1985"/>
    <x v="1986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n v="83.43"/>
    <b v="0"/>
    <x v="72"/>
    <s v="photography/people"/>
    <x v="8"/>
    <s v="people"/>
    <x v="1986"/>
    <x v="1987"/>
  </r>
  <r>
    <n v="1988"/>
    <x v="1988"/>
    <s v="Expressing art in an image!"/>
    <n v="6000"/>
    <n v="25"/>
    <x v="2"/>
    <x v="0"/>
    <x v="0"/>
    <n v="1440094742"/>
    <n v="1437502742"/>
    <b v="0"/>
    <n v="1"/>
    <n v="25"/>
    <b v="0"/>
    <x v="50"/>
    <s v="photography/people"/>
    <x v="8"/>
    <s v="people"/>
    <x v="1987"/>
    <x v="1988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n v="50"/>
    <b v="0"/>
    <x v="60"/>
    <s v="photography/people"/>
    <x v="8"/>
    <s v="people"/>
    <x v="1988"/>
    <x v="1989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n v="101.8"/>
    <b v="0"/>
    <x v="123"/>
    <s v="photography/people"/>
    <x v="8"/>
    <s v="people"/>
    <x v="1989"/>
    <x v="1990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n v="46.67"/>
    <b v="0"/>
    <x v="113"/>
    <s v="photography/people"/>
    <x v="8"/>
    <s v="people"/>
    <x v="1990"/>
    <x v="199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n v="1"/>
    <b v="0"/>
    <x v="50"/>
    <s v="photography/people"/>
    <x v="8"/>
    <s v="people"/>
    <x v="1991"/>
    <x v="1992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n v="0"/>
    <b v="0"/>
    <x v="50"/>
    <s v="photography/people"/>
    <x v="8"/>
    <s v="people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n v="0"/>
    <b v="0"/>
    <x v="50"/>
    <s v="photography/people"/>
    <x v="8"/>
    <s v="people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n v="26"/>
    <b v="0"/>
    <x v="59"/>
    <s v="photography/people"/>
    <x v="8"/>
    <s v="people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n v="0"/>
    <b v="0"/>
    <x v="50"/>
    <s v="photography/people"/>
    <x v="8"/>
    <s v="people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n v="0"/>
    <b v="0"/>
    <x v="50"/>
    <s v="photography/people"/>
    <x v="8"/>
    <s v="people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n v="218.33"/>
    <b v="0"/>
    <x v="73"/>
    <s v="photography/people"/>
    <x v="8"/>
    <s v="people"/>
    <x v="1997"/>
    <x v="199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n v="33.71"/>
    <b v="0"/>
    <x v="60"/>
    <s v="photography/people"/>
    <x v="8"/>
    <s v="people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n v="25"/>
    <b v="0"/>
    <x v="55"/>
    <s v="photography/people"/>
    <x v="8"/>
    <s v="people"/>
    <x v="1999"/>
    <x v="2000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n v="128.38999999999999"/>
    <b v="1"/>
    <x v="256"/>
    <s v="technology/hardware"/>
    <x v="2"/>
    <s v="hardware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n v="78.83"/>
    <b v="1"/>
    <x v="257"/>
    <s v="technology/hardware"/>
    <x v="2"/>
    <s v="hardware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n v="91.76"/>
    <b v="1"/>
    <x v="258"/>
    <s v="technology/hardware"/>
    <x v="2"/>
    <s v="hardware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n v="331.1"/>
    <b v="1"/>
    <x v="259"/>
    <s v="technology/hardware"/>
    <x v="2"/>
    <s v="hardware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n v="194.26"/>
    <b v="1"/>
    <x v="39"/>
    <s v="technology/hardware"/>
    <x v="2"/>
    <s v="hardware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n v="408.98"/>
    <b v="1"/>
    <x v="260"/>
    <s v="technology/hardware"/>
    <x v="2"/>
    <s v="hardware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n v="84.46"/>
    <b v="1"/>
    <x v="31"/>
    <s v="technology/hardware"/>
    <x v="2"/>
    <s v="hardware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n v="44.85"/>
    <b v="1"/>
    <x v="16"/>
    <s v="technology/hardware"/>
    <x v="2"/>
    <s v="hardware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n v="383.36"/>
    <b v="1"/>
    <x v="83"/>
    <s v="technology/hardware"/>
    <x v="2"/>
    <s v="hardware"/>
    <x v="2008"/>
    <x v="2009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n v="55.28"/>
    <b v="1"/>
    <x v="261"/>
    <s v="technology/hardware"/>
    <x v="2"/>
    <s v="hardware"/>
    <x v="2009"/>
    <x v="201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n v="422.02"/>
    <b v="1"/>
    <x v="262"/>
    <s v="technology/hardware"/>
    <x v="2"/>
    <s v="hardware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n v="64.180000000000007"/>
    <b v="1"/>
    <x v="263"/>
    <s v="technology/hardware"/>
    <x v="2"/>
    <s v="hardware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n v="173.58"/>
    <b v="1"/>
    <x v="264"/>
    <s v="technology/hardware"/>
    <x v="2"/>
    <s v="hardware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n v="88.6"/>
    <b v="1"/>
    <x v="265"/>
    <s v="technology/hardware"/>
    <x v="2"/>
    <s v="hardware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n v="50.22"/>
    <b v="1"/>
    <x v="40"/>
    <s v="technology/hardware"/>
    <x v="2"/>
    <s v="hardware"/>
    <x v="2014"/>
    <x v="2015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n v="192.39"/>
    <b v="1"/>
    <x v="266"/>
    <s v="technology/hardware"/>
    <x v="2"/>
    <s v="hardware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n v="73.42"/>
    <b v="1"/>
    <x v="105"/>
    <s v="technology/hardware"/>
    <x v="2"/>
    <s v="hardware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n v="147.68"/>
    <b v="1"/>
    <x v="21"/>
    <s v="technology/hardware"/>
    <x v="2"/>
    <s v="hardware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n v="108.97"/>
    <b v="1"/>
    <x v="267"/>
    <s v="technology/hardware"/>
    <x v="2"/>
    <s v="hardware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n v="23.65"/>
    <b v="1"/>
    <x v="268"/>
    <s v="technology/hardware"/>
    <x v="2"/>
    <s v="hardware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n v="147.94999999999999"/>
    <b v="1"/>
    <x v="269"/>
    <s v="technology/hardware"/>
    <x v="2"/>
    <s v="hardware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n v="385.04"/>
    <b v="1"/>
    <x v="105"/>
    <s v="technology/hardware"/>
    <x v="2"/>
    <s v="hardware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n v="457.39"/>
    <b v="1"/>
    <x v="164"/>
    <s v="technology/hardware"/>
    <x v="2"/>
    <s v="hardware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n v="222.99"/>
    <b v="1"/>
    <x v="270"/>
    <s v="technology/hardware"/>
    <x v="2"/>
    <s v="hardware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n v="220.74"/>
    <b v="1"/>
    <x v="234"/>
    <s v="technology/hardware"/>
    <x v="2"/>
    <s v="hardware"/>
    <x v="2024"/>
    <x v="2025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n v="73.5"/>
    <b v="1"/>
    <x v="18"/>
    <s v="technology/hardware"/>
    <x v="2"/>
    <s v="hardware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n v="223.1"/>
    <b v="1"/>
    <x v="28"/>
    <s v="technology/hardware"/>
    <x v="2"/>
    <s v="hardware"/>
    <x v="2026"/>
    <x v="2027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n v="47.91"/>
    <b v="1"/>
    <x v="9"/>
    <s v="technology/hardware"/>
    <x v="2"/>
    <s v="hardware"/>
    <x v="2027"/>
    <x v="2028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n v="96.06"/>
    <b v="1"/>
    <x v="271"/>
    <s v="technology/hardware"/>
    <x v="2"/>
    <s v="hardware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n v="118.61"/>
    <b v="1"/>
    <x v="235"/>
    <s v="technology/hardware"/>
    <x v="2"/>
    <s v="hardware"/>
    <x v="2029"/>
    <x v="20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n v="118.45"/>
    <b v="1"/>
    <x v="28"/>
    <s v="technology/hardware"/>
    <x v="2"/>
    <s v="hardware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n v="143.21"/>
    <b v="1"/>
    <x v="272"/>
    <s v="technology/hardware"/>
    <x v="2"/>
    <s v="hardware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n v="282.72000000000003"/>
    <b v="1"/>
    <x v="99"/>
    <s v="technology/hardware"/>
    <x v="2"/>
    <s v="hardware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n v="593.94000000000005"/>
    <b v="1"/>
    <x v="273"/>
    <s v="technology/hardware"/>
    <x v="2"/>
    <s v="hardware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n v="262.16000000000003"/>
    <b v="1"/>
    <x v="185"/>
    <s v="technology/hardware"/>
    <x v="2"/>
    <s v="hardware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n v="46.58"/>
    <b v="1"/>
    <x v="88"/>
    <s v="technology/hardware"/>
    <x v="2"/>
    <s v="hardware"/>
    <x v="2035"/>
    <x v="2036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n v="70.040000000000006"/>
    <b v="1"/>
    <x v="126"/>
    <s v="technology/hardware"/>
    <x v="2"/>
    <s v="hardware"/>
    <x v="2036"/>
    <x v="2037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n v="164.91"/>
    <b v="1"/>
    <x v="274"/>
    <s v="technology/hardware"/>
    <x v="2"/>
    <s v="hardware"/>
    <x v="2037"/>
    <x v="2038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n v="449.26"/>
    <b v="1"/>
    <x v="104"/>
    <s v="technology/hardware"/>
    <x v="2"/>
    <s v="hardware"/>
    <x v="2038"/>
    <x v="2039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n v="27.47"/>
    <b v="1"/>
    <x v="260"/>
    <s v="technology/hardware"/>
    <x v="2"/>
    <s v="hardware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n v="143.97999999999999"/>
    <b v="1"/>
    <x v="112"/>
    <s v="technology/hardware"/>
    <x v="2"/>
    <s v="hardware"/>
    <x v="2040"/>
    <x v="2041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n v="88.24"/>
    <b v="1"/>
    <x v="39"/>
    <s v="technology/hardware"/>
    <x v="2"/>
    <s v="hardware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n v="36.33"/>
    <b v="1"/>
    <x v="275"/>
    <s v="technology/hardware"/>
    <x v="2"/>
    <s v="hardware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n v="90.18"/>
    <b v="1"/>
    <x v="29"/>
    <s v="technology/hardware"/>
    <x v="2"/>
    <s v="hardware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n v="152.62"/>
    <b v="1"/>
    <x v="276"/>
    <s v="technology/hardware"/>
    <x v="2"/>
    <s v="hardware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n v="55.81"/>
    <b v="1"/>
    <x v="10"/>
    <s v="technology/hardware"/>
    <x v="2"/>
    <s v="hardware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n v="227.85"/>
    <b v="1"/>
    <x v="33"/>
    <s v="technology/hardware"/>
    <x v="2"/>
    <s v="hardware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n v="91.83"/>
    <b v="1"/>
    <x v="34"/>
    <s v="technology/hardware"/>
    <x v="2"/>
    <s v="hardware"/>
    <x v="2047"/>
    <x v="2048"/>
  </r>
  <r>
    <n v="2049"/>
    <x v="2049"/>
    <s v="Keyless. Alarm secured. GPS tracking."/>
    <n v="50000"/>
    <n v="60095.35"/>
    <x v="0"/>
    <x v="1"/>
    <x v="1"/>
    <n v="1386025140"/>
    <n v="1382963963"/>
    <b v="0"/>
    <n v="742"/>
    <n v="80.989999999999995"/>
    <b v="1"/>
    <x v="28"/>
    <s v="technology/hardware"/>
    <x v="2"/>
    <s v="hardware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n v="278.39"/>
    <b v="1"/>
    <x v="277"/>
    <s v="technology/hardware"/>
    <x v="2"/>
    <s v="hardware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n v="43.1"/>
    <b v="1"/>
    <x v="22"/>
    <s v="technology/hardware"/>
    <x v="2"/>
    <s v="hardware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n v="326.29000000000002"/>
    <b v="1"/>
    <x v="278"/>
    <s v="technology/hardware"/>
    <x v="2"/>
    <s v="hardware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n v="41.74"/>
    <b v="1"/>
    <x v="7"/>
    <s v="technology/hardware"/>
    <x v="2"/>
    <s v="hardware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n v="64.02"/>
    <b v="1"/>
    <x v="35"/>
    <s v="technology/hardware"/>
    <x v="2"/>
    <s v="hardware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n v="99.46"/>
    <b v="1"/>
    <x v="23"/>
    <s v="technology/hardware"/>
    <x v="2"/>
    <s v="hardware"/>
    <x v="2054"/>
    <x v="2055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n v="138.49"/>
    <b v="1"/>
    <x v="42"/>
    <s v="technology/hardware"/>
    <x v="2"/>
    <s v="hardware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n v="45.55"/>
    <b v="1"/>
    <x v="180"/>
    <s v="technology/hardware"/>
    <x v="2"/>
    <s v="hardware"/>
    <x v="2056"/>
    <x v="2057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n v="10.51"/>
    <b v="1"/>
    <x v="239"/>
    <s v="technology/hardware"/>
    <x v="2"/>
    <s v="hardware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n v="114.77"/>
    <b v="1"/>
    <x v="1"/>
    <s v="technology/hardware"/>
    <x v="2"/>
    <s v="hardware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n v="36"/>
    <b v="1"/>
    <x v="279"/>
    <s v="technology/hardware"/>
    <x v="2"/>
    <s v="hardware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n v="154.16999999999999"/>
    <b v="1"/>
    <x v="29"/>
    <s v="technology/hardware"/>
    <x v="2"/>
    <s v="hardware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n v="566.39"/>
    <b v="1"/>
    <x v="41"/>
    <s v="technology/hardware"/>
    <x v="2"/>
    <s v="hardware"/>
    <x v="2061"/>
    <x v="2062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n v="120.86"/>
    <b v="1"/>
    <x v="34"/>
    <s v="technology/hardware"/>
    <x v="2"/>
    <s v="hardware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n v="86.16"/>
    <b v="1"/>
    <x v="87"/>
    <s v="technology/hardware"/>
    <x v="2"/>
    <s v="hardware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n v="51.21"/>
    <b v="1"/>
    <x v="171"/>
    <s v="technology/hardware"/>
    <x v="2"/>
    <s v="hardware"/>
    <x v="2064"/>
    <x v="2065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n v="67.260000000000005"/>
    <b v="1"/>
    <x v="198"/>
    <s v="technology/hardware"/>
    <x v="2"/>
    <s v="hardware"/>
    <x v="2065"/>
    <x v="2066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n v="62.8"/>
    <b v="1"/>
    <x v="37"/>
    <s v="technology/hardware"/>
    <x v="2"/>
    <s v="hardware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n v="346.13"/>
    <b v="1"/>
    <x v="2"/>
    <s v="technology/hardware"/>
    <x v="2"/>
    <s v="hardware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n v="244.12"/>
    <b v="1"/>
    <x v="30"/>
    <s v="technology/hardware"/>
    <x v="2"/>
    <s v="hardware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n v="259.25"/>
    <b v="1"/>
    <x v="280"/>
    <s v="technology/hardware"/>
    <x v="2"/>
    <s v="hardware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n v="201.96"/>
    <b v="1"/>
    <x v="269"/>
    <s v="technology/hardware"/>
    <x v="2"/>
    <s v="hardware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n v="226.21"/>
    <b v="1"/>
    <x v="38"/>
    <s v="technology/hardware"/>
    <x v="2"/>
    <s v="hardware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n v="324.69"/>
    <b v="1"/>
    <x v="42"/>
    <s v="technology/hardware"/>
    <x v="2"/>
    <s v="hardware"/>
    <x v="2072"/>
    <x v="2073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n v="205"/>
    <b v="1"/>
    <x v="33"/>
    <s v="technology/hardware"/>
    <x v="2"/>
    <s v="hardware"/>
    <x v="2073"/>
    <x v="2074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n v="20.47"/>
    <b v="1"/>
    <x v="281"/>
    <s v="technology/hardware"/>
    <x v="2"/>
    <s v="hardware"/>
    <x v="2074"/>
    <x v="2075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n v="116.35"/>
    <b v="1"/>
    <x v="282"/>
    <s v="technology/hardware"/>
    <x v="2"/>
    <s v="hardware"/>
    <x v="2075"/>
    <x v="2076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n v="307.2"/>
    <b v="1"/>
    <x v="31"/>
    <s v="technology/hardware"/>
    <x v="2"/>
    <s v="hardware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n v="546.69000000000005"/>
    <b v="1"/>
    <x v="26"/>
    <s v="technology/hardware"/>
    <x v="2"/>
    <s v="hardware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n v="47.47"/>
    <b v="1"/>
    <x v="283"/>
    <s v="technology/hardware"/>
    <x v="2"/>
    <s v="hardware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n v="101.56"/>
    <b v="1"/>
    <x v="284"/>
    <s v="technology/hardware"/>
    <x v="2"/>
    <s v="hardware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n v="72.91"/>
    <b v="1"/>
    <x v="41"/>
    <s v="music/indie rock"/>
    <x v="4"/>
    <s v="indie rock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n v="43.71"/>
    <b v="1"/>
    <x v="38"/>
    <s v="music/indie rock"/>
    <x v="4"/>
    <s v="indie rock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n v="34"/>
    <b v="1"/>
    <x v="40"/>
    <s v="music/indie rock"/>
    <x v="4"/>
    <s v="indie rock"/>
    <x v="2082"/>
    <x v="2083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n v="70.650000000000006"/>
    <b v="1"/>
    <x v="29"/>
    <s v="music/indie rock"/>
    <x v="4"/>
    <s v="indie rock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n v="89.3"/>
    <b v="1"/>
    <x v="39"/>
    <s v="music/indie rock"/>
    <x v="4"/>
    <s v="indie rock"/>
    <x v="2084"/>
    <x v="2085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n v="115.09"/>
    <b v="1"/>
    <x v="7"/>
    <s v="music/indie rock"/>
    <x v="4"/>
    <s v="indie rock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n v="62.12"/>
    <b v="1"/>
    <x v="3"/>
    <s v="music/indie rock"/>
    <x v="4"/>
    <s v="indie rock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n v="46.2"/>
    <b v="1"/>
    <x v="31"/>
    <s v="music/indie rock"/>
    <x v="4"/>
    <s v="indie rock"/>
    <x v="2087"/>
    <x v="2088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n v="48.55"/>
    <b v="1"/>
    <x v="28"/>
    <s v="music/indie rock"/>
    <x v="4"/>
    <s v="indie rock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n v="57.52"/>
    <b v="1"/>
    <x v="41"/>
    <s v="music/indie rock"/>
    <x v="4"/>
    <s v="indie rock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n v="88.15"/>
    <b v="1"/>
    <x v="28"/>
    <s v="music/indie rock"/>
    <x v="4"/>
    <s v="indie rock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n v="110.49"/>
    <b v="1"/>
    <x v="7"/>
    <s v="music/indie rock"/>
    <x v="4"/>
    <s v="indie rock"/>
    <x v="2091"/>
    <x v="209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n v="66.83"/>
    <b v="1"/>
    <x v="21"/>
    <s v="music/indie rock"/>
    <x v="4"/>
    <s v="indie rock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n v="58.6"/>
    <b v="1"/>
    <x v="10"/>
    <s v="music/indie rock"/>
    <x v="4"/>
    <s v="indie rock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n v="113.64"/>
    <b v="1"/>
    <x v="8"/>
    <s v="music/indie rock"/>
    <x v="4"/>
    <s v="indie rock"/>
    <x v="2094"/>
    <x v="2095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n v="43.57"/>
    <b v="1"/>
    <x v="21"/>
    <s v="music/indie rock"/>
    <x v="4"/>
    <s v="indie rock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n v="78.95"/>
    <b v="1"/>
    <x v="8"/>
    <s v="music/indie rock"/>
    <x v="4"/>
    <s v="indie rock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n v="188.13"/>
    <b v="1"/>
    <x v="8"/>
    <s v="music/indie rock"/>
    <x v="4"/>
    <s v="indie rock"/>
    <x v="2097"/>
    <x v="2098"/>
  </r>
  <r>
    <n v="2099"/>
    <x v="2099"/>
    <s v="Our tour van died, we need help!"/>
    <n v="3000"/>
    <n v="3971"/>
    <x v="0"/>
    <x v="0"/>
    <x v="0"/>
    <n v="1435808400"/>
    <n v="1434650084"/>
    <b v="0"/>
    <n v="63"/>
    <n v="63.03"/>
    <b v="1"/>
    <x v="88"/>
    <s v="music/indie rock"/>
    <x v="4"/>
    <s v="indie rock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n v="30.37"/>
    <b v="1"/>
    <x v="0"/>
    <s v="music/indie rock"/>
    <x v="4"/>
    <s v="indie rock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n v="51.48"/>
    <b v="1"/>
    <x v="40"/>
    <s v="music/indie rock"/>
    <x v="4"/>
    <s v="indie rock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n v="35.79"/>
    <b v="1"/>
    <x v="104"/>
    <s v="music/indie rock"/>
    <x v="4"/>
    <s v="indie rock"/>
    <x v="2101"/>
    <x v="2102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n v="98.82"/>
    <b v="1"/>
    <x v="91"/>
    <s v="music/indie rock"/>
    <x v="4"/>
    <s v="indie rock"/>
    <x v="2102"/>
    <x v="2103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n v="28"/>
    <b v="1"/>
    <x v="22"/>
    <s v="music/indie rock"/>
    <x v="4"/>
    <s v="indie rock"/>
    <x v="2103"/>
    <x v="210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n v="51.31"/>
    <b v="1"/>
    <x v="172"/>
    <s v="music/indie rock"/>
    <x v="4"/>
    <s v="indie rock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n v="53.52"/>
    <b v="1"/>
    <x v="13"/>
    <s v="music/indie rock"/>
    <x v="4"/>
    <s v="indie rock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n v="37.15"/>
    <b v="1"/>
    <x v="29"/>
    <s v="music/indie rock"/>
    <x v="4"/>
    <s v="indie rock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n v="89.9"/>
    <b v="1"/>
    <x v="13"/>
    <s v="music/indie rock"/>
    <x v="4"/>
    <s v="indie rock"/>
    <x v="2107"/>
    <x v="2108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n v="106.53"/>
    <b v="1"/>
    <x v="13"/>
    <s v="music/indie rock"/>
    <x v="4"/>
    <s v="indie rock"/>
    <x v="2108"/>
    <x v="2109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n v="52.82"/>
    <b v="1"/>
    <x v="8"/>
    <s v="music/indie rock"/>
    <x v="4"/>
    <s v="indie rock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n v="54.62"/>
    <b v="1"/>
    <x v="13"/>
    <s v="music/indie rock"/>
    <x v="4"/>
    <s v="indie rock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n v="27.27"/>
    <b v="1"/>
    <x v="8"/>
    <s v="music/indie rock"/>
    <x v="4"/>
    <s v="indie rock"/>
    <x v="2111"/>
    <x v="2112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n v="68.599999999999994"/>
    <b v="1"/>
    <x v="2"/>
    <s v="music/indie rock"/>
    <x v="4"/>
    <s v="indie rock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n v="35.61"/>
    <b v="1"/>
    <x v="2"/>
    <s v="music/indie rock"/>
    <x v="4"/>
    <s v="indie rock"/>
    <x v="2113"/>
    <x v="21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n v="94.03"/>
    <b v="1"/>
    <x v="235"/>
    <s v="music/indie rock"/>
    <x v="4"/>
    <s v="indie rock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n v="526.46"/>
    <b v="1"/>
    <x v="7"/>
    <s v="music/indie rock"/>
    <x v="4"/>
    <s v="indie rock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n v="50.66"/>
    <b v="1"/>
    <x v="34"/>
    <s v="music/indie rock"/>
    <x v="4"/>
    <s v="indie rock"/>
    <x v="2116"/>
    <x v="2117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n v="79.180000000000007"/>
    <b v="1"/>
    <x v="165"/>
    <s v="music/indie rock"/>
    <x v="4"/>
    <s v="indie rock"/>
    <x v="2117"/>
    <x v="2118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n v="91.59"/>
    <b v="1"/>
    <x v="7"/>
    <s v="music/indie rock"/>
    <x v="4"/>
    <s v="indie rock"/>
    <x v="2118"/>
    <x v="2119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n v="116.96"/>
    <b v="1"/>
    <x v="7"/>
    <s v="music/indie rock"/>
    <x v="4"/>
    <s v="indie rock"/>
    <x v="2119"/>
    <x v="2120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n v="28.4"/>
    <b v="0"/>
    <x v="60"/>
    <s v="games/video games"/>
    <x v="6"/>
    <s v="video games"/>
    <x v="2120"/>
    <x v="2121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n v="103.33"/>
    <b v="0"/>
    <x v="50"/>
    <s v="games/video games"/>
    <x v="6"/>
    <s v="video games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n v="10"/>
    <b v="0"/>
    <x v="54"/>
    <s v="games/video games"/>
    <x v="6"/>
    <s v="video games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n v="23"/>
    <b v="0"/>
    <x v="54"/>
    <s v="games/video games"/>
    <x v="6"/>
    <s v="video games"/>
    <x v="2123"/>
    <x v="2124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n v="31.56"/>
    <b v="0"/>
    <x v="60"/>
    <s v="games/video games"/>
    <x v="6"/>
    <s v="video games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n v="5"/>
    <b v="0"/>
    <x v="50"/>
    <s v="games/video games"/>
    <x v="6"/>
    <s v="video games"/>
    <x v="2125"/>
    <x v="2126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n v="34.22"/>
    <b v="0"/>
    <x v="129"/>
    <s v="games/video games"/>
    <x v="6"/>
    <s v="video games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n v="25"/>
    <b v="0"/>
    <x v="50"/>
    <s v="games/video games"/>
    <x v="6"/>
    <s v="video games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n v="19.670000000000002"/>
    <b v="0"/>
    <x v="81"/>
    <s v="games/video games"/>
    <x v="6"/>
    <s v="video games"/>
    <x v="2128"/>
    <x v="2129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n v="21.25"/>
    <b v="0"/>
    <x v="50"/>
    <s v="games/video games"/>
    <x v="6"/>
    <s v="video games"/>
    <x v="2129"/>
    <x v="2130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n v="8.33"/>
    <b v="0"/>
    <x v="62"/>
    <s v="games/video games"/>
    <x v="6"/>
    <s v="video games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n v="21.34"/>
    <b v="0"/>
    <x v="53"/>
    <s v="games/video games"/>
    <x v="6"/>
    <s v="video games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n v="5.33"/>
    <b v="0"/>
    <x v="53"/>
    <s v="games/video games"/>
    <x v="6"/>
    <s v="video games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n v="34.67"/>
    <b v="0"/>
    <x v="53"/>
    <s v="games/video games"/>
    <x v="6"/>
    <s v="video games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n v="21.73"/>
    <b v="0"/>
    <x v="54"/>
    <s v="games/video games"/>
    <x v="6"/>
    <s v="video games"/>
    <x v="2134"/>
    <x v="2135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n v="11.92"/>
    <b v="0"/>
    <x v="50"/>
    <s v="games/video games"/>
    <x v="6"/>
    <s v="video games"/>
    <x v="2135"/>
    <x v="213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n v="26.6"/>
    <b v="0"/>
    <x v="58"/>
    <s v="games/video games"/>
    <x v="6"/>
    <s v="video games"/>
    <x v="2136"/>
    <x v="213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n v="10.67"/>
    <b v="0"/>
    <x v="55"/>
    <s v="games/video games"/>
    <x v="6"/>
    <s v="video games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n v="29.04"/>
    <b v="0"/>
    <x v="62"/>
    <s v="games/video games"/>
    <x v="6"/>
    <s v="video games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n v="50.91"/>
    <b v="0"/>
    <x v="50"/>
    <s v="games/video games"/>
    <x v="6"/>
    <s v="video games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n v="0"/>
    <b v="0"/>
    <x v="50"/>
    <s v="games/video games"/>
    <x v="6"/>
    <s v="video games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n v="50.08"/>
    <b v="0"/>
    <x v="52"/>
    <s v="games/video games"/>
    <x v="6"/>
    <s v="video games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n v="45"/>
    <b v="0"/>
    <x v="57"/>
    <s v="games/video games"/>
    <x v="6"/>
    <s v="video games"/>
    <x v="2142"/>
    <x v="2143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n v="25.29"/>
    <b v="0"/>
    <x v="53"/>
    <s v="games/video games"/>
    <x v="6"/>
    <s v="video games"/>
    <x v="2143"/>
    <x v="2144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n v="51.29"/>
    <b v="0"/>
    <x v="75"/>
    <s v="games/video games"/>
    <x v="6"/>
    <s v="video games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n v="1"/>
    <b v="0"/>
    <x v="50"/>
    <s v="games/video games"/>
    <x v="6"/>
    <s v="video games"/>
    <x v="2145"/>
    <x v="2146"/>
  </r>
  <r>
    <n v="2147"/>
    <x v="2147"/>
    <s v="A Point and Click Adventure on Steroids."/>
    <n v="390000"/>
    <n v="2716"/>
    <x v="2"/>
    <x v="0"/>
    <x v="0"/>
    <n v="1416125148"/>
    <n v="1413356748"/>
    <b v="0"/>
    <n v="55"/>
    <n v="49.38"/>
    <b v="0"/>
    <x v="60"/>
    <s v="games/video games"/>
    <x v="6"/>
    <s v="video games"/>
    <x v="2146"/>
    <x v="214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n v="1"/>
    <b v="0"/>
    <x v="53"/>
    <s v="games/video games"/>
    <x v="6"/>
    <s v="video games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n v="0"/>
    <b v="0"/>
    <x v="50"/>
    <s v="games/video games"/>
    <x v="6"/>
    <s v="video games"/>
    <x v="2148"/>
    <x v="2149"/>
  </r>
  <r>
    <n v="2150"/>
    <x v="2150"/>
    <s v="A pixel styled open world detective game."/>
    <n v="50000"/>
    <n v="405"/>
    <x v="2"/>
    <x v="10"/>
    <x v="8"/>
    <n v="1468392599"/>
    <n v="1465800599"/>
    <b v="0"/>
    <n v="4"/>
    <n v="101.25"/>
    <b v="0"/>
    <x v="60"/>
    <s v="games/video games"/>
    <x v="6"/>
    <s v="video games"/>
    <x v="2149"/>
    <x v="2150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n v="19.670000000000002"/>
    <b v="0"/>
    <x v="50"/>
    <s v="games/video games"/>
    <x v="6"/>
    <s v="video games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n v="12.5"/>
    <b v="0"/>
    <x v="50"/>
    <s v="games/video games"/>
    <x v="6"/>
    <s v="video games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n v="8.5"/>
    <b v="0"/>
    <x v="50"/>
    <s v="games/video games"/>
    <x v="6"/>
    <s v="video games"/>
    <x v="2152"/>
    <x v="2153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n v="1"/>
    <b v="0"/>
    <x v="60"/>
    <s v="games/video games"/>
    <x v="6"/>
    <s v="video games"/>
    <x v="2153"/>
    <x v="2154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n v="23"/>
    <b v="0"/>
    <x v="53"/>
    <s v="games/video games"/>
    <x v="6"/>
    <s v="video games"/>
    <x v="2154"/>
    <x v="215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n v="17.989999999999998"/>
    <b v="0"/>
    <x v="56"/>
    <s v="games/video games"/>
    <x v="6"/>
    <s v="video games"/>
    <x v="2155"/>
    <x v="2156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n v="370.95"/>
    <b v="0"/>
    <x v="58"/>
    <s v="games/video games"/>
    <x v="6"/>
    <s v="video games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n v="63.57"/>
    <b v="0"/>
    <x v="113"/>
    <s v="games/video games"/>
    <x v="6"/>
    <s v="video games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n v="13"/>
    <b v="0"/>
    <x v="60"/>
    <s v="games/video games"/>
    <x v="6"/>
    <s v="video games"/>
    <x v="2158"/>
    <x v="2159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n v="5.31"/>
    <b v="0"/>
    <x v="60"/>
    <s v="games/video games"/>
    <x v="6"/>
    <s v="video games"/>
    <x v="2159"/>
    <x v="2160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n v="35.619999999999997"/>
    <b v="1"/>
    <x v="31"/>
    <s v="music/rock"/>
    <x v="4"/>
    <s v="rock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n v="87.1"/>
    <b v="1"/>
    <x v="20"/>
    <s v="music/rock"/>
    <x v="4"/>
    <s v="rock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n v="75.11"/>
    <b v="1"/>
    <x v="88"/>
    <s v="music/rock"/>
    <x v="4"/>
    <s v="rock"/>
    <x v="2162"/>
    <x v="2163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n v="68.010000000000005"/>
    <b v="1"/>
    <x v="33"/>
    <s v="music/rock"/>
    <x v="4"/>
    <s v="rock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n v="29.62"/>
    <b v="1"/>
    <x v="86"/>
    <s v="music/rock"/>
    <x v="4"/>
    <s v="rock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n v="91.63"/>
    <b v="1"/>
    <x v="92"/>
    <s v="music/rock"/>
    <x v="4"/>
    <s v="rock"/>
    <x v="2165"/>
    <x v="2166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n v="22.5"/>
    <b v="1"/>
    <x v="28"/>
    <s v="music/rock"/>
    <x v="4"/>
    <s v="rock"/>
    <x v="2166"/>
    <x v="216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n v="64.37"/>
    <b v="1"/>
    <x v="108"/>
    <s v="music/rock"/>
    <x v="4"/>
    <s v="rock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n v="21.86"/>
    <b v="1"/>
    <x v="8"/>
    <s v="music/rock"/>
    <x v="4"/>
    <s v="rock"/>
    <x v="2168"/>
    <x v="2169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n v="33.32"/>
    <b v="1"/>
    <x v="141"/>
    <s v="music/rock"/>
    <x v="4"/>
    <s v="rock"/>
    <x v="2169"/>
    <x v="2170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n v="90.28"/>
    <b v="1"/>
    <x v="6"/>
    <s v="music/rock"/>
    <x v="4"/>
    <s v="rock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n v="76.92"/>
    <b v="1"/>
    <x v="8"/>
    <s v="music/rock"/>
    <x v="4"/>
    <s v="rock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n v="59.23"/>
    <b v="1"/>
    <x v="37"/>
    <s v="music/rock"/>
    <x v="4"/>
    <s v="rock"/>
    <x v="2172"/>
    <x v="2173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n v="65.38"/>
    <b v="1"/>
    <x v="33"/>
    <s v="music/rock"/>
    <x v="4"/>
    <s v="rock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n v="67.31"/>
    <b v="1"/>
    <x v="211"/>
    <s v="music/rock"/>
    <x v="4"/>
    <s v="rock"/>
    <x v="2174"/>
    <x v="2175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n v="88.75"/>
    <b v="1"/>
    <x v="9"/>
    <s v="music/rock"/>
    <x v="4"/>
    <s v="rock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n v="65.87"/>
    <b v="1"/>
    <x v="8"/>
    <s v="music/rock"/>
    <x v="4"/>
    <s v="rock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n v="40.35"/>
    <b v="1"/>
    <x v="86"/>
    <s v="music/rock"/>
    <x v="4"/>
    <s v="rock"/>
    <x v="2177"/>
    <x v="2178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n v="76.86"/>
    <b v="1"/>
    <x v="164"/>
    <s v="music/rock"/>
    <x v="4"/>
    <s v="rock"/>
    <x v="2178"/>
    <x v="2179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n v="68.709999999999994"/>
    <b v="1"/>
    <x v="13"/>
    <s v="music/rock"/>
    <x v="4"/>
    <s v="rock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n v="57.77"/>
    <b v="1"/>
    <x v="42"/>
    <s v="games/tabletop games"/>
    <x v="6"/>
    <s v="tabletop games"/>
    <x v="2180"/>
    <x v="2181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n v="44.17"/>
    <b v="1"/>
    <x v="285"/>
    <s v="games/tabletop games"/>
    <x v="6"/>
    <s v="tabletop games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n v="31.57"/>
    <b v="1"/>
    <x v="286"/>
    <s v="games/tabletop games"/>
    <x v="6"/>
    <s v="tabletop games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n v="107.05"/>
    <b v="1"/>
    <x v="245"/>
    <s v="games/tabletop games"/>
    <x v="6"/>
    <s v="tabletop games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n v="149.03"/>
    <b v="1"/>
    <x v="287"/>
    <s v="games/tabletop games"/>
    <x v="6"/>
    <s v="tabletop games"/>
    <x v="2184"/>
    <x v="2185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n v="55.96"/>
    <b v="1"/>
    <x v="5"/>
    <s v="games/tabletop games"/>
    <x v="6"/>
    <s v="tabletop games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n v="56.97"/>
    <b v="1"/>
    <x v="288"/>
    <s v="games/tabletop games"/>
    <x v="6"/>
    <s v="tabletop games"/>
    <x v="2186"/>
    <x v="2187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n v="44.06"/>
    <b v="1"/>
    <x v="289"/>
    <s v="games/tabletop games"/>
    <x v="6"/>
    <s v="tabletop games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n v="68.63"/>
    <b v="1"/>
    <x v="290"/>
    <s v="games/tabletop games"/>
    <x v="6"/>
    <s v="tabletop games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n v="65.319999999999993"/>
    <b v="1"/>
    <x v="85"/>
    <s v="games/tabletop games"/>
    <x v="6"/>
    <s v="tabletop games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n v="35.92"/>
    <b v="1"/>
    <x v="28"/>
    <s v="games/tabletop games"/>
    <x v="6"/>
    <s v="tabletop games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n v="40.07"/>
    <b v="1"/>
    <x v="291"/>
    <s v="games/tabletop games"/>
    <x v="6"/>
    <s v="tabletop games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n v="75.650000000000006"/>
    <b v="1"/>
    <x v="292"/>
    <s v="games/tabletop games"/>
    <x v="6"/>
    <s v="tabletop games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n v="61.2"/>
    <b v="1"/>
    <x v="293"/>
    <s v="games/tabletop games"/>
    <x v="6"/>
    <s v="tabletop games"/>
    <x v="2193"/>
    <x v="2194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n v="48.13"/>
    <b v="1"/>
    <x v="28"/>
    <s v="games/tabletop games"/>
    <x v="6"/>
    <s v="tabletop games"/>
    <x v="2194"/>
    <x v="2195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n v="68.11"/>
    <b v="1"/>
    <x v="35"/>
    <s v="games/tabletop games"/>
    <x v="6"/>
    <s v="tabletop games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n v="65.89"/>
    <b v="1"/>
    <x v="294"/>
    <s v="games/tabletop games"/>
    <x v="6"/>
    <s v="tabletop games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n v="81.650000000000006"/>
    <b v="1"/>
    <x v="18"/>
    <s v="games/tabletop games"/>
    <x v="6"/>
    <s v="tabletop games"/>
    <x v="2197"/>
    <x v="2198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n v="52.7"/>
    <b v="1"/>
    <x v="92"/>
    <s v="games/tabletop games"/>
    <x v="6"/>
    <s v="tabletop games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n v="41.23"/>
    <b v="1"/>
    <x v="295"/>
    <s v="games/tabletop games"/>
    <x v="6"/>
    <s v="tabletop games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n v="15.04"/>
    <b v="1"/>
    <x v="296"/>
    <s v="music/electronic music"/>
    <x v="4"/>
    <s v="electronic music"/>
    <x v="2200"/>
    <x v="2201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n v="39.07"/>
    <b v="1"/>
    <x v="297"/>
    <s v="music/electronic music"/>
    <x v="4"/>
    <s v="electronic music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n v="43.82"/>
    <b v="1"/>
    <x v="5"/>
    <s v="music/electronic music"/>
    <x v="4"/>
    <s v="electronic music"/>
    <x v="2202"/>
    <x v="2203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n v="27.3"/>
    <b v="1"/>
    <x v="18"/>
    <s v="music/electronic music"/>
    <x v="4"/>
    <s v="electronic music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n v="42.22"/>
    <b v="1"/>
    <x v="143"/>
    <s v="music/electronic music"/>
    <x v="4"/>
    <s v="electronic music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n v="33.24"/>
    <b v="1"/>
    <x v="33"/>
    <s v="music/electronic music"/>
    <x v="4"/>
    <s v="electronic music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n v="285.70999999999998"/>
    <b v="1"/>
    <x v="8"/>
    <s v="music/electronic music"/>
    <x v="4"/>
    <s v="electronic music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n v="42.33"/>
    <b v="1"/>
    <x v="21"/>
    <s v="music/electronic music"/>
    <x v="4"/>
    <s v="electronic music"/>
    <x v="2207"/>
    <x v="2208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n v="50.27"/>
    <b v="1"/>
    <x v="298"/>
    <s v="music/electronic music"/>
    <x v="4"/>
    <s v="electronic music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n v="61.9"/>
    <b v="1"/>
    <x v="38"/>
    <s v="music/electronic music"/>
    <x v="4"/>
    <s v="electronic music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n v="40.75"/>
    <b v="1"/>
    <x v="279"/>
    <s v="music/electronic music"/>
    <x v="4"/>
    <s v="electronic music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n v="55.8"/>
    <b v="1"/>
    <x v="35"/>
    <s v="music/electronic music"/>
    <x v="4"/>
    <s v="electronic music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n v="10"/>
    <b v="1"/>
    <x v="177"/>
    <s v="music/electronic music"/>
    <x v="4"/>
    <s v="electronic music"/>
    <x v="2212"/>
    <x v="2213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n v="73.13"/>
    <b v="1"/>
    <x v="101"/>
    <s v="music/electronic music"/>
    <x v="4"/>
    <s v="electronic music"/>
    <x v="2213"/>
    <x v="2214"/>
  </r>
  <r>
    <n v="2215"/>
    <x v="2215"/>
    <s v="Ambient Electro Grind-fest!"/>
    <n v="550"/>
    <n v="860"/>
    <x v="0"/>
    <x v="0"/>
    <x v="0"/>
    <n v="1331621940"/>
    <n v="1329671572"/>
    <b v="0"/>
    <n v="33"/>
    <n v="26.06"/>
    <b v="1"/>
    <x v="94"/>
    <s v="music/electronic music"/>
    <x v="4"/>
    <s v="electronic music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n v="22.64"/>
    <b v="1"/>
    <x v="6"/>
    <s v="music/electronic music"/>
    <x v="4"/>
    <s v="electronic music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n v="47.22"/>
    <b v="1"/>
    <x v="7"/>
    <s v="music/electronic music"/>
    <x v="4"/>
    <s v="electronic music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n v="32.32"/>
    <b v="1"/>
    <x v="4"/>
    <s v="music/electronic music"/>
    <x v="4"/>
    <s v="electronic music"/>
    <x v="2217"/>
    <x v="2218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n v="53.42"/>
    <b v="1"/>
    <x v="21"/>
    <s v="music/electronic music"/>
    <x v="4"/>
    <s v="electronic music"/>
    <x v="2218"/>
    <x v="2219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n v="51.3"/>
    <b v="1"/>
    <x v="7"/>
    <s v="music/electronic music"/>
    <x v="4"/>
    <s v="electronic music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n v="37.200000000000003"/>
    <b v="1"/>
    <x v="29"/>
    <s v="games/tabletop games"/>
    <x v="6"/>
    <s v="tabletop games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n v="27.1"/>
    <b v="1"/>
    <x v="200"/>
    <s v="games/tabletop games"/>
    <x v="6"/>
    <s v="tabletop games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n v="206.31"/>
    <b v="1"/>
    <x v="6"/>
    <s v="games/tabletop games"/>
    <x v="6"/>
    <s v="tabletop games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n v="82.15"/>
    <b v="1"/>
    <x v="299"/>
    <s v="games/tabletop games"/>
    <x v="6"/>
    <s v="tabletop games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n v="164.8"/>
    <b v="1"/>
    <x v="300"/>
    <s v="games/tabletop games"/>
    <x v="6"/>
    <s v="tabletop games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n v="60.82"/>
    <b v="1"/>
    <x v="29"/>
    <s v="games/tabletop games"/>
    <x v="6"/>
    <s v="tabletop games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n v="67.97"/>
    <b v="1"/>
    <x v="96"/>
    <s v="games/tabletop games"/>
    <x v="6"/>
    <s v="tabletop games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n v="81.56"/>
    <b v="1"/>
    <x v="301"/>
    <s v="games/tabletop games"/>
    <x v="6"/>
    <s v="tabletop games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n v="25.43"/>
    <b v="1"/>
    <x v="193"/>
    <s v="games/tabletop games"/>
    <x v="6"/>
    <s v="tabletop games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n v="21.5"/>
    <b v="1"/>
    <x v="9"/>
    <s v="games/tabletop games"/>
    <x v="6"/>
    <s v="tabletop games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n v="27.23"/>
    <b v="1"/>
    <x v="302"/>
    <s v="games/tabletop games"/>
    <x v="6"/>
    <s v="tabletop games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n v="25.09"/>
    <b v="1"/>
    <x v="303"/>
    <s v="games/tabletop games"/>
    <x v="6"/>
    <s v="tabletop games"/>
    <x v="2231"/>
    <x v="22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n v="21.23"/>
    <b v="1"/>
    <x v="304"/>
    <s v="games/tabletop games"/>
    <x v="6"/>
    <s v="tabletop games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n v="41.61"/>
    <b v="1"/>
    <x v="305"/>
    <s v="games/tabletop games"/>
    <x v="6"/>
    <s v="tabletop games"/>
    <x v="2233"/>
    <x v="2234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n v="135.59"/>
    <b v="1"/>
    <x v="42"/>
    <s v="games/tabletop games"/>
    <x v="6"/>
    <s v="tabletop games"/>
    <x v="2234"/>
    <x v="2235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n v="22.12"/>
    <b v="1"/>
    <x v="293"/>
    <s v="games/tabletop games"/>
    <x v="6"/>
    <s v="tabletop games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n v="64.63"/>
    <b v="1"/>
    <x v="278"/>
    <s v="games/tabletop games"/>
    <x v="6"/>
    <s v="tabletop games"/>
    <x v="2236"/>
    <x v="2237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n v="69.569999999999993"/>
    <b v="1"/>
    <x v="0"/>
    <s v="games/tabletop games"/>
    <x v="6"/>
    <s v="tabletop games"/>
    <x v="2237"/>
    <x v="2238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n v="75.13"/>
    <b v="1"/>
    <x v="30"/>
    <s v="games/tabletop games"/>
    <x v="6"/>
    <s v="tabletop games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n v="140.97999999999999"/>
    <b v="1"/>
    <x v="306"/>
    <s v="games/tabletop games"/>
    <x v="6"/>
    <s v="tabletop games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n v="49.47"/>
    <b v="1"/>
    <x v="307"/>
    <s v="games/tabletop games"/>
    <x v="6"/>
    <s v="tabletop games"/>
    <x v="2240"/>
    <x v="2241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n v="53.87"/>
    <b v="1"/>
    <x v="308"/>
    <s v="games/tabletop games"/>
    <x v="6"/>
    <s v="tabletop games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n v="4.57"/>
    <b v="1"/>
    <x v="309"/>
    <s v="games/tabletop games"/>
    <x v="6"/>
    <s v="tabletop games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n v="65"/>
    <b v="1"/>
    <x v="310"/>
    <s v="games/tabletop games"/>
    <x v="6"/>
    <s v="tabletop games"/>
    <x v="2243"/>
    <x v="2244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n v="53.48"/>
    <b v="1"/>
    <x v="311"/>
    <s v="games/tabletop games"/>
    <x v="6"/>
    <s v="tabletop games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n v="43.91"/>
    <b v="1"/>
    <x v="8"/>
    <s v="games/tabletop games"/>
    <x v="6"/>
    <s v="tabletop games"/>
    <x v="2245"/>
    <x v="2246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n v="50.85"/>
    <b v="1"/>
    <x v="3"/>
    <s v="games/tabletop games"/>
    <x v="6"/>
    <s v="tabletop games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n v="58.63"/>
    <b v="1"/>
    <x v="13"/>
    <s v="games/tabletop games"/>
    <x v="6"/>
    <s v="tabletop games"/>
    <x v="2247"/>
    <x v="224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n v="32.82"/>
    <b v="1"/>
    <x v="312"/>
    <s v="games/tabletop games"/>
    <x v="6"/>
    <s v="tabletop games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n v="426.93"/>
    <b v="1"/>
    <x v="313"/>
    <s v="games/tabletop games"/>
    <x v="6"/>
    <s v="tabletop games"/>
    <x v="2249"/>
    <x v="2250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n v="23.81"/>
    <b v="1"/>
    <x v="84"/>
    <s v="games/tabletop games"/>
    <x v="6"/>
    <s v="tabletop games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n v="98.41"/>
    <b v="1"/>
    <x v="212"/>
    <s v="games/tabletop games"/>
    <x v="6"/>
    <s v="tabletop games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n v="107.32"/>
    <b v="1"/>
    <x v="40"/>
    <s v="games/tabletop games"/>
    <x v="6"/>
    <s v="tabletop games"/>
    <x v="2252"/>
    <x v="2253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n v="11.67"/>
    <b v="1"/>
    <x v="314"/>
    <s v="games/tabletop games"/>
    <x v="6"/>
    <s v="tabletop games"/>
    <x v="2253"/>
    <x v="2254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n v="41.78"/>
    <b v="1"/>
    <x v="315"/>
    <s v="games/tabletop games"/>
    <x v="6"/>
    <s v="tabletop games"/>
    <x v="2254"/>
    <x v="2255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n v="21.38"/>
    <b v="1"/>
    <x v="316"/>
    <s v="games/tabletop games"/>
    <x v="6"/>
    <s v="tabletop games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n v="94.1"/>
    <b v="1"/>
    <x v="317"/>
    <s v="games/tabletop games"/>
    <x v="6"/>
    <s v="tabletop games"/>
    <x v="2256"/>
    <x v="2257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n v="15.72"/>
    <b v="1"/>
    <x v="92"/>
    <s v="games/tabletop games"/>
    <x v="6"/>
    <s v="tabletop games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n v="90.64"/>
    <b v="1"/>
    <x v="318"/>
    <s v="games/tabletop games"/>
    <x v="6"/>
    <s v="tabletop games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n v="97.3"/>
    <b v="1"/>
    <x v="319"/>
    <s v="games/tabletop games"/>
    <x v="6"/>
    <s v="tabletop games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n v="37.119999999999997"/>
    <b v="1"/>
    <x v="320"/>
    <s v="games/tabletop games"/>
    <x v="6"/>
    <s v="tabletop games"/>
    <x v="2260"/>
    <x v="2261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n v="28.1"/>
    <b v="1"/>
    <x v="224"/>
    <s v="games/tabletop games"/>
    <x v="6"/>
    <s v="tabletop games"/>
    <x v="2261"/>
    <x v="226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n v="144.43"/>
    <b v="1"/>
    <x v="31"/>
    <s v="games/tabletop games"/>
    <x v="6"/>
    <s v="tabletop games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n v="24.27"/>
    <b v="1"/>
    <x v="144"/>
    <s v="games/tabletop games"/>
    <x v="6"/>
    <s v="tabletop games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n v="35.119999999999997"/>
    <b v="1"/>
    <x v="321"/>
    <s v="games/tabletop games"/>
    <x v="6"/>
    <s v="tabletop games"/>
    <x v="2264"/>
    <x v="2265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n v="24.76"/>
    <b v="1"/>
    <x v="261"/>
    <s v="games/tabletop games"/>
    <x v="6"/>
    <s v="tabletop games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n v="188.38"/>
    <b v="1"/>
    <x v="322"/>
    <s v="games/tabletop games"/>
    <x v="6"/>
    <s v="tabletop games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n v="148.08000000000001"/>
    <b v="1"/>
    <x v="33"/>
    <s v="games/tabletop games"/>
    <x v="6"/>
    <s v="tabletop games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n v="49.93"/>
    <b v="1"/>
    <x v="323"/>
    <s v="games/tabletop games"/>
    <x v="6"/>
    <s v="tabletop games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n v="107.82"/>
    <b v="1"/>
    <x v="324"/>
    <s v="games/tabletop games"/>
    <x v="6"/>
    <s v="tabletop games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n v="42.63"/>
    <b v="1"/>
    <x v="103"/>
    <s v="games/tabletop games"/>
    <x v="6"/>
    <s v="tabletop games"/>
    <x v="2270"/>
    <x v="2271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n v="14.37"/>
    <b v="1"/>
    <x v="325"/>
    <s v="games/tabletop games"/>
    <x v="6"/>
    <s v="tabletop games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n v="37.479999999999997"/>
    <b v="1"/>
    <x v="47"/>
    <s v="games/tabletop games"/>
    <x v="6"/>
    <s v="tabletop games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n v="30.2"/>
    <b v="1"/>
    <x v="28"/>
    <s v="games/tabletop games"/>
    <x v="6"/>
    <s v="tabletop games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n v="33.549999999999997"/>
    <b v="1"/>
    <x v="326"/>
    <s v="games/tabletop games"/>
    <x v="6"/>
    <s v="tabletop games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n v="64.75"/>
    <b v="1"/>
    <x v="6"/>
    <s v="games/tabletop games"/>
    <x v="6"/>
    <s v="tabletop games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n v="57.93"/>
    <b v="1"/>
    <x v="48"/>
    <s v="games/tabletop games"/>
    <x v="6"/>
    <s v="tabletop games"/>
    <x v="2276"/>
    <x v="2277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n v="53.08"/>
    <b v="1"/>
    <x v="306"/>
    <s v="games/tabletop games"/>
    <x v="6"/>
    <s v="tabletop games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n v="48.06"/>
    <b v="1"/>
    <x v="224"/>
    <s v="games/tabletop games"/>
    <x v="6"/>
    <s v="tabletop games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n v="82.4"/>
    <b v="1"/>
    <x v="327"/>
    <s v="games/tabletop games"/>
    <x v="6"/>
    <s v="tabletop games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n v="50.45"/>
    <b v="1"/>
    <x v="85"/>
    <s v="music/rock"/>
    <x v="4"/>
    <s v="rock"/>
    <x v="2280"/>
    <x v="228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n v="115.83"/>
    <b v="1"/>
    <x v="85"/>
    <s v="music/rock"/>
    <x v="4"/>
    <s v="rock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n v="63.03"/>
    <b v="1"/>
    <x v="7"/>
    <s v="music/rock"/>
    <x v="4"/>
    <s v="rock"/>
    <x v="2282"/>
    <x v="2283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n v="108.02"/>
    <b v="1"/>
    <x v="6"/>
    <s v="music/rock"/>
    <x v="4"/>
    <s v="rock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n v="46.09"/>
    <b v="1"/>
    <x v="10"/>
    <s v="music/rock"/>
    <x v="4"/>
    <s v="rock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n v="107.21"/>
    <b v="1"/>
    <x v="8"/>
    <s v="music/rock"/>
    <x v="4"/>
    <s v="rock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n v="50.93"/>
    <b v="1"/>
    <x v="28"/>
    <s v="music/rock"/>
    <x v="4"/>
    <s v="rock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n v="40.04"/>
    <b v="1"/>
    <x v="8"/>
    <s v="music/rock"/>
    <x v="4"/>
    <s v="rock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n v="64.44"/>
    <b v="1"/>
    <x v="13"/>
    <s v="music/rock"/>
    <x v="4"/>
    <s v="rock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n v="53.83"/>
    <b v="1"/>
    <x v="3"/>
    <s v="music/rock"/>
    <x v="4"/>
    <s v="rock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n v="100.47"/>
    <b v="1"/>
    <x v="36"/>
    <s v="music/rock"/>
    <x v="4"/>
    <s v="rock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n v="46.63"/>
    <b v="1"/>
    <x v="13"/>
    <s v="music/rock"/>
    <x v="4"/>
    <s v="rock"/>
    <x v="2291"/>
    <x v="2292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n v="34.07"/>
    <b v="1"/>
    <x v="29"/>
    <s v="music/rock"/>
    <x v="4"/>
    <s v="rock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n v="65.209999999999994"/>
    <b v="1"/>
    <x v="91"/>
    <s v="music/rock"/>
    <x v="4"/>
    <s v="rock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n v="44.21"/>
    <b v="1"/>
    <x v="105"/>
    <s v="music/rock"/>
    <x v="4"/>
    <s v="rock"/>
    <x v="2294"/>
    <x v="2295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n v="71.97"/>
    <b v="1"/>
    <x v="328"/>
    <s v="music/rock"/>
    <x v="4"/>
    <s v="rock"/>
    <x v="2295"/>
    <x v="229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n v="52.95"/>
    <b v="1"/>
    <x v="7"/>
    <s v="music/rock"/>
    <x v="4"/>
    <s v="rock"/>
    <x v="2296"/>
    <x v="2297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n v="109.45"/>
    <b v="1"/>
    <x v="2"/>
    <s v="music/rock"/>
    <x v="4"/>
    <s v="rock"/>
    <x v="2297"/>
    <x v="2298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n v="75.040000000000006"/>
    <b v="1"/>
    <x v="329"/>
    <s v="music/rock"/>
    <x v="4"/>
    <s v="rock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n v="115.71"/>
    <b v="1"/>
    <x v="7"/>
    <s v="music/rock"/>
    <x v="4"/>
    <s v="rock"/>
    <x v="2299"/>
    <x v="2300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n v="31.66"/>
    <b v="1"/>
    <x v="84"/>
    <s v="music/indie rock"/>
    <x v="4"/>
    <s v="indie rock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n v="46.18"/>
    <b v="1"/>
    <x v="193"/>
    <s v="music/indie rock"/>
    <x v="4"/>
    <s v="indie rock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n v="68.48"/>
    <b v="1"/>
    <x v="15"/>
    <s v="music/indie rock"/>
    <x v="4"/>
    <s v="indie rock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n v="53.47"/>
    <b v="1"/>
    <x v="7"/>
    <s v="music/indie rock"/>
    <x v="4"/>
    <s v="indie rock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n v="109.11"/>
    <b v="1"/>
    <x v="7"/>
    <s v="music/indie rock"/>
    <x v="4"/>
    <s v="indie rock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n v="51.19"/>
    <b v="1"/>
    <x v="13"/>
    <s v="music/indie rock"/>
    <x v="4"/>
    <s v="indie rock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n v="27.94"/>
    <b v="1"/>
    <x v="13"/>
    <s v="music/indie rock"/>
    <x v="4"/>
    <s v="indie rock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n v="82.5"/>
    <b v="1"/>
    <x v="7"/>
    <s v="music/indie rock"/>
    <x v="4"/>
    <s v="indie rock"/>
    <x v="2306"/>
    <x v="2308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n v="59.82"/>
    <b v="1"/>
    <x v="13"/>
    <s v="music/indie rock"/>
    <x v="4"/>
    <s v="indie rock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n v="64.819999999999993"/>
    <b v="1"/>
    <x v="330"/>
    <s v="music/indie rock"/>
    <x v="4"/>
    <s v="indie rock"/>
    <x v="2308"/>
    <x v="2310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n v="90.1"/>
    <b v="1"/>
    <x v="3"/>
    <s v="music/indie rock"/>
    <x v="4"/>
    <s v="indie rock"/>
    <x v="2309"/>
    <x v="2311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n v="40.96"/>
    <b v="1"/>
    <x v="29"/>
    <s v="music/indie rock"/>
    <x v="4"/>
    <s v="indie rock"/>
    <x v="2310"/>
    <x v="2312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n v="56"/>
    <b v="1"/>
    <x v="98"/>
    <s v="music/indie rock"/>
    <x v="4"/>
    <s v="indie rock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n v="37.67"/>
    <b v="1"/>
    <x v="96"/>
    <s v="music/indie rock"/>
    <x v="4"/>
    <s v="indie rock"/>
    <x v="2312"/>
    <x v="23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n v="40.08"/>
    <b v="1"/>
    <x v="33"/>
    <s v="music/indie rock"/>
    <x v="4"/>
    <s v="indie rock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n v="78.03"/>
    <b v="1"/>
    <x v="3"/>
    <s v="music/indie rock"/>
    <x v="4"/>
    <s v="indie rock"/>
    <x v="2314"/>
    <x v="2316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n v="18.91"/>
    <b v="1"/>
    <x v="3"/>
    <s v="music/indie rock"/>
    <x v="4"/>
    <s v="indie rock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n v="37.130000000000003"/>
    <b v="1"/>
    <x v="10"/>
    <s v="music/indie rock"/>
    <x v="4"/>
    <s v="indie rock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n v="41.96"/>
    <b v="1"/>
    <x v="29"/>
    <s v="music/indie rock"/>
    <x v="4"/>
    <s v="indie rock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n v="61.04"/>
    <b v="1"/>
    <x v="15"/>
    <s v="music/indie rock"/>
    <x v="4"/>
    <s v="indie rock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n v="64.53"/>
    <b v="0"/>
    <x v="115"/>
    <s v="food/small batch"/>
    <x v="7"/>
    <s v="small batch"/>
    <x v="2319"/>
    <x v="232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n v="21.25"/>
    <b v="0"/>
    <x v="56"/>
    <s v="food/small batch"/>
    <x v="7"/>
    <s v="small batch"/>
    <x v="2320"/>
    <x v="2322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n v="30"/>
    <b v="0"/>
    <x v="216"/>
    <s v="food/small batch"/>
    <x v="7"/>
    <s v="small batch"/>
    <x v="2321"/>
    <x v="232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n v="25.49"/>
    <b v="0"/>
    <x v="70"/>
    <s v="food/small batch"/>
    <x v="7"/>
    <s v="small batch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n v="11.43"/>
    <b v="0"/>
    <x v="59"/>
    <s v="food/small batch"/>
    <x v="7"/>
    <s v="small batch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n v="108"/>
    <b v="0"/>
    <x v="60"/>
    <s v="food/small batch"/>
    <x v="7"/>
    <s v="small batch"/>
    <x v="2324"/>
    <x v="2326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n v="54.88"/>
    <b v="1"/>
    <x v="331"/>
    <s v="food/small batch"/>
    <x v="7"/>
    <s v="small batch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n v="47.38"/>
    <b v="1"/>
    <x v="172"/>
    <s v="food/small batch"/>
    <x v="7"/>
    <s v="small batch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n v="211.84"/>
    <b v="1"/>
    <x v="6"/>
    <s v="food/small batch"/>
    <x v="7"/>
    <s v="small batch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n v="219.93"/>
    <b v="1"/>
    <x v="21"/>
    <s v="food/small batch"/>
    <x v="7"/>
    <s v="small batch"/>
    <x v="2328"/>
    <x v="233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n v="40.799999999999997"/>
    <b v="1"/>
    <x v="124"/>
    <s v="food/small batch"/>
    <x v="7"/>
    <s v="small batch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n v="75.5"/>
    <b v="1"/>
    <x v="6"/>
    <s v="food/small batch"/>
    <x v="7"/>
    <s v="small batch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n v="13.54"/>
    <b v="1"/>
    <x v="197"/>
    <s v="food/small batch"/>
    <x v="7"/>
    <s v="small batch"/>
    <x v="2331"/>
    <x v="23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n v="60.87"/>
    <b v="1"/>
    <x v="21"/>
    <s v="food/small batch"/>
    <x v="7"/>
    <s v="small batch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n v="115.69"/>
    <b v="1"/>
    <x v="21"/>
    <s v="food/small batch"/>
    <x v="7"/>
    <s v="small batch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n v="48.1"/>
    <b v="1"/>
    <x v="332"/>
    <s v="food/small batch"/>
    <x v="7"/>
    <s v="small batch"/>
    <x v="2334"/>
    <x v="2336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n v="74.180000000000007"/>
    <b v="1"/>
    <x v="38"/>
    <s v="food/small batch"/>
    <x v="7"/>
    <s v="small batch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n v="123.35"/>
    <b v="1"/>
    <x v="7"/>
    <s v="food/small batch"/>
    <x v="7"/>
    <s v="small batch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n v="66.62"/>
    <b v="1"/>
    <x v="238"/>
    <s v="food/small batch"/>
    <x v="7"/>
    <s v="small batch"/>
    <x v="2337"/>
    <x v="2339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n v="104.99"/>
    <b v="1"/>
    <x v="6"/>
    <s v="food/small batch"/>
    <x v="7"/>
    <s v="small batch"/>
    <x v="2338"/>
    <x v="2340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n v="0"/>
    <b v="0"/>
    <x v="50"/>
    <s v="technology/web"/>
    <x v="2"/>
    <s v="web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n v="0"/>
    <b v="0"/>
    <x v="50"/>
    <s v="technology/web"/>
    <x v="2"/>
    <s v="web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n v="300"/>
    <b v="0"/>
    <x v="56"/>
    <s v="technology/web"/>
    <x v="2"/>
    <s v="web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n v="1"/>
    <b v="0"/>
    <x v="50"/>
    <s v="technology/web"/>
    <x v="2"/>
    <s v="web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n v="0"/>
    <b v="0"/>
    <x v="50"/>
    <s v="technology/web"/>
    <x v="2"/>
    <s v="web"/>
    <x v="2343"/>
    <x v="2345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n v="13"/>
    <b v="0"/>
    <x v="50"/>
    <s v="technology/web"/>
    <x v="2"/>
    <s v="web"/>
    <x v="2344"/>
    <x v="2346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n v="15"/>
    <b v="0"/>
    <x v="53"/>
    <s v="technology/web"/>
    <x v="2"/>
    <s v="web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n v="54"/>
    <b v="0"/>
    <x v="50"/>
    <s v="technology/web"/>
    <x v="2"/>
    <s v="web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n v="0"/>
    <b v="0"/>
    <x v="50"/>
    <s v="technology/web"/>
    <x v="2"/>
    <s v="web"/>
    <x v="2347"/>
    <x v="2349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n v="0"/>
    <b v="0"/>
    <x v="50"/>
    <s v="technology/web"/>
    <x v="2"/>
    <s v="web"/>
    <x v="2348"/>
    <x v="2350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n v="15.43"/>
    <b v="0"/>
    <x v="60"/>
    <s v="technology/web"/>
    <x v="2"/>
    <s v="web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n v="0"/>
    <b v="0"/>
    <x v="50"/>
    <s v="technology/web"/>
    <x v="2"/>
    <s v="web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n v="0"/>
    <b v="0"/>
    <x v="50"/>
    <s v="technology/web"/>
    <x v="2"/>
    <s v="web"/>
    <x v="2351"/>
    <x v="2353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n v="25"/>
    <b v="0"/>
    <x v="50"/>
    <s v="technology/web"/>
    <x v="2"/>
    <s v="web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n v="27.5"/>
    <b v="0"/>
    <x v="60"/>
    <s v="technology/web"/>
    <x v="2"/>
    <s v="web"/>
    <x v="2353"/>
    <x v="2355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n v="0"/>
    <b v="0"/>
    <x v="50"/>
    <s v="technology/web"/>
    <x v="2"/>
    <s v="web"/>
    <x v="2354"/>
    <x v="2356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n v="0"/>
    <b v="0"/>
    <x v="50"/>
    <s v="technology/web"/>
    <x v="2"/>
    <s v="web"/>
    <x v="2355"/>
    <x v="235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n v="0"/>
    <b v="0"/>
    <x v="50"/>
    <s v="technology/web"/>
    <x v="2"/>
    <s v="web"/>
    <x v="2356"/>
    <x v="2358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n v="367"/>
    <b v="0"/>
    <x v="77"/>
    <s v="technology/web"/>
    <x v="2"/>
    <s v="web"/>
    <x v="2357"/>
    <x v="2359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n v="2"/>
    <b v="0"/>
    <x v="50"/>
    <s v="technology/web"/>
    <x v="2"/>
    <s v="web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n v="0"/>
    <b v="0"/>
    <x v="50"/>
    <s v="technology/web"/>
    <x v="2"/>
    <s v="web"/>
    <x v="2359"/>
    <x v="2361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n v="60"/>
    <b v="0"/>
    <x v="129"/>
    <s v="technology/web"/>
    <x v="2"/>
    <s v="web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n v="0"/>
    <b v="0"/>
    <x v="50"/>
    <s v="technology/web"/>
    <x v="2"/>
    <s v="web"/>
    <x v="2361"/>
    <x v="2363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n v="0"/>
    <b v="0"/>
    <x v="50"/>
    <s v="technology/web"/>
    <x v="2"/>
    <s v="web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n v="0"/>
    <b v="0"/>
    <x v="50"/>
    <s v="technology/web"/>
    <x v="2"/>
    <s v="web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n v="97.41"/>
    <b v="0"/>
    <x v="57"/>
    <s v="technology/web"/>
    <x v="2"/>
    <s v="web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n v="47.86"/>
    <b v="0"/>
    <x v="60"/>
    <s v="technology/web"/>
    <x v="2"/>
    <s v="web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n v="50"/>
    <b v="0"/>
    <x v="50"/>
    <s v="technology/web"/>
    <x v="2"/>
    <s v="web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n v="0"/>
    <b v="0"/>
    <x v="50"/>
    <s v="technology/web"/>
    <x v="2"/>
    <s v="web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n v="20.5"/>
    <b v="0"/>
    <x v="50"/>
    <s v="technology/web"/>
    <x v="2"/>
    <s v="web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n v="0"/>
    <b v="0"/>
    <x v="50"/>
    <s v="technology/web"/>
    <x v="2"/>
    <s v="web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n v="30"/>
    <b v="0"/>
    <x v="56"/>
    <s v="technology/web"/>
    <x v="2"/>
    <s v="web"/>
    <x v="2370"/>
    <x v="2372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n v="50"/>
    <b v="0"/>
    <x v="50"/>
    <s v="technology/web"/>
    <x v="2"/>
    <s v="web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n v="10"/>
    <b v="0"/>
    <x v="50"/>
    <s v="technology/web"/>
    <x v="2"/>
    <s v="web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n v="0"/>
    <b v="0"/>
    <x v="50"/>
    <s v="technology/web"/>
    <x v="2"/>
    <s v="web"/>
    <x v="2373"/>
    <x v="2375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n v="81.58"/>
    <b v="0"/>
    <x v="57"/>
    <s v="technology/web"/>
    <x v="2"/>
    <s v="web"/>
    <x v="2374"/>
    <x v="237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n v="0"/>
    <b v="0"/>
    <x v="50"/>
    <s v="technology/web"/>
    <x v="2"/>
    <s v="web"/>
    <x v="2375"/>
    <x v="237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n v="0"/>
    <b v="0"/>
    <x v="50"/>
    <s v="technology/web"/>
    <x v="2"/>
    <s v="web"/>
    <x v="2376"/>
    <x v="2378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n v="0"/>
    <b v="0"/>
    <x v="50"/>
    <s v="technology/web"/>
    <x v="2"/>
    <s v="web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n v="18.329999999999998"/>
    <b v="0"/>
    <x v="50"/>
    <s v="technology/web"/>
    <x v="2"/>
    <s v="web"/>
    <x v="2378"/>
    <x v="2380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n v="224.43"/>
    <b v="0"/>
    <x v="53"/>
    <s v="technology/web"/>
    <x v="2"/>
    <s v="web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n v="37.5"/>
    <b v="0"/>
    <x v="56"/>
    <s v="technology/web"/>
    <x v="2"/>
    <s v="web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n v="145"/>
    <b v="0"/>
    <x v="65"/>
    <s v="technology/web"/>
    <x v="2"/>
    <s v="web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n v="1"/>
    <b v="0"/>
    <x v="60"/>
    <s v="technology/web"/>
    <x v="2"/>
    <s v="web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n v="112.57"/>
    <b v="0"/>
    <x v="60"/>
    <s v="technology/web"/>
    <x v="2"/>
    <s v="web"/>
    <x v="2383"/>
    <x v="2385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n v="0"/>
    <b v="0"/>
    <x v="50"/>
    <s v="technology/web"/>
    <x v="2"/>
    <s v="web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n v="342"/>
    <b v="0"/>
    <x v="60"/>
    <s v="technology/web"/>
    <x v="2"/>
    <s v="web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n v="57.88"/>
    <b v="0"/>
    <x v="60"/>
    <s v="technology/web"/>
    <x v="2"/>
    <s v="web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n v="30"/>
    <b v="0"/>
    <x v="50"/>
    <s v="technology/web"/>
    <x v="2"/>
    <s v="web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n v="0"/>
    <b v="0"/>
    <x v="50"/>
    <s v="technology/web"/>
    <x v="2"/>
    <s v="web"/>
    <x v="2388"/>
    <x v="2390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n v="25"/>
    <b v="0"/>
    <x v="50"/>
    <s v="technology/web"/>
    <x v="2"/>
    <s v="web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n v="0"/>
    <b v="0"/>
    <x v="50"/>
    <s v="technology/web"/>
    <x v="2"/>
    <s v="web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n v="50"/>
    <b v="0"/>
    <x v="50"/>
    <s v="technology/web"/>
    <x v="2"/>
    <s v="web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n v="1.5"/>
    <b v="0"/>
    <x v="50"/>
    <s v="technology/web"/>
    <x v="2"/>
    <s v="web"/>
    <x v="2392"/>
    <x v="2394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n v="0"/>
    <b v="0"/>
    <x v="50"/>
    <s v="technology/web"/>
    <x v="2"/>
    <s v="web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n v="10"/>
    <b v="0"/>
    <x v="50"/>
    <s v="technology/web"/>
    <x v="2"/>
    <s v="web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n v="0"/>
    <b v="0"/>
    <x v="50"/>
    <s v="technology/web"/>
    <x v="2"/>
    <s v="web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n v="0"/>
    <b v="0"/>
    <x v="50"/>
    <s v="technology/web"/>
    <x v="2"/>
    <s v="web"/>
    <x v="2396"/>
    <x v="2398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n v="0"/>
    <b v="0"/>
    <x v="50"/>
    <s v="technology/web"/>
    <x v="2"/>
    <s v="web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n v="0"/>
    <b v="0"/>
    <x v="50"/>
    <s v="technology/web"/>
    <x v="2"/>
    <s v="web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n v="22.33"/>
    <b v="0"/>
    <x v="60"/>
    <s v="food/food trucks"/>
    <x v="7"/>
    <s v="food trucks"/>
    <x v="2399"/>
    <x v="2401"/>
  </r>
  <r>
    <n v="2402"/>
    <x v="2402"/>
    <s v="Small town, delicious treats, and a mobile truck"/>
    <n v="12000"/>
    <n v="52"/>
    <x v="2"/>
    <x v="0"/>
    <x v="0"/>
    <n v="1431533931"/>
    <n v="1428941931"/>
    <b v="0"/>
    <n v="1"/>
    <n v="52"/>
    <b v="0"/>
    <x v="50"/>
    <s v="food/food trucks"/>
    <x v="7"/>
    <s v="food trucks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n v="16.829999999999998"/>
    <b v="0"/>
    <x v="123"/>
    <s v="food/food trucks"/>
    <x v="7"/>
    <s v="food trucks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n v="0"/>
    <b v="0"/>
    <x v="50"/>
    <s v="food/food trucks"/>
    <x v="7"/>
    <s v="food trucks"/>
    <x v="2402"/>
    <x v="2404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n v="56.3"/>
    <b v="0"/>
    <x v="61"/>
    <s v="food/food trucks"/>
    <x v="7"/>
    <s v="food trucks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n v="84.06"/>
    <b v="0"/>
    <x v="139"/>
    <s v="food/food trucks"/>
    <x v="7"/>
    <s v="food trucks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n v="168.39"/>
    <b v="0"/>
    <x v="78"/>
    <s v="food/food trucks"/>
    <x v="7"/>
    <s v="food trucks"/>
    <x v="2405"/>
    <x v="2407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n v="15"/>
    <b v="0"/>
    <x v="50"/>
    <s v="food/food trucks"/>
    <x v="7"/>
    <s v="food trucks"/>
    <x v="2406"/>
    <x v="2408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n v="76.67"/>
    <b v="0"/>
    <x v="53"/>
    <s v="food/food trucks"/>
    <x v="7"/>
    <s v="food trucks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n v="0"/>
    <b v="0"/>
    <x v="50"/>
    <s v="food/food trucks"/>
    <x v="7"/>
    <s v="food trucks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n v="50.33"/>
    <b v="0"/>
    <x v="60"/>
    <s v="food/food trucks"/>
    <x v="7"/>
    <s v="food trucks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n v="0"/>
    <b v="0"/>
    <x v="50"/>
    <s v="food/food trucks"/>
    <x v="7"/>
    <s v="food trucks"/>
    <x v="2410"/>
    <x v="2412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n v="8.33"/>
    <b v="0"/>
    <x v="60"/>
    <s v="food/food trucks"/>
    <x v="7"/>
    <s v="food trucks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n v="35.380000000000003"/>
    <b v="0"/>
    <x v="56"/>
    <s v="food/food trucks"/>
    <x v="7"/>
    <s v="food trucks"/>
    <x v="2412"/>
    <x v="2414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n v="55.83"/>
    <b v="0"/>
    <x v="60"/>
    <s v="food/food trucks"/>
    <x v="7"/>
    <s v="food trucks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n v="5"/>
    <b v="0"/>
    <x v="50"/>
    <s v="food/food trucks"/>
    <x v="7"/>
    <s v="food trucks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n v="0"/>
    <b v="0"/>
    <x v="50"/>
    <s v="food/food trucks"/>
    <x v="7"/>
    <s v="food trucks"/>
    <x v="2415"/>
    <x v="2417"/>
  </r>
  <r>
    <n v="2418"/>
    <x v="2418"/>
    <s v="I want to start my food truck business."/>
    <n v="25000"/>
    <n v="5"/>
    <x v="2"/>
    <x v="0"/>
    <x v="0"/>
    <n v="1427225644"/>
    <n v="1422045244"/>
    <b v="0"/>
    <n v="5"/>
    <n v="1"/>
    <b v="0"/>
    <x v="50"/>
    <s v="food/food trucks"/>
    <x v="7"/>
    <s v="food trucks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n v="0"/>
    <b v="0"/>
    <x v="50"/>
    <s v="food/food trucks"/>
    <x v="7"/>
    <s v="food trucks"/>
    <x v="2417"/>
    <x v="24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n v="69.47"/>
    <b v="0"/>
    <x v="77"/>
    <s v="food/food trucks"/>
    <x v="7"/>
    <s v="food trucks"/>
    <x v="2418"/>
    <x v="2420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n v="1"/>
    <b v="0"/>
    <x v="50"/>
    <s v="food/food trucks"/>
    <x v="7"/>
    <s v="food trucks"/>
    <x v="2419"/>
    <x v="2421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n v="1"/>
    <b v="0"/>
    <x v="50"/>
    <s v="food/food trucks"/>
    <x v="7"/>
    <s v="food trucks"/>
    <x v="2420"/>
    <x v="2422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n v="8"/>
    <b v="0"/>
    <x v="50"/>
    <s v="food/food trucks"/>
    <x v="7"/>
    <s v="food trucks"/>
    <x v="2421"/>
    <x v="2423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n v="34.44"/>
    <b v="0"/>
    <x v="60"/>
    <s v="food/food trucks"/>
    <x v="7"/>
    <s v="food trucks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n v="1"/>
    <b v="0"/>
    <x v="50"/>
    <s v="food/food trucks"/>
    <x v="7"/>
    <s v="food trucks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n v="0"/>
    <b v="0"/>
    <x v="50"/>
    <s v="food/food trucks"/>
    <x v="7"/>
    <s v="food trucks"/>
    <x v="2424"/>
    <x v="2426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n v="1"/>
    <b v="0"/>
    <x v="50"/>
    <s v="food/food trucks"/>
    <x v="7"/>
    <s v="food trucks"/>
    <x v="2425"/>
    <x v="2427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n v="1"/>
    <b v="0"/>
    <x v="50"/>
    <s v="food/food trucks"/>
    <x v="7"/>
    <s v="food trucks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n v="501.25"/>
    <b v="0"/>
    <x v="60"/>
    <s v="food/food trucks"/>
    <x v="7"/>
    <s v="food trucks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n v="10.5"/>
    <b v="0"/>
    <x v="60"/>
    <s v="food/food trucks"/>
    <x v="7"/>
    <s v="food trucks"/>
    <x v="2428"/>
    <x v="2430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n v="1"/>
    <b v="0"/>
    <x v="50"/>
    <s v="food/food trucks"/>
    <x v="7"/>
    <s v="food trucks"/>
    <x v="2429"/>
    <x v="2431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n v="1"/>
    <b v="0"/>
    <x v="50"/>
    <s v="food/food trucks"/>
    <x v="7"/>
    <s v="food trucks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n v="0"/>
    <b v="0"/>
    <x v="50"/>
    <s v="food/food trucks"/>
    <x v="7"/>
    <s v="food trucks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n v="13"/>
    <b v="0"/>
    <x v="50"/>
    <s v="food/food trucks"/>
    <x v="7"/>
    <s v="food trucks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n v="306"/>
    <b v="0"/>
    <x v="50"/>
    <s v="food/food trucks"/>
    <x v="7"/>
    <s v="food trucks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n v="22.5"/>
    <b v="0"/>
    <x v="50"/>
    <s v="food/food trucks"/>
    <x v="7"/>
    <s v="food trucks"/>
    <x v="2434"/>
    <x v="2436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n v="0"/>
    <b v="0"/>
    <x v="50"/>
    <s v="food/food trucks"/>
    <x v="7"/>
    <s v="food trucks"/>
    <x v="2435"/>
    <x v="2437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n v="50"/>
    <b v="0"/>
    <x v="50"/>
    <s v="food/food trucks"/>
    <x v="7"/>
    <s v="food trucks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n v="0"/>
    <b v="0"/>
    <x v="50"/>
    <s v="food/food trucks"/>
    <x v="7"/>
    <s v="food trucks"/>
    <x v="2437"/>
    <x v="243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n v="5"/>
    <b v="0"/>
    <x v="50"/>
    <s v="food/food trucks"/>
    <x v="7"/>
    <s v="food trucks"/>
    <x v="2438"/>
    <x v="2440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n v="74.23"/>
    <b v="1"/>
    <x v="29"/>
    <s v="food/small batch"/>
    <x v="7"/>
    <s v="small batch"/>
    <x v="2439"/>
    <x v="2441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n v="81.25"/>
    <b v="1"/>
    <x v="9"/>
    <s v="food/small batch"/>
    <x v="7"/>
    <s v="small batch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n v="130.22999999999999"/>
    <b v="1"/>
    <x v="195"/>
    <s v="food/small batch"/>
    <x v="7"/>
    <s v="small batch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n v="53.41"/>
    <b v="1"/>
    <x v="15"/>
    <s v="food/small batch"/>
    <x v="7"/>
    <s v="small batch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n v="75.13"/>
    <b v="1"/>
    <x v="36"/>
    <s v="food/small batch"/>
    <x v="7"/>
    <s v="small batch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n v="75.67"/>
    <b v="1"/>
    <x v="239"/>
    <s v="food/small batch"/>
    <x v="7"/>
    <s v="small batch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n v="31.69"/>
    <b v="1"/>
    <x v="333"/>
    <s v="food/small batch"/>
    <x v="7"/>
    <s v="small batch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n v="47.78"/>
    <b v="1"/>
    <x v="29"/>
    <s v="food/small batch"/>
    <x v="7"/>
    <s v="small batch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n v="90"/>
    <b v="1"/>
    <x v="29"/>
    <s v="food/small batch"/>
    <x v="7"/>
    <s v="small batch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n v="149.31"/>
    <b v="1"/>
    <x v="21"/>
    <s v="food/small batch"/>
    <x v="7"/>
    <s v="small batch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n v="62.07"/>
    <b v="1"/>
    <x v="41"/>
    <s v="food/small batch"/>
    <x v="7"/>
    <s v="small batch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n v="53.4"/>
    <b v="1"/>
    <x v="84"/>
    <s v="food/small batch"/>
    <x v="7"/>
    <s v="small batch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n v="69.27"/>
    <b v="1"/>
    <x v="19"/>
    <s v="food/small batch"/>
    <x v="7"/>
    <s v="small batch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n v="271.51"/>
    <b v="1"/>
    <x v="7"/>
    <s v="food/small batch"/>
    <x v="7"/>
    <s v="small batch"/>
    <x v="2452"/>
    <x v="2454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n v="34.130000000000003"/>
    <b v="1"/>
    <x v="112"/>
    <s v="food/small batch"/>
    <x v="7"/>
    <s v="small batch"/>
    <x v="2453"/>
    <x v="2455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n v="40.49"/>
    <b v="1"/>
    <x v="141"/>
    <s v="food/small batch"/>
    <x v="7"/>
    <s v="small batch"/>
    <x v="2454"/>
    <x v="2456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n v="189.76"/>
    <b v="1"/>
    <x v="21"/>
    <s v="food/small batch"/>
    <x v="7"/>
    <s v="small batch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n v="68.86"/>
    <b v="1"/>
    <x v="5"/>
    <s v="food/small batch"/>
    <x v="7"/>
    <s v="small batch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n v="108.78"/>
    <b v="1"/>
    <x v="21"/>
    <s v="food/small batch"/>
    <x v="7"/>
    <s v="small batch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n v="125.99"/>
    <b v="1"/>
    <x v="7"/>
    <s v="food/small batch"/>
    <x v="7"/>
    <s v="small batch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n v="90.52"/>
    <b v="1"/>
    <x v="3"/>
    <s v="music/indie rock"/>
    <x v="4"/>
    <s v="indie rock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n v="28.88"/>
    <b v="1"/>
    <x v="38"/>
    <s v="music/indie rock"/>
    <x v="4"/>
    <s v="indie rock"/>
    <x v="2459"/>
    <x v="2462"/>
  </r>
  <r>
    <n v="2463"/>
    <x v="2463"/>
    <s v="Emma Ate The Lion's debut full length album"/>
    <n v="2000"/>
    <n v="2325"/>
    <x v="0"/>
    <x v="0"/>
    <x v="0"/>
    <n v="1366138800"/>
    <n v="1362710425"/>
    <b v="0"/>
    <n v="75"/>
    <n v="31"/>
    <b v="1"/>
    <x v="31"/>
    <s v="music/indie rock"/>
    <x v="4"/>
    <s v="indie rock"/>
    <x v="2460"/>
    <x v="2463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n v="51.67"/>
    <b v="1"/>
    <x v="38"/>
    <s v="music/indie rock"/>
    <x v="4"/>
    <s v="indie rock"/>
    <x v="2461"/>
    <x v="246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n v="26.27"/>
    <b v="1"/>
    <x v="144"/>
    <s v="music/indie rock"/>
    <x v="4"/>
    <s v="indie rock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n v="48.08"/>
    <b v="1"/>
    <x v="8"/>
    <s v="music/indie rock"/>
    <x v="4"/>
    <s v="indie rock"/>
    <x v="2463"/>
    <x v="2466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n v="27.56"/>
    <b v="1"/>
    <x v="17"/>
    <s v="music/indie rock"/>
    <x v="4"/>
    <s v="indie rock"/>
    <x v="2464"/>
    <x v="2467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n v="36.97"/>
    <b v="1"/>
    <x v="13"/>
    <s v="music/indie rock"/>
    <x v="4"/>
    <s v="indie rock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n v="29.02"/>
    <b v="1"/>
    <x v="35"/>
    <s v="music/indie rock"/>
    <x v="4"/>
    <s v="indie rock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n v="28.66"/>
    <b v="1"/>
    <x v="33"/>
    <s v="music/indie rock"/>
    <x v="4"/>
    <s v="indie rock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n v="37.65"/>
    <b v="1"/>
    <x v="30"/>
    <s v="music/indie rock"/>
    <x v="4"/>
    <s v="indie rock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n v="97.9"/>
    <b v="1"/>
    <x v="104"/>
    <s v="music/indie rock"/>
    <x v="4"/>
    <s v="indie rock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n v="42.55"/>
    <b v="1"/>
    <x v="8"/>
    <s v="music/indie rock"/>
    <x v="4"/>
    <s v="indie rock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n v="131.58000000000001"/>
    <b v="1"/>
    <x v="8"/>
    <s v="music/indie rock"/>
    <x v="4"/>
    <s v="indie rock"/>
    <x v="2471"/>
    <x v="247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n v="32.32"/>
    <b v="1"/>
    <x v="2"/>
    <s v="music/indie rock"/>
    <x v="4"/>
    <s v="indie rock"/>
    <x v="2472"/>
    <x v="2475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n v="61.1"/>
    <b v="1"/>
    <x v="2"/>
    <s v="music/indie rock"/>
    <x v="4"/>
    <s v="indie rock"/>
    <x v="2473"/>
    <x v="2476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n v="31.34"/>
    <b v="1"/>
    <x v="193"/>
    <s v="music/indie rock"/>
    <x v="4"/>
    <s v="indie rock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n v="129.11000000000001"/>
    <b v="1"/>
    <x v="30"/>
    <s v="music/indie rock"/>
    <x v="4"/>
    <s v="indie rock"/>
    <x v="2475"/>
    <x v="2478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n v="25.02"/>
    <b v="1"/>
    <x v="18"/>
    <s v="music/indie rock"/>
    <x v="4"/>
    <s v="indie rock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n v="250"/>
    <b v="1"/>
    <x v="8"/>
    <s v="music/indie rock"/>
    <x v="4"/>
    <s v="indie rock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n v="47.54"/>
    <b v="1"/>
    <x v="40"/>
    <s v="music/indie rock"/>
    <x v="4"/>
    <s v="indie rock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n v="40.04"/>
    <b v="1"/>
    <x v="8"/>
    <s v="music/indie rock"/>
    <x v="4"/>
    <s v="indie rock"/>
    <x v="2479"/>
    <x v="2482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n v="65.84"/>
    <b v="1"/>
    <x v="35"/>
    <s v="music/indie rock"/>
    <x v="4"/>
    <s v="indie rock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n v="46.4"/>
    <b v="1"/>
    <x v="17"/>
    <s v="music/indie rock"/>
    <x v="4"/>
    <s v="indie rock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n v="50.37"/>
    <b v="1"/>
    <x v="33"/>
    <s v="music/indie rock"/>
    <x v="4"/>
    <s v="indie rock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n v="26.57"/>
    <b v="1"/>
    <x v="334"/>
    <s v="music/indie rock"/>
    <x v="4"/>
    <s v="indie rock"/>
    <x v="2483"/>
    <x v="248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n v="39.49"/>
    <b v="1"/>
    <x v="8"/>
    <s v="music/indie rock"/>
    <x v="4"/>
    <s v="indie rock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n v="49.25"/>
    <b v="1"/>
    <x v="13"/>
    <s v="music/indie rock"/>
    <x v="4"/>
    <s v="indie rock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n v="62.38"/>
    <b v="1"/>
    <x v="84"/>
    <s v="music/indie rock"/>
    <x v="4"/>
    <s v="indie rock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n v="37.94"/>
    <b v="1"/>
    <x v="10"/>
    <s v="music/indie rock"/>
    <x v="4"/>
    <s v="indie rock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n v="51.6"/>
    <b v="1"/>
    <x v="33"/>
    <s v="music/indie rock"/>
    <x v="4"/>
    <s v="indie rock"/>
    <x v="2488"/>
    <x v="2491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n v="27.78"/>
    <b v="1"/>
    <x v="105"/>
    <s v="music/indie rock"/>
    <x v="4"/>
    <s v="indie rock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n v="99.38"/>
    <b v="1"/>
    <x v="32"/>
    <s v="music/indie rock"/>
    <x v="4"/>
    <s v="indie rock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n v="38.85"/>
    <b v="1"/>
    <x v="7"/>
    <s v="music/indie rock"/>
    <x v="4"/>
    <s v="indie rock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n v="45.55"/>
    <b v="1"/>
    <x v="30"/>
    <s v="music/indie rock"/>
    <x v="4"/>
    <s v="indie rock"/>
    <x v="2492"/>
    <x v="249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n v="600"/>
    <b v="1"/>
    <x v="8"/>
    <s v="music/indie rock"/>
    <x v="4"/>
    <s v="indie rock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n v="80.55"/>
    <b v="1"/>
    <x v="40"/>
    <s v="music/indie rock"/>
    <x v="4"/>
    <s v="indie rock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n v="52.8"/>
    <b v="1"/>
    <x v="6"/>
    <s v="music/indie rock"/>
    <x v="4"/>
    <s v="indie rock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n v="47.68"/>
    <b v="1"/>
    <x v="195"/>
    <s v="music/indie rock"/>
    <x v="4"/>
    <s v="indie rock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n v="23.45"/>
    <b v="1"/>
    <x v="40"/>
    <s v="music/indie rock"/>
    <x v="4"/>
    <s v="indie rock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n v="40.14"/>
    <b v="0"/>
    <x v="56"/>
    <s v="food/restaurants"/>
    <x v="7"/>
    <s v="restaurants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n v="17.2"/>
    <b v="0"/>
    <x v="50"/>
    <s v="food/restaurants"/>
    <x v="7"/>
    <s v="restaurants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n v="0"/>
    <b v="0"/>
    <x v="50"/>
    <s v="food/restaurants"/>
    <x v="7"/>
    <s v="restaurants"/>
    <x v="2500"/>
    <x v="2503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n v="0"/>
    <b v="0"/>
    <x v="50"/>
    <s v="food/restaurants"/>
    <x v="7"/>
    <s v="restaurants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n v="0"/>
    <b v="0"/>
    <x v="50"/>
    <s v="food/restaurants"/>
    <x v="7"/>
    <s v="restaurants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n v="15"/>
    <b v="0"/>
    <x v="60"/>
    <s v="food/restaurants"/>
    <x v="7"/>
    <s v="restaurants"/>
    <x v="2503"/>
    <x v="2506"/>
  </r>
  <r>
    <n v="2507"/>
    <x v="2506"/>
    <s v="Unique dishes for a unique city!."/>
    <n v="42850"/>
    <n v="0"/>
    <x v="2"/>
    <x v="0"/>
    <x v="0"/>
    <n v="1431308704"/>
    <n v="1428716704"/>
    <b v="0"/>
    <n v="0"/>
    <n v="0"/>
    <b v="0"/>
    <x v="50"/>
    <s v="food/restaurants"/>
    <x v="7"/>
    <s v="restaurants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n v="0"/>
    <b v="0"/>
    <x v="50"/>
    <s v="food/restaurants"/>
    <x v="7"/>
    <s v="restaurants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n v="35.71"/>
    <b v="0"/>
    <x v="60"/>
    <s v="food/restaurants"/>
    <x v="7"/>
    <s v="restaurants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n v="37.5"/>
    <b v="0"/>
    <x v="50"/>
    <s v="food/restaurants"/>
    <x v="7"/>
    <s v="restaurants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n v="0"/>
    <b v="0"/>
    <x v="50"/>
    <s v="food/restaurants"/>
    <x v="7"/>
    <s v="restaurants"/>
    <x v="2508"/>
    <x v="2511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n v="0"/>
    <b v="0"/>
    <x v="50"/>
    <s v="food/restaurants"/>
    <x v="7"/>
    <s v="restaurants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n v="0"/>
    <b v="0"/>
    <x v="50"/>
    <s v="food/restaurants"/>
    <x v="7"/>
    <s v="restaurants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n v="52.5"/>
    <b v="0"/>
    <x v="53"/>
    <s v="food/restaurants"/>
    <x v="7"/>
    <s v="restaurants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n v="77.5"/>
    <b v="0"/>
    <x v="118"/>
    <s v="food/restaurants"/>
    <x v="7"/>
    <s v="restaurants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n v="0"/>
    <b v="0"/>
    <x v="50"/>
    <s v="food/restaurants"/>
    <x v="7"/>
    <s v="restaurants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n v="53.55"/>
    <b v="0"/>
    <x v="54"/>
    <s v="food/restaurants"/>
    <x v="7"/>
    <s v="restaurants"/>
    <x v="2514"/>
    <x v="2517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n v="0"/>
    <b v="0"/>
    <x v="50"/>
    <s v="food/restaurants"/>
    <x v="7"/>
    <s v="restaurants"/>
    <x v="2515"/>
    <x v="251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n v="16.25"/>
    <b v="0"/>
    <x v="50"/>
    <s v="food/restaurants"/>
    <x v="7"/>
    <s v="restaurants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n v="0"/>
    <b v="0"/>
    <x v="50"/>
    <s v="food/restaurants"/>
    <x v="7"/>
    <s v="restaurants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n v="103.68"/>
    <b v="1"/>
    <x v="15"/>
    <s v="music/classical music"/>
    <x v="4"/>
    <s v="classical music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n v="185.19"/>
    <b v="1"/>
    <x v="8"/>
    <s v="music/classical music"/>
    <x v="4"/>
    <s v="classical music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n v="54.15"/>
    <b v="1"/>
    <x v="94"/>
    <s v="music/classical music"/>
    <x v="4"/>
    <s v="classical music"/>
    <x v="2520"/>
    <x v="2523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n v="177.21"/>
    <b v="1"/>
    <x v="21"/>
    <s v="music/classical music"/>
    <x v="4"/>
    <s v="classical music"/>
    <x v="2521"/>
    <x v="2524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n v="100.33"/>
    <b v="1"/>
    <x v="8"/>
    <s v="music/classical music"/>
    <x v="4"/>
    <s v="classical music"/>
    <x v="2522"/>
    <x v="252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n v="136.91"/>
    <b v="1"/>
    <x v="40"/>
    <s v="music/classical music"/>
    <x v="4"/>
    <s v="classical music"/>
    <x v="2523"/>
    <x v="2526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n v="57.54"/>
    <b v="1"/>
    <x v="21"/>
    <s v="music/classical music"/>
    <x v="4"/>
    <s v="classical music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n v="52.96"/>
    <b v="1"/>
    <x v="13"/>
    <s v="music/classical music"/>
    <x v="4"/>
    <s v="classical music"/>
    <x v="2525"/>
    <x v="2528"/>
  </r>
  <r>
    <n v="2529"/>
    <x v="2528"/>
    <s v="Opera. Short. New."/>
    <n v="6000"/>
    <n v="6257"/>
    <x v="0"/>
    <x v="0"/>
    <x v="0"/>
    <n v="1332636975"/>
    <n v="1328752575"/>
    <b v="0"/>
    <n v="76"/>
    <n v="82.33"/>
    <b v="1"/>
    <x v="3"/>
    <s v="music/classical music"/>
    <x v="4"/>
    <s v="classical music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n v="135.41999999999999"/>
    <b v="1"/>
    <x v="8"/>
    <s v="music/classical music"/>
    <x v="4"/>
    <s v="classical music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n v="74.069999999999993"/>
    <b v="1"/>
    <x v="8"/>
    <s v="music/classical music"/>
    <x v="4"/>
    <s v="classical music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n v="84.08"/>
    <b v="1"/>
    <x v="9"/>
    <s v="music/classical music"/>
    <x v="4"/>
    <s v="classical music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n v="61.03"/>
    <b v="1"/>
    <x v="38"/>
    <s v="music/classical music"/>
    <x v="4"/>
    <s v="classical music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n v="150"/>
    <b v="1"/>
    <x v="2"/>
    <s v="music/classical music"/>
    <x v="4"/>
    <s v="classical music"/>
    <x v="2531"/>
    <x v="2534"/>
  </r>
  <r>
    <n v="2535"/>
    <x v="2534"/>
    <s v="Mark Hayes: Requiem Recording"/>
    <n v="20000"/>
    <n v="20755"/>
    <x v="0"/>
    <x v="0"/>
    <x v="0"/>
    <n v="1417463945"/>
    <n v="1414781945"/>
    <b v="0"/>
    <n v="78"/>
    <n v="266.08999999999997"/>
    <b v="1"/>
    <x v="3"/>
    <s v="music/classical music"/>
    <x v="4"/>
    <s v="classical music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n v="7.25"/>
    <b v="1"/>
    <x v="31"/>
    <s v="music/classical music"/>
    <x v="4"/>
    <s v="classical music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n v="100"/>
    <b v="1"/>
    <x v="5"/>
    <s v="music/classical music"/>
    <x v="4"/>
    <s v="classical music"/>
    <x v="2534"/>
    <x v="2537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n v="109.96"/>
    <b v="1"/>
    <x v="40"/>
    <s v="music/classical music"/>
    <x v="4"/>
    <s v="classical music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n v="169.92"/>
    <b v="1"/>
    <x v="8"/>
    <s v="music/classical music"/>
    <x v="4"/>
    <s v="classical music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n v="95.74"/>
    <b v="1"/>
    <x v="33"/>
    <s v="music/classical music"/>
    <x v="4"/>
    <s v="classical music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n v="59.46"/>
    <b v="1"/>
    <x v="13"/>
    <s v="music/classical music"/>
    <x v="4"/>
    <s v="classical music"/>
    <x v="2538"/>
    <x v="2541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n v="55.77"/>
    <b v="1"/>
    <x v="3"/>
    <s v="music/classical music"/>
    <x v="4"/>
    <s v="classical music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n v="30.08"/>
    <b v="1"/>
    <x v="94"/>
    <s v="music/classical music"/>
    <x v="4"/>
    <s v="classical music"/>
    <x v="2540"/>
    <x v="2543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n v="88.44"/>
    <b v="1"/>
    <x v="7"/>
    <s v="music/classical music"/>
    <x v="4"/>
    <s v="classical music"/>
    <x v="2541"/>
    <x v="2544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n v="64.03"/>
    <b v="1"/>
    <x v="228"/>
    <s v="music/classical music"/>
    <x v="4"/>
    <s v="classical music"/>
    <x v="2542"/>
    <x v="254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n v="60.15"/>
    <b v="1"/>
    <x v="20"/>
    <s v="music/classical music"/>
    <x v="4"/>
    <s v="classical music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n v="49.19"/>
    <b v="1"/>
    <x v="28"/>
    <s v="music/classical music"/>
    <x v="4"/>
    <s v="classical music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n v="165.16"/>
    <b v="1"/>
    <x v="21"/>
    <s v="music/classical music"/>
    <x v="4"/>
    <s v="classical music"/>
    <x v="2545"/>
    <x v="2548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n v="43.62"/>
    <b v="1"/>
    <x v="33"/>
    <s v="music/classical music"/>
    <x v="4"/>
    <s v="classical music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n v="43.7"/>
    <b v="1"/>
    <x v="7"/>
    <s v="music/classical music"/>
    <x v="4"/>
    <s v="classical music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n v="67.42"/>
    <b v="1"/>
    <x v="33"/>
    <s v="music/classical music"/>
    <x v="4"/>
    <s v="classical music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n v="177.5"/>
    <b v="1"/>
    <x v="13"/>
    <s v="music/classical music"/>
    <x v="4"/>
    <s v="classical music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n v="38.880000000000003"/>
    <b v="1"/>
    <x v="94"/>
    <s v="music/classical music"/>
    <x v="4"/>
    <s v="classical music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n v="54.99"/>
    <b v="1"/>
    <x v="4"/>
    <s v="music/classical music"/>
    <x v="4"/>
    <s v="classical music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n v="61.34"/>
    <b v="1"/>
    <x v="13"/>
    <s v="music/classical music"/>
    <x v="4"/>
    <s v="classical music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n v="23.12"/>
    <b v="1"/>
    <x v="6"/>
    <s v="music/classical music"/>
    <x v="4"/>
    <s v="classical music"/>
    <x v="2553"/>
    <x v="2556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n v="29.61"/>
    <b v="1"/>
    <x v="90"/>
    <s v="music/classical music"/>
    <x v="4"/>
    <s v="classical music"/>
    <x v="2554"/>
    <x v="2557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n v="75.61"/>
    <b v="1"/>
    <x v="15"/>
    <s v="music/classical music"/>
    <x v="4"/>
    <s v="classical music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n v="35.6"/>
    <b v="1"/>
    <x v="38"/>
    <s v="music/classical music"/>
    <x v="4"/>
    <s v="classical music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n v="143"/>
    <b v="1"/>
    <x v="8"/>
    <s v="music/classical music"/>
    <x v="4"/>
    <s v="classical music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n v="0"/>
    <b v="0"/>
    <x v="50"/>
    <s v="food/food trucks"/>
    <x v="7"/>
    <s v="food trucks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n v="25"/>
    <b v="0"/>
    <x v="60"/>
    <s v="food/food trucks"/>
    <x v="7"/>
    <s v="food trucks"/>
    <x v="2559"/>
    <x v="2562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n v="0"/>
    <b v="0"/>
    <x v="50"/>
    <s v="food/food trucks"/>
    <x v="7"/>
    <s v="food trucks"/>
    <x v="2560"/>
    <x v="2563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n v="0"/>
    <b v="0"/>
    <x v="50"/>
    <s v="food/food trucks"/>
    <x v="7"/>
    <s v="food trucks"/>
    <x v="2561"/>
    <x v="2564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n v="100"/>
    <b v="0"/>
    <x v="60"/>
    <s v="food/food trucks"/>
    <x v="7"/>
    <s v="food trucks"/>
    <x v="2562"/>
    <x v="2565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n v="0"/>
    <b v="0"/>
    <x v="50"/>
    <s v="food/food trucks"/>
    <x v="7"/>
    <s v="food trucks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n v="60"/>
    <b v="0"/>
    <x v="50"/>
    <s v="food/food trucks"/>
    <x v="7"/>
    <s v="food trucks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n v="50"/>
    <b v="0"/>
    <x v="60"/>
    <s v="food/food trucks"/>
    <x v="7"/>
    <s v="food trucks"/>
    <x v="2565"/>
    <x v="2568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n v="72.5"/>
    <b v="0"/>
    <x v="53"/>
    <s v="food/food trucks"/>
    <x v="7"/>
    <s v="food trucks"/>
    <x v="2566"/>
    <x v="256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n v="29.5"/>
    <b v="0"/>
    <x v="60"/>
    <s v="food/food trucks"/>
    <x v="7"/>
    <s v="food trucks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n v="62.5"/>
    <b v="0"/>
    <x v="50"/>
    <s v="food/food trucks"/>
    <x v="7"/>
    <s v="food trucks"/>
    <x v="2568"/>
    <x v="257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n v="0"/>
    <b v="0"/>
    <x v="50"/>
    <s v="food/food trucks"/>
    <x v="7"/>
    <s v="food trucks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n v="0"/>
    <b v="0"/>
    <x v="50"/>
    <s v="food/food trucks"/>
    <x v="7"/>
    <s v="food trucks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n v="0"/>
    <b v="0"/>
    <x v="50"/>
    <s v="food/food trucks"/>
    <x v="7"/>
    <s v="food trucks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n v="0"/>
    <b v="0"/>
    <x v="50"/>
    <s v="food/food trucks"/>
    <x v="7"/>
    <s v="food trucks"/>
    <x v="2572"/>
    <x v="2575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n v="0"/>
    <b v="0"/>
    <x v="50"/>
    <s v="food/food trucks"/>
    <x v="7"/>
    <s v="food trucks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n v="0"/>
    <b v="0"/>
    <x v="50"/>
    <s v="food/food trucks"/>
    <x v="7"/>
    <s v="food trucks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n v="0"/>
    <b v="0"/>
    <x v="50"/>
    <s v="food/food trucks"/>
    <x v="7"/>
    <s v="food trucks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n v="23.08"/>
    <b v="0"/>
    <x v="50"/>
    <s v="food/food trucks"/>
    <x v="7"/>
    <s v="food trucks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n v="25.5"/>
    <b v="0"/>
    <x v="60"/>
    <s v="food/food trucks"/>
    <x v="7"/>
    <s v="food trucks"/>
    <x v="2577"/>
    <x v="258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n v="48.18"/>
    <b v="0"/>
    <x v="57"/>
    <s v="food/food trucks"/>
    <x v="7"/>
    <s v="food trucks"/>
    <x v="2578"/>
    <x v="2581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n v="1"/>
    <b v="0"/>
    <x v="50"/>
    <s v="food/food trucks"/>
    <x v="7"/>
    <s v="food trucks"/>
    <x v="2579"/>
    <x v="2582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n v="1"/>
    <b v="0"/>
    <x v="60"/>
    <s v="food/food trucks"/>
    <x v="7"/>
    <s v="food trucks"/>
    <x v="2580"/>
    <x v="2583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n v="0"/>
    <b v="0"/>
    <x v="50"/>
    <s v="food/food trucks"/>
    <x v="7"/>
    <s v="food trucks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n v="50"/>
    <b v="0"/>
    <x v="50"/>
    <s v="food/food trucks"/>
    <x v="7"/>
    <s v="food trucks"/>
    <x v="2582"/>
    <x v="2585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n v="5"/>
    <b v="0"/>
    <x v="50"/>
    <s v="food/food trucks"/>
    <x v="7"/>
    <s v="food trucks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n v="202.83"/>
    <b v="0"/>
    <x v="53"/>
    <s v="food/food trucks"/>
    <x v="7"/>
    <s v="food trucks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n v="29.13"/>
    <b v="0"/>
    <x v="65"/>
    <s v="food/food trucks"/>
    <x v="7"/>
    <s v="food trucks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n v="5"/>
    <b v="0"/>
    <x v="50"/>
    <s v="food/food trucks"/>
    <x v="7"/>
    <s v="food trucks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n v="0"/>
    <b v="0"/>
    <x v="50"/>
    <s v="food/food trucks"/>
    <x v="7"/>
    <s v="food trucks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n v="13"/>
    <b v="0"/>
    <x v="53"/>
    <s v="food/food trucks"/>
    <x v="7"/>
    <s v="food trucks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n v="50"/>
    <b v="0"/>
    <x v="50"/>
    <s v="food/food trucks"/>
    <x v="7"/>
    <s v="food trucks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n v="0"/>
    <b v="0"/>
    <x v="50"/>
    <s v="food/food trucks"/>
    <x v="7"/>
    <s v="food trucks"/>
    <x v="2590"/>
    <x v="2593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n v="1"/>
    <b v="0"/>
    <x v="50"/>
    <s v="food/food trucks"/>
    <x v="7"/>
    <s v="food trucks"/>
    <x v="2591"/>
    <x v="2594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n v="96.05"/>
    <b v="0"/>
    <x v="81"/>
    <s v="food/food trucks"/>
    <x v="7"/>
    <s v="food trucks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n v="305.77999999999997"/>
    <b v="0"/>
    <x v="148"/>
    <s v="food/food trucks"/>
    <x v="7"/>
    <s v="food trucks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n v="12.14"/>
    <b v="0"/>
    <x v="52"/>
    <s v="food/food trucks"/>
    <x v="7"/>
    <s v="food trucks"/>
    <x v="2594"/>
    <x v="259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n v="83.57"/>
    <b v="0"/>
    <x v="115"/>
    <s v="food/food trucks"/>
    <x v="7"/>
    <s v="food trucks"/>
    <x v="2595"/>
    <x v="2598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n v="18"/>
    <b v="0"/>
    <x v="60"/>
    <s v="food/food trucks"/>
    <x v="7"/>
    <s v="food trucks"/>
    <x v="2596"/>
    <x v="259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n v="115.53"/>
    <b v="0"/>
    <x v="113"/>
    <s v="food/food trucks"/>
    <x v="7"/>
    <s v="food trucks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n v="21.9"/>
    <b v="1"/>
    <x v="335"/>
    <s v="technology/space exploration"/>
    <x v="2"/>
    <s v="space exploration"/>
    <x v="2598"/>
    <x v="2601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n v="80.02"/>
    <b v="1"/>
    <x v="336"/>
    <s v="technology/space exploration"/>
    <x v="2"/>
    <s v="space exploration"/>
    <x v="2599"/>
    <x v="2602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n v="35.520000000000003"/>
    <b v="1"/>
    <x v="7"/>
    <s v="technology/space exploration"/>
    <x v="2"/>
    <s v="space exploration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n v="64.930000000000007"/>
    <b v="1"/>
    <x v="3"/>
    <s v="technology/space exploration"/>
    <x v="2"/>
    <s v="space exploration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n v="60.97"/>
    <b v="1"/>
    <x v="13"/>
    <s v="technology/space exploration"/>
    <x v="2"/>
    <s v="space exploration"/>
    <x v="2602"/>
    <x v="2605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n v="31.44"/>
    <b v="1"/>
    <x v="5"/>
    <s v="technology/space exploration"/>
    <x v="2"/>
    <s v="space exploration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n v="81.95"/>
    <b v="1"/>
    <x v="326"/>
    <s v="technology/space exploration"/>
    <x v="2"/>
    <s v="space exploration"/>
    <x v="2604"/>
    <x v="2607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n v="58.93"/>
    <b v="1"/>
    <x v="337"/>
    <s v="technology/space exploration"/>
    <x v="2"/>
    <s v="space exploration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n v="157.29"/>
    <b v="1"/>
    <x v="272"/>
    <s v="technology/space exploration"/>
    <x v="2"/>
    <s v="space exploration"/>
    <x v="2606"/>
    <x v="2609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n v="55.76"/>
    <b v="1"/>
    <x v="48"/>
    <s v="technology/space exploration"/>
    <x v="2"/>
    <s v="space exploration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n v="83.8"/>
    <b v="1"/>
    <x v="338"/>
    <s v="technology/space exploration"/>
    <x v="2"/>
    <s v="space exploration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n v="58.42"/>
    <b v="1"/>
    <x v="174"/>
    <s v="technology/space exploration"/>
    <x v="2"/>
    <s v="space exploration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n v="270.57"/>
    <b v="1"/>
    <x v="7"/>
    <s v="technology/space exploration"/>
    <x v="2"/>
    <s v="space exploration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n v="107.1"/>
    <b v="1"/>
    <x v="21"/>
    <s v="technology/space exploration"/>
    <x v="2"/>
    <s v="space exploration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n v="47.18"/>
    <b v="1"/>
    <x v="106"/>
    <s v="technology/space exploration"/>
    <x v="2"/>
    <s v="space exploration"/>
    <x v="2612"/>
    <x v="2615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n v="120.31"/>
    <b v="1"/>
    <x v="41"/>
    <s v="technology/space exploration"/>
    <x v="2"/>
    <s v="space exploration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n v="27.6"/>
    <b v="1"/>
    <x v="339"/>
    <s v="technology/space exploration"/>
    <x v="2"/>
    <s v="space exploration"/>
    <x v="2614"/>
    <x v="2617"/>
  </r>
  <r>
    <n v="2618"/>
    <x v="2617"/>
    <s v="LTD ED COLLECTIBLE SPACE ART FEAT. ASTRONAUTS"/>
    <n v="15000"/>
    <n v="15808"/>
    <x v="0"/>
    <x v="0"/>
    <x v="0"/>
    <n v="1449000061"/>
    <n v="1443812461"/>
    <b v="1"/>
    <n v="77"/>
    <n v="205.3"/>
    <b v="1"/>
    <x v="2"/>
    <s v="technology/space exploration"/>
    <x v="2"/>
    <s v="space exploration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n v="35.549999999999997"/>
    <b v="1"/>
    <x v="340"/>
    <s v="technology/space exploration"/>
    <x v="2"/>
    <s v="space exploration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n v="74.64"/>
    <b v="1"/>
    <x v="124"/>
    <s v="technology/space exploration"/>
    <x v="2"/>
    <s v="space exploration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n v="47.06"/>
    <b v="1"/>
    <x v="91"/>
    <s v="technology/space exploration"/>
    <x v="2"/>
    <s v="space exploration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n v="26.59"/>
    <b v="1"/>
    <x v="26"/>
    <s v="technology/space exploration"/>
    <x v="2"/>
    <s v="space exploration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n v="36.770000000000003"/>
    <b v="1"/>
    <x v="35"/>
    <s v="technology/space exploration"/>
    <x v="2"/>
    <s v="space exploration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n v="31.82"/>
    <b v="1"/>
    <x v="341"/>
    <s v="technology/space exploration"/>
    <x v="2"/>
    <s v="space exploration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n v="27.58"/>
    <b v="1"/>
    <x v="342"/>
    <s v="technology/space exploration"/>
    <x v="2"/>
    <s v="space exploration"/>
    <x v="2622"/>
    <x v="2625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n v="56"/>
    <b v="1"/>
    <x v="20"/>
    <s v="technology/space exploration"/>
    <x v="2"/>
    <s v="space exploration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n v="21.56"/>
    <b v="1"/>
    <x v="343"/>
    <s v="technology/space exploration"/>
    <x v="2"/>
    <s v="space exploration"/>
    <x v="2624"/>
    <x v="2627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n v="44.1"/>
    <b v="1"/>
    <x v="5"/>
    <s v="technology/space exploration"/>
    <x v="2"/>
    <s v="space exploration"/>
    <x v="2625"/>
    <x v="2628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n v="63.87"/>
    <b v="1"/>
    <x v="30"/>
    <s v="technology/space exploration"/>
    <x v="2"/>
    <s v="space exploration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n v="38.99"/>
    <b v="1"/>
    <x v="137"/>
    <s v="technology/space exploration"/>
    <x v="2"/>
    <s v="space exploration"/>
    <x v="2627"/>
    <x v="263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n v="80.19"/>
    <b v="1"/>
    <x v="41"/>
    <s v="technology/space exploration"/>
    <x v="2"/>
    <s v="space exploration"/>
    <x v="2628"/>
    <x v="2631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n v="34.9"/>
    <b v="1"/>
    <x v="0"/>
    <s v="technology/space exploration"/>
    <x v="2"/>
    <s v="space exploration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n v="89.1"/>
    <b v="1"/>
    <x v="255"/>
    <s v="technology/space exploration"/>
    <x v="2"/>
    <s v="space exploration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n v="39.44"/>
    <b v="1"/>
    <x v="6"/>
    <s v="technology/space exploration"/>
    <x v="2"/>
    <s v="space exploration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n v="136.9"/>
    <b v="1"/>
    <x v="8"/>
    <s v="technology/space exploration"/>
    <x v="2"/>
    <s v="space exploration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n v="37.46"/>
    <b v="1"/>
    <x v="229"/>
    <s v="technology/space exploration"/>
    <x v="2"/>
    <s v="space exploration"/>
    <x v="2633"/>
    <x v="26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n v="31.96"/>
    <b v="1"/>
    <x v="183"/>
    <s v="technology/space exploration"/>
    <x v="2"/>
    <s v="space exploration"/>
    <x v="2634"/>
    <x v="2637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n v="25.21"/>
    <b v="1"/>
    <x v="21"/>
    <s v="technology/space exploration"/>
    <x v="2"/>
    <s v="space exploration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n v="10.039999999999999"/>
    <b v="1"/>
    <x v="344"/>
    <s v="technology/space exploration"/>
    <x v="2"/>
    <s v="space exploration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n v="45.94"/>
    <b v="1"/>
    <x v="6"/>
    <s v="technology/space exploration"/>
    <x v="2"/>
    <s v="space exploration"/>
    <x v="2637"/>
    <x v="2640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n v="15"/>
    <b v="0"/>
    <x v="60"/>
    <s v="technology/space exploration"/>
    <x v="2"/>
    <s v="space exploration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n v="0"/>
    <b v="0"/>
    <x v="50"/>
    <s v="technology/space exploration"/>
    <x v="2"/>
    <s v="space exploration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n v="223.58"/>
    <b v="0"/>
    <x v="122"/>
    <s v="technology/space exploration"/>
    <x v="2"/>
    <s v="space exploration"/>
    <x v="323"/>
    <x v="2643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n v="39.479999999999997"/>
    <b v="0"/>
    <x v="53"/>
    <s v="technology/space exploration"/>
    <x v="2"/>
    <s v="space exploration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n v="91.3"/>
    <b v="0"/>
    <x v="57"/>
    <s v="technology/space exploration"/>
    <x v="2"/>
    <s v="space exploration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n v="78.67"/>
    <b v="0"/>
    <x v="59"/>
    <s v="technology/space exploration"/>
    <x v="2"/>
    <s v="space exploration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n v="12"/>
    <b v="0"/>
    <x v="60"/>
    <s v="technology/space exploration"/>
    <x v="2"/>
    <s v="space exploration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n v="17.670000000000002"/>
    <b v="0"/>
    <x v="60"/>
    <s v="technology/space exploration"/>
    <x v="2"/>
    <s v="space exploration"/>
    <x v="2644"/>
    <x v="2648"/>
  </r>
  <r>
    <n v="2649"/>
    <x v="2648"/>
    <s v="They have launched a Kickstarter."/>
    <n v="125000"/>
    <n v="124"/>
    <x v="1"/>
    <x v="0"/>
    <x v="0"/>
    <n v="1454370941"/>
    <n v="1449186941"/>
    <b v="0"/>
    <n v="3"/>
    <n v="41.33"/>
    <b v="0"/>
    <x v="50"/>
    <s v="technology/space exploration"/>
    <x v="2"/>
    <s v="space exploration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n v="71.599999999999994"/>
    <b v="0"/>
    <x v="60"/>
    <s v="technology/space exploration"/>
    <x v="2"/>
    <s v="space exploration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n v="307.82"/>
    <b v="0"/>
    <x v="53"/>
    <s v="technology/space exploration"/>
    <x v="2"/>
    <s v="space exploration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n v="80.45"/>
    <b v="0"/>
    <x v="60"/>
    <s v="technology/space exploration"/>
    <x v="2"/>
    <s v="space exploration"/>
    <x v="2648"/>
    <x v="2652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n v="83.94"/>
    <b v="0"/>
    <x v="81"/>
    <s v="technology/space exploration"/>
    <x v="2"/>
    <s v="space exploration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n v="8.5"/>
    <b v="0"/>
    <x v="50"/>
    <s v="technology/space exploration"/>
    <x v="2"/>
    <s v="space exploration"/>
    <x v="2650"/>
    <x v="2654"/>
  </r>
  <r>
    <n v="2655"/>
    <x v="2654"/>
    <s v="Thank you for your support!"/>
    <n v="15000"/>
    <n v="3155"/>
    <x v="1"/>
    <x v="0"/>
    <x v="0"/>
    <n v="1455048000"/>
    <n v="1452631647"/>
    <b v="0"/>
    <n v="43"/>
    <n v="73.37"/>
    <b v="0"/>
    <x v="70"/>
    <s v="technology/space exploration"/>
    <x v="2"/>
    <s v="space exploration"/>
    <x v="2651"/>
    <x v="2655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n v="112.86"/>
    <b v="0"/>
    <x v="57"/>
    <s v="technology/space exploration"/>
    <x v="2"/>
    <s v="space exploration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n v="95.28"/>
    <b v="0"/>
    <x v="118"/>
    <s v="technology/space exploration"/>
    <x v="2"/>
    <s v="space exploration"/>
    <x v="2653"/>
    <x v="2657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n v="22.75"/>
    <b v="0"/>
    <x v="50"/>
    <s v="technology/space exploration"/>
    <x v="2"/>
    <s v="space exploration"/>
    <x v="2654"/>
    <x v="2658"/>
  </r>
  <r>
    <n v="2659"/>
    <x v="2658"/>
    <s v="test"/>
    <n v="49000"/>
    <n v="1333"/>
    <x v="1"/>
    <x v="0"/>
    <x v="0"/>
    <n v="1429321210"/>
    <n v="1426729210"/>
    <b v="0"/>
    <n v="10"/>
    <n v="133.30000000000001"/>
    <b v="0"/>
    <x v="56"/>
    <s v="technology/space exploration"/>
    <x v="2"/>
    <s v="space exploration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n v="3.8"/>
    <b v="0"/>
    <x v="50"/>
    <s v="technology/space exploration"/>
    <x v="2"/>
    <s v="space exploration"/>
    <x v="2656"/>
    <x v="2660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n v="85.75"/>
    <b v="1"/>
    <x v="33"/>
    <s v="technology/makerspaces"/>
    <x v="2"/>
    <s v="makerspaces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n v="267"/>
    <b v="1"/>
    <x v="13"/>
    <s v="technology/makerspaces"/>
    <x v="2"/>
    <s v="makerspaces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n v="373.56"/>
    <b v="1"/>
    <x v="2"/>
    <s v="technology/makerspaces"/>
    <x v="2"/>
    <s v="makerspaces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n v="174.04"/>
    <b v="1"/>
    <x v="33"/>
    <s v="technology/makerspaces"/>
    <x v="2"/>
    <s v="makerspaces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n v="93.7"/>
    <b v="1"/>
    <x v="4"/>
    <s v="technology/makerspaces"/>
    <x v="2"/>
    <s v="makerspaces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n v="77.33"/>
    <b v="1"/>
    <x v="175"/>
    <s v="technology/makerspaces"/>
    <x v="2"/>
    <s v="makerspaces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n v="92.22"/>
    <b v="1"/>
    <x v="38"/>
    <s v="technology/makerspaces"/>
    <x v="2"/>
    <s v="makerspaces"/>
    <x v="2663"/>
    <x v="266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n v="60.96"/>
    <b v="1"/>
    <x v="193"/>
    <s v="technology/makerspaces"/>
    <x v="2"/>
    <s v="makerspaces"/>
    <x v="2664"/>
    <x v="2668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n v="91"/>
    <b v="1"/>
    <x v="105"/>
    <s v="technology/makerspaces"/>
    <x v="2"/>
    <s v="makerspaces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n v="41.58"/>
    <b v="0"/>
    <x v="52"/>
    <s v="technology/makerspaces"/>
    <x v="2"/>
    <s v="makerspaces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n v="33.76"/>
    <b v="0"/>
    <x v="57"/>
    <s v="technology/makerspaces"/>
    <x v="2"/>
    <s v="makerspaces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n v="70.62"/>
    <b v="0"/>
    <x v="69"/>
    <s v="technology/makerspaces"/>
    <x v="2"/>
    <s v="makerspaces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n v="167.15"/>
    <b v="0"/>
    <x v="58"/>
    <s v="technology/makerspaces"/>
    <x v="2"/>
    <s v="makerspaces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n v="128.62"/>
    <b v="0"/>
    <x v="163"/>
    <s v="technology/makerspaces"/>
    <x v="2"/>
    <s v="makerspaces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n v="65.41"/>
    <b v="0"/>
    <x v="59"/>
    <s v="technology/makerspaces"/>
    <x v="2"/>
    <s v="makerspaces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n v="117.56"/>
    <b v="0"/>
    <x v="119"/>
    <s v="technology/makerspaces"/>
    <x v="2"/>
    <s v="makerspaces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n v="126.48"/>
    <b v="0"/>
    <x v="82"/>
    <s v="technology/makerspaces"/>
    <x v="2"/>
    <s v="makerspaces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n v="550"/>
    <b v="0"/>
    <x v="50"/>
    <s v="technology/makerspaces"/>
    <x v="2"/>
    <s v="makerspaces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n v="44"/>
    <b v="0"/>
    <x v="50"/>
    <s v="technology/makerspaces"/>
    <x v="2"/>
    <s v="makerspaces"/>
    <x v="2675"/>
    <x v="2679"/>
  </r>
  <r>
    <n v="2680"/>
    <x v="2679"/>
    <s v="iHeartPillow, Connecting loved ones"/>
    <n v="32000"/>
    <n v="276"/>
    <x v="2"/>
    <x v="3"/>
    <x v="3"/>
    <n v="1459915491"/>
    <n v="1457327091"/>
    <b v="0"/>
    <n v="4"/>
    <n v="69"/>
    <b v="0"/>
    <x v="60"/>
    <s v="technology/makerspaces"/>
    <x v="2"/>
    <s v="makerspaces"/>
    <x v="2676"/>
    <x v="2680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n v="27.5"/>
    <b v="0"/>
    <x v="60"/>
    <s v="food/food trucks"/>
    <x v="7"/>
    <s v="food trucks"/>
    <x v="2677"/>
    <x v="2681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n v="84.9"/>
    <b v="0"/>
    <x v="58"/>
    <s v="food/food trucks"/>
    <x v="7"/>
    <s v="food trucks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n v="12"/>
    <b v="0"/>
    <x v="50"/>
    <s v="food/food trucks"/>
    <x v="7"/>
    <s v="food trucks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n v="200"/>
    <b v="0"/>
    <x v="60"/>
    <s v="food/food trucks"/>
    <x v="7"/>
    <s v="food trucks"/>
    <x v="2680"/>
    <x v="2684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n v="10"/>
    <b v="0"/>
    <x v="50"/>
    <s v="food/food trucks"/>
    <x v="7"/>
    <s v="food trucks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n v="0"/>
    <b v="0"/>
    <x v="50"/>
    <s v="food/food trucks"/>
    <x v="7"/>
    <s v="food trucks"/>
    <x v="2682"/>
    <x v="2686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n v="0"/>
    <b v="0"/>
    <x v="50"/>
    <s v="food/food trucks"/>
    <x v="7"/>
    <s v="food trucks"/>
    <x v="2683"/>
    <x v="2687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n v="5.29"/>
    <b v="0"/>
    <x v="50"/>
    <s v="food/food trucks"/>
    <x v="7"/>
    <s v="food trucks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n v="1"/>
    <b v="0"/>
    <x v="50"/>
    <s v="food/food trucks"/>
    <x v="7"/>
    <s v="food trucks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n v="72.760000000000005"/>
    <b v="0"/>
    <x v="57"/>
    <s v="food/food trucks"/>
    <x v="7"/>
    <s v="food trucks"/>
    <x v="2686"/>
    <x v="2690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n v="17.5"/>
    <b v="0"/>
    <x v="50"/>
    <s v="food/food trucks"/>
    <x v="7"/>
    <s v="food trucks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n v="25"/>
    <b v="0"/>
    <x v="60"/>
    <s v="food/food trucks"/>
    <x v="7"/>
    <s v="food trucks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n v="13.33"/>
    <b v="0"/>
    <x v="60"/>
    <s v="food/food trucks"/>
    <x v="7"/>
    <s v="food trucks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n v="1"/>
    <b v="0"/>
    <x v="50"/>
    <s v="food/food trucks"/>
    <x v="7"/>
    <s v="food trucks"/>
    <x v="2690"/>
    <x v="2694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n v="23.67"/>
    <b v="0"/>
    <x v="50"/>
    <s v="food/food trucks"/>
    <x v="7"/>
    <s v="food trucks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n v="89.21"/>
    <b v="0"/>
    <x v="52"/>
    <s v="food/food trucks"/>
    <x v="7"/>
    <s v="food trucks"/>
    <x v="2692"/>
    <x v="2696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n v="116.56"/>
    <b v="0"/>
    <x v="73"/>
    <s v="food/food trucks"/>
    <x v="7"/>
    <s v="food trucks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n v="13.01"/>
    <b v="0"/>
    <x v="50"/>
    <s v="food/food trucks"/>
    <x v="7"/>
    <s v="food trucks"/>
    <x v="2694"/>
    <x v="269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n v="0"/>
    <b v="0"/>
    <x v="50"/>
    <s v="food/food trucks"/>
    <x v="7"/>
    <s v="food trucks"/>
    <x v="2695"/>
    <x v="269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n v="17.5"/>
    <b v="0"/>
    <x v="60"/>
    <s v="food/food trucks"/>
    <x v="7"/>
    <s v="food trucks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n v="34.130000000000003"/>
    <b v="0"/>
    <x v="132"/>
    <s v="theater/spaces"/>
    <x v="1"/>
    <s v="spaces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n v="132.35"/>
    <b v="0"/>
    <x v="122"/>
    <s v="theater/spaces"/>
    <x v="1"/>
    <s v="spaces"/>
    <x v="2698"/>
    <x v="2702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n v="922.22"/>
    <b v="0"/>
    <x v="3"/>
    <s v="theater/spaces"/>
    <x v="1"/>
    <s v="spaces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n v="163.57"/>
    <b v="0"/>
    <x v="52"/>
    <s v="theater/spaces"/>
    <x v="1"/>
    <s v="spaces"/>
    <x v="2700"/>
    <x v="2704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n v="217.38"/>
    <b v="0"/>
    <x v="57"/>
    <s v="theater/spaces"/>
    <x v="1"/>
    <s v="spaces"/>
    <x v="2701"/>
    <x v="2705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n v="149.44"/>
    <b v="1"/>
    <x v="20"/>
    <s v="theater/spaces"/>
    <x v="1"/>
    <s v="spaces"/>
    <x v="2702"/>
    <x v="2706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n v="71.239999999999995"/>
    <b v="1"/>
    <x v="345"/>
    <s v="theater/spaces"/>
    <x v="1"/>
    <s v="spaces"/>
    <x v="2703"/>
    <x v="2707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n v="44.46"/>
    <b v="1"/>
    <x v="145"/>
    <s v="theater/spaces"/>
    <x v="1"/>
    <s v="spaces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n v="164.94"/>
    <b v="1"/>
    <x v="21"/>
    <s v="theater/spaces"/>
    <x v="1"/>
    <s v="spaces"/>
    <x v="2705"/>
    <x v="2709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n v="84.87"/>
    <b v="1"/>
    <x v="224"/>
    <s v="theater/spaces"/>
    <x v="1"/>
    <s v="spaces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n v="53.95"/>
    <b v="1"/>
    <x v="7"/>
    <s v="theater/spaces"/>
    <x v="1"/>
    <s v="spaces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n v="50.53"/>
    <b v="1"/>
    <x v="26"/>
    <s v="theater/spaces"/>
    <x v="1"/>
    <s v="spaces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n v="108"/>
    <b v="1"/>
    <x v="21"/>
    <s v="theater/spaces"/>
    <x v="1"/>
    <s v="spaces"/>
    <x v="2709"/>
    <x v="2713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n v="95.37"/>
    <b v="1"/>
    <x v="31"/>
    <s v="theater/spaces"/>
    <x v="1"/>
    <s v="spaces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n v="57.63"/>
    <b v="1"/>
    <x v="213"/>
    <s v="theater/spaces"/>
    <x v="1"/>
    <s v="spaces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n v="64.16"/>
    <b v="1"/>
    <x v="28"/>
    <s v="theater/spaces"/>
    <x v="1"/>
    <s v="spaces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n v="92.39"/>
    <b v="1"/>
    <x v="28"/>
    <s v="theater/spaces"/>
    <x v="1"/>
    <s v="spaces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n v="125.98"/>
    <b v="1"/>
    <x v="3"/>
    <s v="theater/spaces"/>
    <x v="1"/>
    <s v="spaces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n v="94.64"/>
    <b v="1"/>
    <x v="15"/>
    <s v="theater/spaces"/>
    <x v="1"/>
    <s v="spaces"/>
    <x v="2715"/>
    <x v="2719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n v="170.7"/>
    <b v="1"/>
    <x v="90"/>
    <s v="theater/spaces"/>
    <x v="1"/>
    <s v="spaces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n v="40.76"/>
    <b v="1"/>
    <x v="346"/>
    <s v="technology/hardware"/>
    <x v="2"/>
    <s v="hardware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n v="68.25"/>
    <b v="1"/>
    <x v="169"/>
    <s v="technology/hardware"/>
    <x v="2"/>
    <s v="hardware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n v="95.49"/>
    <b v="1"/>
    <x v="49"/>
    <s v="technology/hardware"/>
    <x v="2"/>
    <s v="hardware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n v="7.19"/>
    <b v="1"/>
    <x v="347"/>
    <s v="technology/hardware"/>
    <x v="2"/>
    <s v="hardware"/>
    <x v="2720"/>
    <x v="2724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n v="511.65"/>
    <b v="1"/>
    <x v="14"/>
    <s v="technology/hardware"/>
    <x v="2"/>
    <s v="hardware"/>
    <x v="2721"/>
    <x v="2725"/>
  </r>
  <r>
    <n v="2726"/>
    <x v="2725"/>
    <s v="Krimston TWO: iPhone Dual SIM Case"/>
    <n v="100000"/>
    <n v="105745"/>
    <x v="0"/>
    <x v="0"/>
    <x v="0"/>
    <n v="1461333311"/>
    <n v="1458741311"/>
    <b v="0"/>
    <n v="404"/>
    <n v="261.75"/>
    <b v="1"/>
    <x v="6"/>
    <s v="technology/hardware"/>
    <x v="2"/>
    <s v="hardware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n v="69.760000000000005"/>
    <b v="1"/>
    <x v="348"/>
    <s v="technology/hardware"/>
    <x v="2"/>
    <s v="hardware"/>
    <x v="2723"/>
    <x v="2727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n v="77.23"/>
    <b v="1"/>
    <x v="180"/>
    <s v="technology/hardware"/>
    <x v="2"/>
    <s v="hardware"/>
    <x v="2724"/>
    <x v="2728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n v="340.57"/>
    <b v="1"/>
    <x v="3"/>
    <s v="technology/hardware"/>
    <x v="2"/>
    <s v="hardware"/>
    <x v="2725"/>
    <x v="2729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n v="67.42"/>
    <b v="1"/>
    <x v="106"/>
    <s v="technology/hardware"/>
    <x v="2"/>
    <s v="hardware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n v="845.7"/>
    <b v="1"/>
    <x v="3"/>
    <s v="technology/hardware"/>
    <x v="2"/>
    <s v="hardware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n v="97.19"/>
    <b v="1"/>
    <x v="90"/>
    <s v="technology/hardware"/>
    <x v="2"/>
    <s v="hardware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n v="451.84"/>
    <b v="1"/>
    <x v="29"/>
    <s v="technology/hardware"/>
    <x v="2"/>
    <s v="hardware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n v="138.66999999999999"/>
    <b v="1"/>
    <x v="349"/>
    <s v="technology/hardware"/>
    <x v="2"/>
    <s v="hardware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n v="21.64"/>
    <b v="1"/>
    <x v="350"/>
    <s v="technology/hardware"/>
    <x v="2"/>
    <s v="hardware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n v="169.52"/>
    <b v="1"/>
    <x v="4"/>
    <s v="technology/hardware"/>
    <x v="2"/>
    <s v="hardware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n v="161.88"/>
    <b v="1"/>
    <x v="351"/>
    <s v="technology/hardware"/>
    <x v="2"/>
    <s v="hardware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n v="493.13"/>
    <b v="1"/>
    <x v="34"/>
    <s v="technology/hardware"/>
    <x v="2"/>
    <s v="hardware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n v="22.12"/>
    <b v="1"/>
    <x v="352"/>
    <s v="technology/hardware"/>
    <x v="2"/>
    <s v="hardware"/>
    <x v="2735"/>
    <x v="2739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n v="18.239999999999998"/>
    <b v="1"/>
    <x v="33"/>
    <s v="technology/hardware"/>
    <x v="2"/>
    <s v="hardware"/>
    <x v="2736"/>
    <x v="274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n v="8.75"/>
    <b v="0"/>
    <x v="50"/>
    <s v="publishing/children's books"/>
    <x v="3"/>
    <s v="children's books"/>
    <x v="2737"/>
    <x v="2741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n v="40.61"/>
    <b v="0"/>
    <x v="129"/>
    <s v="publishing/children's books"/>
    <x v="3"/>
    <s v="children's books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n v="0"/>
    <b v="0"/>
    <x v="50"/>
    <s v="publishing/children's books"/>
    <x v="3"/>
    <s v="children's books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n v="37.950000000000003"/>
    <b v="0"/>
    <x v="62"/>
    <s v="publishing/children's books"/>
    <x v="3"/>
    <s v="children's books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n v="35.729999999999997"/>
    <b v="0"/>
    <x v="66"/>
    <s v="publishing/children's books"/>
    <x v="3"/>
    <s v="children's books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n v="42.16"/>
    <b v="0"/>
    <x v="117"/>
    <s v="publishing/children's books"/>
    <x v="3"/>
    <s v="children's books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n v="35"/>
    <b v="0"/>
    <x v="58"/>
    <s v="publishing/children's books"/>
    <x v="3"/>
    <s v="children's books"/>
    <x v="2743"/>
    <x v="2747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n v="13.25"/>
    <b v="0"/>
    <x v="60"/>
    <s v="publishing/children's books"/>
    <x v="3"/>
    <s v="children's books"/>
    <x v="2744"/>
    <x v="2748"/>
  </r>
  <r>
    <n v="2749"/>
    <x v="2748"/>
    <s v="Self-publishing my children's book."/>
    <n v="10000"/>
    <n v="110"/>
    <x v="2"/>
    <x v="0"/>
    <x v="0"/>
    <n v="1428171037"/>
    <n v="1425582637"/>
    <b v="0"/>
    <n v="2"/>
    <n v="55"/>
    <b v="0"/>
    <x v="60"/>
    <s v="publishing/children's books"/>
    <x v="3"/>
    <s v="children's books"/>
    <x v="2745"/>
    <x v="274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n v="0"/>
    <b v="0"/>
    <x v="50"/>
    <s v="publishing/children's books"/>
    <x v="3"/>
    <s v="children's books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n v="0"/>
    <b v="0"/>
    <x v="50"/>
    <s v="publishing/children's books"/>
    <x v="3"/>
    <s v="children's books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n v="39.29"/>
    <b v="0"/>
    <x v="57"/>
    <s v="publishing/children's books"/>
    <x v="3"/>
    <s v="children's books"/>
    <x v="2748"/>
    <x v="2752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n v="47.5"/>
    <b v="0"/>
    <x v="118"/>
    <s v="publishing/children's books"/>
    <x v="3"/>
    <s v="children's books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n v="0"/>
    <b v="0"/>
    <x v="50"/>
    <s v="publishing/children's books"/>
    <x v="3"/>
    <s v="children's books"/>
    <x v="2750"/>
    <x v="2754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n v="17.329999999999998"/>
    <b v="0"/>
    <x v="221"/>
    <s v="publishing/children's books"/>
    <x v="3"/>
    <s v="children's books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n v="31.76"/>
    <b v="0"/>
    <x v="54"/>
    <s v="publishing/children's books"/>
    <x v="3"/>
    <s v="children's books"/>
    <x v="2752"/>
    <x v="2756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n v="5"/>
    <b v="0"/>
    <x v="60"/>
    <s v="publishing/children's books"/>
    <x v="3"/>
    <s v="children's books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n v="39"/>
    <b v="0"/>
    <x v="81"/>
    <s v="publishing/children's books"/>
    <x v="3"/>
    <s v="children's books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n v="52.5"/>
    <b v="0"/>
    <x v="57"/>
    <s v="publishing/children's books"/>
    <x v="3"/>
    <s v="children's books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n v="0"/>
    <b v="0"/>
    <x v="50"/>
    <s v="publishing/children's books"/>
    <x v="3"/>
    <s v="children's books"/>
    <x v="2756"/>
    <x v="2760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n v="9"/>
    <b v="0"/>
    <x v="60"/>
    <s v="publishing/children's books"/>
    <x v="3"/>
    <s v="children's books"/>
    <x v="2757"/>
    <x v="2761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n v="25"/>
    <b v="0"/>
    <x v="60"/>
    <s v="publishing/children's books"/>
    <x v="3"/>
    <s v="children's books"/>
    <x v="2758"/>
    <x v="2762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n v="30"/>
    <b v="0"/>
    <x v="50"/>
    <s v="publishing/children's books"/>
    <x v="3"/>
    <s v="children's books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n v="11.25"/>
    <b v="0"/>
    <x v="60"/>
    <s v="publishing/children's books"/>
    <x v="3"/>
    <s v="children's books"/>
    <x v="2760"/>
    <x v="2764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n v="0"/>
    <b v="0"/>
    <x v="50"/>
    <s v="publishing/children's books"/>
    <x v="3"/>
    <s v="children's books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n v="25"/>
    <b v="0"/>
    <x v="53"/>
    <s v="publishing/children's books"/>
    <x v="3"/>
    <s v="children's books"/>
    <x v="2762"/>
    <x v="2766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n v="11.33"/>
    <b v="0"/>
    <x v="60"/>
    <s v="publishing/children's books"/>
    <x v="3"/>
    <s v="children's books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n v="29.47"/>
    <b v="0"/>
    <x v="51"/>
    <s v="publishing/children's books"/>
    <x v="3"/>
    <s v="children's books"/>
    <x v="2764"/>
    <x v="2768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n v="1"/>
    <b v="0"/>
    <x v="50"/>
    <s v="publishing/children's books"/>
    <x v="3"/>
    <s v="children's books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n v="63.1"/>
    <b v="0"/>
    <x v="54"/>
    <s v="publishing/children's books"/>
    <x v="3"/>
    <s v="children's books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n v="0"/>
    <b v="0"/>
    <x v="50"/>
    <s v="publishing/children's books"/>
    <x v="3"/>
    <s v="children's books"/>
    <x v="2767"/>
    <x v="2771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n v="0"/>
    <b v="0"/>
    <x v="50"/>
    <s v="publishing/children's books"/>
    <x v="3"/>
    <s v="children's books"/>
    <x v="2768"/>
    <x v="2772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n v="1"/>
    <b v="0"/>
    <x v="50"/>
    <s v="publishing/children's books"/>
    <x v="3"/>
    <s v="children's books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n v="43.85"/>
    <b v="0"/>
    <x v="51"/>
    <s v="publishing/children's books"/>
    <x v="3"/>
    <s v="children's books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n v="75"/>
    <b v="0"/>
    <x v="56"/>
    <s v="publishing/children's books"/>
    <x v="3"/>
    <s v="children's books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n v="45.97"/>
    <b v="0"/>
    <x v="59"/>
    <s v="publishing/children's books"/>
    <x v="3"/>
    <s v="children's books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n v="10"/>
    <b v="0"/>
    <x v="50"/>
    <s v="publishing/children's books"/>
    <x v="3"/>
    <s v="children's books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n v="93.67"/>
    <b v="0"/>
    <x v="73"/>
    <s v="publishing/children's books"/>
    <x v="3"/>
    <s v="children's books"/>
    <x v="2774"/>
    <x v="2778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n v="53"/>
    <b v="0"/>
    <x v="53"/>
    <s v="publishing/children's books"/>
    <x v="3"/>
    <s v="children's books"/>
    <x v="2775"/>
    <x v="277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n v="0"/>
    <b v="0"/>
    <x v="50"/>
    <s v="publishing/children's books"/>
    <x v="3"/>
    <s v="children's books"/>
    <x v="2776"/>
    <x v="2780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n v="47"/>
    <b v="1"/>
    <x v="2"/>
    <s v="theater/plays"/>
    <x v="1"/>
    <s v="plays"/>
    <x v="2777"/>
    <x v="2781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n v="66.67"/>
    <b v="1"/>
    <x v="28"/>
    <s v="theater/plays"/>
    <x v="1"/>
    <s v="plays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n v="18.77"/>
    <b v="1"/>
    <x v="41"/>
    <s v="theater/plays"/>
    <x v="1"/>
    <s v="plays"/>
    <x v="2779"/>
    <x v="2783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n v="66.11"/>
    <b v="1"/>
    <x v="17"/>
    <s v="theater/plays"/>
    <x v="1"/>
    <s v="plays"/>
    <x v="2780"/>
    <x v="2784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n v="36.86"/>
    <b v="1"/>
    <x v="2"/>
    <s v="theater/plays"/>
    <x v="1"/>
    <s v="plays"/>
    <x v="2781"/>
    <x v="2785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n v="39.81"/>
    <b v="1"/>
    <x v="90"/>
    <s v="theater/plays"/>
    <x v="1"/>
    <s v="plays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n v="31.5"/>
    <b v="1"/>
    <x v="28"/>
    <s v="theater/plays"/>
    <x v="1"/>
    <s v="plays"/>
    <x v="2783"/>
    <x v="2787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n v="102.5"/>
    <b v="1"/>
    <x v="33"/>
    <s v="theater/plays"/>
    <x v="1"/>
    <s v="plays"/>
    <x v="2784"/>
    <x v="2788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n v="126.46"/>
    <b v="1"/>
    <x v="7"/>
    <s v="theater/plays"/>
    <x v="1"/>
    <s v="plays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n v="47.88"/>
    <b v="1"/>
    <x v="2"/>
    <s v="theater/plays"/>
    <x v="1"/>
    <s v="plays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n v="73.209999999999994"/>
    <b v="1"/>
    <x v="33"/>
    <s v="theater/plays"/>
    <x v="1"/>
    <s v="plays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n v="89.67"/>
    <b v="1"/>
    <x v="29"/>
    <s v="theater/plays"/>
    <x v="1"/>
    <s v="plays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n v="151.46"/>
    <b v="1"/>
    <x v="38"/>
    <s v="theater/plays"/>
    <x v="1"/>
    <s v="plays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n v="25"/>
    <b v="1"/>
    <x v="95"/>
    <s v="theater/plays"/>
    <x v="1"/>
    <s v="plays"/>
    <x v="2790"/>
    <x v="2794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n v="36.5"/>
    <b v="1"/>
    <x v="3"/>
    <s v="theater/plays"/>
    <x v="1"/>
    <s v="plays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n v="44"/>
    <b v="1"/>
    <x v="31"/>
    <s v="theater/plays"/>
    <x v="1"/>
    <s v="plays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n v="87.36"/>
    <b v="1"/>
    <x v="33"/>
    <s v="theater/plays"/>
    <x v="1"/>
    <s v="plays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n v="36.47"/>
    <b v="1"/>
    <x v="7"/>
    <s v="theater/plays"/>
    <x v="1"/>
    <s v="plays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n v="44.86"/>
    <b v="1"/>
    <x v="16"/>
    <s v="theater/plays"/>
    <x v="1"/>
    <s v="plays"/>
    <x v="2795"/>
    <x v="2799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n v="42.9"/>
    <b v="1"/>
    <x v="18"/>
    <s v="theater/plays"/>
    <x v="1"/>
    <s v="plays"/>
    <x v="2796"/>
    <x v="2800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n v="51.23"/>
    <b v="1"/>
    <x v="18"/>
    <s v="theater/plays"/>
    <x v="1"/>
    <s v="plays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n v="33.94"/>
    <b v="1"/>
    <x v="21"/>
    <s v="theater/plays"/>
    <x v="1"/>
    <s v="plays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n v="90.74"/>
    <b v="1"/>
    <x v="30"/>
    <s v="theater/plays"/>
    <x v="1"/>
    <s v="plays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n v="50"/>
    <b v="1"/>
    <x v="41"/>
    <s v="theater/plays"/>
    <x v="1"/>
    <s v="plays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n v="24.44"/>
    <b v="1"/>
    <x v="5"/>
    <s v="theater/plays"/>
    <x v="1"/>
    <s v="plays"/>
    <x v="2801"/>
    <x v="2805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n v="44.25"/>
    <b v="1"/>
    <x v="20"/>
    <s v="theater/plays"/>
    <x v="1"/>
    <s v="plays"/>
    <x v="2802"/>
    <x v="2806"/>
  </r>
  <r>
    <n v="2807"/>
    <x v="2806"/>
    <s v="Bringing Shakespeare back to the Playwrights"/>
    <n v="5000"/>
    <n v="6300"/>
    <x v="0"/>
    <x v="0"/>
    <x v="0"/>
    <n v="1435611438"/>
    <n v="1433019438"/>
    <b v="0"/>
    <n v="93"/>
    <n v="67.739999999999995"/>
    <b v="1"/>
    <x v="9"/>
    <s v="theater/plays"/>
    <x v="1"/>
    <s v="plays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n v="65.38"/>
    <b v="1"/>
    <x v="8"/>
    <s v="theater/plays"/>
    <x v="1"/>
    <s v="plays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n v="121.9"/>
    <b v="1"/>
    <x v="21"/>
    <s v="theater/plays"/>
    <x v="1"/>
    <s v="plays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n v="47.46"/>
    <b v="1"/>
    <x v="29"/>
    <s v="theater/plays"/>
    <x v="1"/>
    <s v="plays"/>
    <x v="2806"/>
    <x v="281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n v="92.84"/>
    <b v="1"/>
    <x v="8"/>
    <s v="theater/plays"/>
    <x v="1"/>
    <s v="plays"/>
    <x v="2807"/>
    <x v="2811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n v="68.25"/>
    <b v="1"/>
    <x v="40"/>
    <s v="theater/plays"/>
    <x v="1"/>
    <s v="plays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n v="37.21"/>
    <b v="1"/>
    <x v="30"/>
    <s v="theater/plays"/>
    <x v="1"/>
    <s v="plays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n v="25.25"/>
    <b v="1"/>
    <x v="29"/>
    <s v="theater/plays"/>
    <x v="1"/>
    <s v="plays"/>
    <x v="2810"/>
    <x v="2814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n v="43.21"/>
    <b v="1"/>
    <x v="186"/>
    <s v="theater/plays"/>
    <x v="1"/>
    <s v="plays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n v="25.13"/>
    <b v="1"/>
    <x v="24"/>
    <s v="theater/plays"/>
    <x v="1"/>
    <s v="plays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n v="23.64"/>
    <b v="1"/>
    <x v="22"/>
    <s v="theater/plays"/>
    <x v="1"/>
    <s v="plays"/>
    <x v="2813"/>
    <x v="2817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n v="103.95"/>
    <b v="1"/>
    <x v="6"/>
    <s v="theater/plays"/>
    <x v="1"/>
    <s v="plays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n v="50.38"/>
    <b v="1"/>
    <x v="2"/>
    <s v="theater/plays"/>
    <x v="1"/>
    <s v="plays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n v="13.6"/>
    <b v="1"/>
    <x v="104"/>
    <s v="theater/plays"/>
    <x v="1"/>
    <s v="plays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n v="28.57"/>
    <b v="1"/>
    <x v="8"/>
    <s v="theater/plays"/>
    <x v="1"/>
    <s v="plays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n v="63.83"/>
    <b v="1"/>
    <x v="8"/>
    <s v="theater/plays"/>
    <x v="1"/>
    <s v="plays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n v="8.86"/>
    <b v="1"/>
    <x v="39"/>
    <s v="theater/plays"/>
    <x v="1"/>
    <s v="plays"/>
    <x v="2819"/>
    <x v="2823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n v="50.67"/>
    <b v="1"/>
    <x v="16"/>
    <s v="theater/plays"/>
    <x v="1"/>
    <s v="plays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n v="60.78"/>
    <b v="1"/>
    <x v="33"/>
    <s v="theater/plays"/>
    <x v="1"/>
    <s v="plays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n v="113.42"/>
    <b v="1"/>
    <x v="29"/>
    <s v="theater/plays"/>
    <x v="1"/>
    <s v="plays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n v="104.57"/>
    <b v="1"/>
    <x v="28"/>
    <s v="theater/plays"/>
    <x v="1"/>
    <s v="plays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n v="98.31"/>
    <b v="1"/>
    <x v="8"/>
    <s v="theater/plays"/>
    <x v="1"/>
    <s v="plays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n v="35.04"/>
    <b v="1"/>
    <x v="13"/>
    <s v="theater/plays"/>
    <x v="1"/>
    <s v="plays"/>
    <x v="2825"/>
    <x v="2829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n v="272.73"/>
    <b v="1"/>
    <x v="8"/>
    <s v="theater/plays"/>
    <x v="1"/>
    <s v="plays"/>
    <x v="2826"/>
    <x v="2830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n v="63.85"/>
    <b v="1"/>
    <x v="38"/>
    <s v="theater/plays"/>
    <x v="1"/>
    <s v="plays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n v="30.19"/>
    <b v="1"/>
    <x v="41"/>
    <s v="theater/plays"/>
    <x v="1"/>
    <s v="plays"/>
    <x v="2828"/>
    <x v="2832"/>
  </r>
  <r>
    <n v="2833"/>
    <x v="2832"/>
    <s v="A new play about exploring outer space"/>
    <n v="2700"/>
    <n v="2923"/>
    <x v="0"/>
    <x v="0"/>
    <x v="0"/>
    <n v="1444528800"/>
    <n v="1442804633"/>
    <b v="0"/>
    <n v="35"/>
    <n v="83.51"/>
    <b v="1"/>
    <x v="29"/>
    <s v="theater/plays"/>
    <x v="1"/>
    <s v="plays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n v="64.760000000000005"/>
    <b v="1"/>
    <x v="106"/>
    <s v="theater/plays"/>
    <x v="1"/>
    <s v="plays"/>
    <x v="2830"/>
    <x v="2834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n v="20.12"/>
    <b v="1"/>
    <x v="229"/>
    <s v="theater/plays"/>
    <x v="1"/>
    <s v="plays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n v="44.09"/>
    <b v="1"/>
    <x v="29"/>
    <s v="theater/plays"/>
    <x v="1"/>
    <s v="plays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n v="40.479999999999997"/>
    <b v="1"/>
    <x v="8"/>
    <s v="theater/plays"/>
    <x v="1"/>
    <s v="plays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n v="44.54"/>
    <b v="1"/>
    <x v="28"/>
    <s v="theater/plays"/>
    <x v="1"/>
    <s v="plays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n v="125.81"/>
    <b v="1"/>
    <x v="38"/>
    <s v="theater/plays"/>
    <x v="1"/>
    <s v="plays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n v="19.7"/>
    <b v="1"/>
    <x v="3"/>
    <s v="theater/plays"/>
    <x v="1"/>
    <s v="plays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n v="10"/>
    <b v="0"/>
    <x v="60"/>
    <s v="theater/plays"/>
    <x v="1"/>
    <s v="plays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n v="0"/>
    <b v="0"/>
    <x v="50"/>
    <s v="theater/plays"/>
    <x v="1"/>
    <s v="plays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n v="0"/>
    <b v="0"/>
    <x v="50"/>
    <s v="theater/plays"/>
    <x v="1"/>
    <s v="plays"/>
    <x v="2839"/>
    <x v="2843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n v="30"/>
    <b v="0"/>
    <x v="62"/>
    <s v="theater/plays"/>
    <x v="1"/>
    <s v="plays"/>
    <x v="2840"/>
    <x v="2844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n v="60.67"/>
    <b v="0"/>
    <x v="188"/>
    <s v="theater/plays"/>
    <x v="1"/>
    <s v="plays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n v="0"/>
    <b v="0"/>
    <x v="50"/>
    <s v="theater/plays"/>
    <x v="1"/>
    <s v="plays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n v="0"/>
    <b v="0"/>
    <x v="50"/>
    <s v="theater/plays"/>
    <x v="1"/>
    <s v="plays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n v="23.33"/>
    <b v="0"/>
    <x v="50"/>
    <s v="theater/plays"/>
    <x v="1"/>
    <s v="plays"/>
    <x v="2844"/>
    <x v="2848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n v="5"/>
    <b v="0"/>
    <x v="60"/>
    <s v="theater/plays"/>
    <x v="1"/>
    <s v="plays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n v="23.92"/>
    <b v="0"/>
    <x v="65"/>
    <s v="theater/plays"/>
    <x v="1"/>
    <s v="plays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n v="0"/>
    <b v="0"/>
    <x v="50"/>
    <s v="theater/plays"/>
    <x v="1"/>
    <s v="plays"/>
    <x v="2847"/>
    <x v="2851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n v="15.83"/>
    <b v="0"/>
    <x v="53"/>
    <s v="theater/plays"/>
    <x v="1"/>
    <s v="plays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n v="0"/>
    <b v="0"/>
    <x v="50"/>
    <s v="theater/plays"/>
    <x v="1"/>
    <s v="plays"/>
    <x v="2849"/>
    <x v="2853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n v="29.79"/>
    <b v="0"/>
    <x v="72"/>
    <s v="theater/plays"/>
    <x v="1"/>
    <s v="plays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n v="60"/>
    <b v="0"/>
    <x v="119"/>
    <s v="theater/plays"/>
    <x v="1"/>
    <s v="plays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n v="24.33"/>
    <b v="0"/>
    <x v="62"/>
    <s v="theater/plays"/>
    <x v="1"/>
    <s v="plays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n v="500"/>
    <b v="0"/>
    <x v="68"/>
    <s v="theater/plays"/>
    <x v="1"/>
    <s v="plays"/>
    <x v="2853"/>
    <x v="2857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n v="0"/>
    <b v="0"/>
    <x v="50"/>
    <s v="theater/plays"/>
    <x v="1"/>
    <s v="plays"/>
    <x v="2854"/>
    <x v="2858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n v="35"/>
    <b v="0"/>
    <x v="53"/>
    <s v="theater/plays"/>
    <x v="1"/>
    <s v="plays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n v="29.56"/>
    <b v="0"/>
    <x v="113"/>
    <s v="theater/plays"/>
    <x v="1"/>
    <s v="plays"/>
    <x v="2856"/>
    <x v="2860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n v="26.67"/>
    <b v="0"/>
    <x v="188"/>
    <s v="theater/plays"/>
    <x v="1"/>
    <s v="plays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n v="18.329999999999998"/>
    <b v="0"/>
    <x v="50"/>
    <s v="theater/plays"/>
    <x v="1"/>
    <s v="plays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n v="20"/>
    <b v="0"/>
    <x v="50"/>
    <s v="theater/plays"/>
    <x v="1"/>
    <s v="plays"/>
    <x v="2859"/>
    <x v="2863"/>
  </r>
  <r>
    <n v="2864"/>
    <x v="2863"/>
    <s v="Accessible, original theatre for all!"/>
    <n v="2500"/>
    <n v="40"/>
    <x v="2"/>
    <x v="1"/>
    <x v="1"/>
    <n v="1437139080"/>
    <n v="1434552207"/>
    <b v="0"/>
    <n v="3"/>
    <n v="13.33"/>
    <b v="0"/>
    <x v="53"/>
    <s v="theater/plays"/>
    <x v="1"/>
    <s v="plays"/>
    <x v="2860"/>
    <x v="2864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n v="0"/>
    <b v="0"/>
    <x v="50"/>
    <s v="theater/plays"/>
    <x v="1"/>
    <s v="plays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n v="22.5"/>
    <b v="0"/>
    <x v="60"/>
    <s v="theater/plays"/>
    <x v="1"/>
    <s v="plays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n v="50.4"/>
    <b v="0"/>
    <x v="68"/>
    <s v="theater/plays"/>
    <x v="1"/>
    <s v="plays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n v="105.03"/>
    <b v="0"/>
    <x v="72"/>
    <s v="theater/plays"/>
    <x v="1"/>
    <s v="plays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n v="35.4"/>
    <b v="0"/>
    <x v="60"/>
    <s v="theater/plays"/>
    <x v="1"/>
    <s v="plays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n v="83.33"/>
    <b v="0"/>
    <x v="77"/>
    <s v="theater/plays"/>
    <x v="1"/>
    <s v="plays"/>
    <x v="2866"/>
    <x v="2870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n v="35.92"/>
    <b v="0"/>
    <x v="62"/>
    <s v="theater/plays"/>
    <x v="1"/>
    <s v="plays"/>
    <x v="2867"/>
    <x v="2871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n v="0"/>
    <b v="0"/>
    <x v="50"/>
    <s v="theater/plays"/>
    <x v="1"/>
    <s v="plays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n v="119.13"/>
    <b v="0"/>
    <x v="151"/>
    <s v="theater/plays"/>
    <x v="1"/>
    <s v="plays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n v="90.33"/>
    <b v="0"/>
    <x v="62"/>
    <s v="theater/plays"/>
    <x v="1"/>
    <s v="plays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n v="2.33"/>
    <b v="0"/>
    <x v="50"/>
    <s v="theater/plays"/>
    <x v="1"/>
    <s v="plays"/>
    <x v="2871"/>
    <x v="2875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n v="0"/>
    <b v="0"/>
    <x v="50"/>
    <s v="theater/plays"/>
    <x v="1"/>
    <s v="plays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n v="108.33"/>
    <b v="0"/>
    <x v="57"/>
    <s v="theater/plays"/>
    <x v="1"/>
    <s v="plays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n v="15.75"/>
    <b v="0"/>
    <x v="53"/>
    <s v="theater/plays"/>
    <x v="1"/>
    <s v="plays"/>
    <x v="2874"/>
    <x v="2878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n v="29"/>
    <b v="0"/>
    <x v="50"/>
    <s v="theater/plays"/>
    <x v="1"/>
    <s v="plays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n v="96.55"/>
    <b v="0"/>
    <x v="61"/>
    <s v="theater/plays"/>
    <x v="1"/>
    <s v="plays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n v="0"/>
    <b v="0"/>
    <x v="50"/>
    <s v="theater/plays"/>
    <x v="1"/>
    <s v="plays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n v="63"/>
    <b v="0"/>
    <x v="122"/>
    <s v="theater/plays"/>
    <x v="1"/>
    <s v="plays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n v="381.6"/>
    <b v="0"/>
    <x v="118"/>
    <s v="theater/plays"/>
    <x v="1"/>
    <s v="plays"/>
    <x v="2879"/>
    <x v="2883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n v="46.25"/>
    <b v="0"/>
    <x v="50"/>
    <s v="theater/plays"/>
    <x v="1"/>
    <s v="plays"/>
    <x v="2880"/>
    <x v="2884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n v="26"/>
    <b v="0"/>
    <x v="69"/>
    <s v="theater/plays"/>
    <x v="1"/>
    <s v="plays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n v="10"/>
    <b v="0"/>
    <x v="62"/>
    <s v="theater/plays"/>
    <x v="1"/>
    <s v="plays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n v="5"/>
    <b v="0"/>
    <x v="50"/>
    <s v="theater/plays"/>
    <x v="1"/>
    <s v="plays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n v="0"/>
    <b v="0"/>
    <x v="50"/>
    <s v="theater/plays"/>
    <x v="1"/>
    <s v="plays"/>
    <x v="2884"/>
    <x v="2888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n v="81.569999999999993"/>
    <b v="0"/>
    <x v="151"/>
    <s v="theater/plays"/>
    <x v="1"/>
    <s v="plays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n v="7"/>
    <b v="0"/>
    <x v="60"/>
    <s v="theater/plays"/>
    <x v="1"/>
    <s v="plays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n v="27.3"/>
    <b v="0"/>
    <x v="56"/>
    <s v="theater/plays"/>
    <x v="1"/>
    <s v="plays"/>
    <x v="2887"/>
    <x v="2891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n v="29.41"/>
    <b v="0"/>
    <x v="114"/>
    <s v="theater/plays"/>
    <x v="1"/>
    <s v="plays"/>
    <x v="2888"/>
    <x v="2892"/>
  </r>
  <r>
    <n v="2893"/>
    <x v="2892"/>
    <s v="Fundraising for REDISCOVERING KIA THE PLAY"/>
    <n v="5000"/>
    <n v="25"/>
    <x v="2"/>
    <x v="0"/>
    <x v="0"/>
    <n v="1420768800"/>
    <n v="1415644395"/>
    <b v="0"/>
    <n v="2"/>
    <n v="12.5"/>
    <b v="0"/>
    <x v="60"/>
    <s v="theater/plays"/>
    <x v="1"/>
    <s v="plays"/>
    <x v="2889"/>
    <x v="2893"/>
  </r>
  <r>
    <n v="2894"/>
    <x v="2893"/>
    <s v="This Is A Story About A Woman A Man And A Woman"/>
    <n v="50000"/>
    <n v="0"/>
    <x v="2"/>
    <x v="0"/>
    <x v="0"/>
    <n v="1428100815"/>
    <n v="1422920415"/>
    <b v="0"/>
    <n v="0"/>
    <n v="0"/>
    <b v="0"/>
    <x v="50"/>
    <s v="theater/plays"/>
    <x v="1"/>
    <s v="plays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n v="5.75"/>
    <b v="0"/>
    <x v="62"/>
    <s v="theater/plays"/>
    <x v="1"/>
    <s v="plays"/>
    <x v="2891"/>
    <x v="2895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n v="52.08"/>
    <b v="0"/>
    <x v="70"/>
    <s v="theater/plays"/>
    <x v="1"/>
    <s v="plays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n v="183.33"/>
    <b v="0"/>
    <x v="62"/>
    <s v="theater/plays"/>
    <x v="1"/>
    <s v="plays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n v="26.33"/>
    <b v="0"/>
    <x v="65"/>
    <s v="theater/plays"/>
    <x v="1"/>
    <s v="plays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n v="0"/>
    <b v="0"/>
    <x v="50"/>
    <s v="theater/plays"/>
    <x v="1"/>
    <s v="plays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n v="486.43"/>
    <b v="0"/>
    <x v="353"/>
    <s v="theater/plays"/>
    <x v="1"/>
    <s v="plays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n v="3"/>
    <b v="0"/>
    <x v="60"/>
    <s v="theater/plays"/>
    <x v="1"/>
    <s v="plays"/>
    <x v="2897"/>
    <x v="2901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n v="25"/>
    <b v="0"/>
    <x v="50"/>
    <s v="theater/plays"/>
    <x v="1"/>
    <s v="plays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n v="9.75"/>
    <b v="0"/>
    <x v="60"/>
    <s v="theater/plays"/>
    <x v="1"/>
    <s v="plays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n v="18.75"/>
    <b v="0"/>
    <x v="62"/>
    <s v="theater/plays"/>
    <x v="1"/>
    <s v="plays"/>
    <x v="2900"/>
    <x v="2904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n v="36.590000000000003"/>
    <b v="0"/>
    <x v="82"/>
    <s v="theater/plays"/>
    <x v="1"/>
    <s v="plays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n v="80.709999999999994"/>
    <b v="0"/>
    <x v="114"/>
    <s v="theater/plays"/>
    <x v="1"/>
    <s v="plays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n v="1"/>
    <b v="0"/>
    <x v="50"/>
    <s v="theater/plays"/>
    <x v="1"/>
    <s v="plays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n v="52.8"/>
    <b v="0"/>
    <x v="56"/>
    <s v="theater/plays"/>
    <x v="1"/>
    <s v="plays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n v="20"/>
    <b v="0"/>
    <x v="50"/>
    <s v="theater/plays"/>
    <x v="1"/>
    <s v="plays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n v="1"/>
    <b v="0"/>
    <x v="50"/>
    <s v="theater/plays"/>
    <x v="1"/>
    <s v="plays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n v="46.93"/>
    <b v="0"/>
    <x v="121"/>
    <s v="theater/plays"/>
    <x v="1"/>
    <s v="plays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n v="78.08"/>
    <b v="0"/>
    <x v="51"/>
    <s v="theater/plays"/>
    <x v="1"/>
    <s v="plays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n v="1"/>
    <b v="0"/>
    <x v="50"/>
    <s v="theater/plays"/>
    <x v="1"/>
    <s v="plays"/>
    <x v="2909"/>
    <x v="2913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n v="1"/>
    <b v="0"/>
    <x v="50"/>
    <s v="theater/plays"/>
    <x v="1"/>
    <s v="plays"/>
    <x v="2910"/>
    <x v="291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n v="203.67"/>
    <b v="0"/>
    <x v="220"/>
    <s v="theater/plays"/>
    <x v="1"/>
    <s v="plays"/>
    <x v="2911"/>
    <x v="2915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n v="20.71"/>
    <b v="0"/>
    <x v="59"/>
    <s v="theater/plays"/>
    <x v="1"/>
    <s v="plays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n v="48.56"/>
    <b v="0"/>
    <x v="66"/>
    <s v="theater/plays"/>
    <x v="1"/>
    <s v="plays"/>
    <x v="2913"/>
    <x v="291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n v="68.099999999999994"/>
    <b v="0"/>
    <x v="117"/>
    <s v="theater/plays"/>
    <x v="1"/>
    <s v="plays"/>
    <x v="2914"/>
    <x v="2918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n v="8.5"/>
    <b v="0"/>
    <x v="114"/>
    <s v="theater/plays"/>
    <x v="1"/>
    <s v="plays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n v="51.62"/>
    <b v="0"/>
    <x v="117"/>
    <s v="theater/plays"/>
    <x v="1"/>
    <s v="plays"/>
    <x v="2916"/>
    <x v="292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n v="43"/>
    <b v="1"/>
    <x v="32"/>
    <s v="theater/musical"/>
    <x v="1"/>
    <s v="musical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n v="83.33"/>
    <b v="1"/>
    <x v="8"/>
    <s v="theater/musical"/>
    <x v="1"/>
    <s v="musical"/>
    <x v="2918"/>
    <x v="2922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n v="30"/>
    <b v="1"/>
    <x v="8"/>
    <s v="theater/musical"/>
    <x v="1"/>
    <s v="musical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n v="175.51"/>
    <b v="1"/>
    <x v="33"/>
    <s v="theater/musical"/>
    <x v="1"/>
    <s v="musical"/>
    <x v="2920"/>
    <x v="2924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n v="231.66"/>
    <b v="1"/>
    <x v="21"/>
    <s v="theater/musical"/>
    <x v="1"/>
    <s v="musical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n v="75"/>
    <b v="1"/>
    <x v="105"/>
    <s v="theater/musical"/>
    <x v="1"/>
    <s v="musical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n v="112.14"/>
    <b v="1"/>
    <x v="26"/>
    <s v="theater/musical"/>
    <x v="1"/>
    <s v="musical"/>
    <x v="2923"/>
    <x v="2927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n v="41.67"/>
    <b v="1"/>
    <x v="8"/>
    <s v="theater/musical"/>
    <x v="1"/>
    <s v="musical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n v="255.17"/>
    <b v="1"/>
    <x v="21"/>
    <s v="theater/musical"/>
    <x v="1"/>
    <s v="musical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n v="162.77000000000001"/>
    <b v="1"/>
    <x v="7"/>
    <s v="theater/musical"/>
    <x v="1"/>
    <s v="musical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n v="88.33"/>
    <b v="1"/>
    <x v="6"/>
    <s v="theater/musical"/>
    <x v="1"/>
    <s v="musical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n v="85.74"/>
    <b v="1"/>
    <x v="2"/>
    <s v="theater/musical"/>
    <x v="1"/>
    <s v="musical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n v="47.57"/>
    <b v="1"/>
    <x v="33"/>
    <s v="theater/musical"/>
    <x v="1"/>
    <s v="musical"/>
    <x v="2929"/>
    <x v="29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n v="72.97"/>
    <b v="1"/>
    <x v="29"/>
    <s v="theater/musical"/>
    <x v="1"/>
    <s v="musical"/>
    <x v="2930"/>
    <x v="293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n v="90.54"/>
    <b v="1"/>
    <x v="7"/>
    <s v="theater/musical"/>
    <x v="1"/>
    <s v="musical"/>
    <x v="2931"/>
    <x v="2935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n v="37.65"/>
    <b v="1"/>
    <x v="30"/>
    <s v="theater/musical"/>
    <x v="1"/>
    <s v="musical"/>
    <x v="2932"/>
    <x v="2936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n v="36.36"/>
    <b v="1"/>
    <x v="18"/>
    <s v="theater/musical"/>
    <x v="1"/>
    <s v="musical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n v="126.72"/>
    <b v="1"/>
    <x v="7"/>
    <s v="theater/musical"/>
    <x v="1"/>
    <s v="musical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n v="329.2"/>
    <b v="1"/>
    <x v="33"/>
    <s v="theater/musical"/>
    <x v="1"/>
    <s v="musical"/>
    <x v="2935"/>
    <x v="2939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n v="81.239999999999995"/>
    <b v="1"/>
    <x v="13"/>
    <s v="theater/musical"/>
    <x v="1"/>
    <s v="musical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n v="1"/>
    <b v="0"/>
    <x v="50"/>
    <s v="theater/spaces"/>
    <x v="1"/>
    <s v="spaces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n v="202.23"/>
    <b v="0"/>
    <x v="68"/>
    <s v="theater/spaces"/>
    <x v="1"/>
    <s v="spaces"/>
    <x v="2938"/>
    <x v="2942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n v="0"/>
    <b v="0"/>
    <x v="50"/>
    <s v="theater/spaces"/>
    <x v="1"/>
    <s v="spaces"/>
    <x v="2939"/>
    <x v="2943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n v="100"/>
    <b v="0"/>
    <x v="60"/>
    <s v="theater/spaces"/>
    <x v="1"/>
    <s v="spaces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n v="0"/>
    <b v="0"/>
    <x v="50"/>
    <s v="theater/spaces"/>
    <x v="1"/>
    <s v="spaces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n v="1"/>
    <b v="0"/>
    <x v="50"/>
    <s v="theater/spaces"/>
    <x v="1"/>
    <s v="spaces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n v="82.46"/>
    <b v="0"/>
    <x v="65"/>
    <s v="theater/spaces"/>
    <x v="1"/>
    <s v="spaces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n v="2.67"/>
    <b v="0"/>
    <x v="50"/>
    <s v="theater/spaces"/>
    <x v="1"/>
    <s v="spaces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n v="12.5"/>
    <b v="0"/>
    <x v="56"/>
    <s v="theater/spaces"/>
    <x v="1"/>
    <s v="spaces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n v="0"/>
    <b v="0"/>
    <x v="50"/>
    <s v="theater/spaces"/>
    <x v="1"/>
    <s v="spaces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n v="18.899999999999999"/>
    <b v="0"/>
    <x v="53"/>
    <s v="theater/spaces"/>
    <x v="1"/>
    <s v="spaces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n v="200.63"/>
    <b v="0"/>
    <x v="59"/>
    <s v="theater/spaces"/>
    <x v="1"/>
    <s v="spaces"/>
    <x v="2948"/>
    <x v="2952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n v="201.67"/>
    <b v="0"/>
    <x v="50"/>
    <s v="theater/spaces"/>
    <x v="1"/>
    <s v="spaces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n v="0"/>
    <b v="0"/>
    <x v="50"/>
    <s v="theater/spaces"/>
    <x v="1"/>
    <s v="spaces"/>
    <x v="2950"/>
    <x v="2954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n v="65"/>
    <b v="0"/>
    <x v="64"/>
    <s v="theater/spaces"/>
    <x v="1"/>
    <s v="spaces"/>
    <x v="2951"/>
    <x v="2955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n v="66.099999999999994"/>
    <b v="0"/>
    <x v="123"/>
    <s v="theater/spaces"/>
    <x v="1"/>
    <s v="spaces"/>
    <x v="2952"/>
    <x v="2956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n v="93.33"/>
    <b v="0"/>
    <x v="53"/>
    <s v="theater/spaces"/>
    <x v="1"/>
    <s v="spaces"/>
    <x v="2953"/>
    <x v="2957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n v="0"/>
    <b v="0"/>
    <x v="50"/>
    <s v="theater/spaces"/>
    <x v="1"/>
    <s v="spaces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n v="0"/>
    <b v="0"/>
    <x v="50"/>
    <s v="theater/spaces"/>
    <x v="1"/>
    <s v="spaces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n v="0"/>
    <b v="0"/>
    <x v="50"/>
    <s v="theater/spaces"/>
    <x v="1"/>
    <s v="spaces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n v="50.75"/>
    <b v="1"/>
    <x v="5"/>
    <s v="theater/plays"/>
    <x v="1"/>
    <s v="plays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n v="60.9"/>
    <b v="1"/>
    <x v="108"/>
    <s v="theater/plays"/>
    <x v="1"/>
    <s v="plays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n v="109.03"/>
    <b v="1"/>
    <x v="13"/>
    <s v="theater/plays"/>
    <x v="1"/>
    <s v="plays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n v="25.69"/>
    <b v="1"/>
    <x v="7"/>
    <s v="theater/plays"/>
    <x v="1"/>
    <s v="plays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n v="41.92"/>
    <b v="1"/>
    <x v="15"/>
    <s v="theater/plays"/>
    <x v="1"/>
    <s v="plays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n v="88.77"/>
    <b v="1"/>
    <x v="35"/>
    <s v="theater/plays"/>
    <x v="1"/>
    <s v="plays"/>
    <x v="2962"/>
    <x v="296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n v="80.23"/>
    <b v="1"/>
    <x v="35"/>
    <s v="theater/plays"/>
    <x v="1"/>
    <s v="plays"/>
    <x v="2963"/>
    <x v="2967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n v="78.94"/>
    <b v="1"/>
    <x v="6"/>
    <s v="theater/plays"/>
    <x v="1"/>
    <s v="plays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n v="95.59"/>
    <b v="1"/>
    <x v="200"/>
    <s v="theater/plays"/>
    <x v="1"/>
    <s v="plays"/>
    <x v="2965"/>
    <x v="2969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n v="69.89"/>
    <b v="1"/>
    <x v="6"/>
    <s v="theater/plays"/>
    <x v="1"/>
    <s v="plays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n v="74.53"/>
    <b v="1"/>
    <x v="8"/>
    <s v="theater/plays"/>
    <x v="1"/>
    <s v="plays"/>
    <x v="2967"/>
    <x v="2971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n v="123.94"/>
    <b v="1"/>
    <x v="2"/>
    <s v="theater/plays"/>
    <x v="1"/>
    <s v="plays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n v="264.85000000000002"/>
    <b v="1"/>
    <x v="215"/>
    <s v="theater/plays"/>
    <x v="1"/>
    <s v="plays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n v="58.62"/>
    <b v="1"/>
    <x v="21"/>
    <s v="theater/plays"/>
    <x v="1"/>
    <s v="plays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n v="70.88"/>
    <b v="1"/>
    <x v="8"/>
    <s v="theater/plays"/>
    <x v="1"/>
    <s v="plays"/>
    <x v="2971"/>
    <x v="2975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n v="8.57"/>
    <b v="1"/>
    <x v="193"/>
    <s v="theater/plays"/>
    <x v="1"/>
    <s v="plays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n v="113.57"/>
    <b v="1"/>
    <x v="35"/>
    <s v="theater/plays"/>
    <x v="1"/>
    <s v="plays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n v="60.69"/>
    <b v="1"/>
    <x v="32"/>
    <s v="theater/plays"/>
    <x v="1"/>
    <s v="plays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n v="110.22"/>
    <b v="1"/>
    <x v="7"/>
    <s v="theater/plays"/>
    <x v="1"/>
    <s v="plays"/>
    <x v="2975"/>
    <x v="2979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n v="136.46"/>
    <b v="1"/>
    <x v="15"/>
    <s v="theater/plays"/>
    <x v="1"/>
    <s v="plays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n v="53.16"/>
    <b v="1"/>
    <x v="32"/>
    <s v="theater/spaces"/>
    <x v="1"/>
    <s v="spaces"/>
    <x v="2977"/>
    <x v="2981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n v="86.49"/>
    <b v="1"/>
    <x v="21"/>
    <s v="theater/spaces"/>
    <x v="1"/>
    <s v="spaces"/>
    <x v="2978"/>
    <x v="2982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n v="155.24"/>
    <b v="1"/>
    <x v="92"/>
    <s v="theater/spaces"/>
    <x v="1"/>
    <s v="spaces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n v="115.08"/>
    <b v="1"/>
    <x v="8"/>
    <s v="theater/spaces"/>
    <x v="1"/>
    <s v="spaces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n v="109.59"/>
    <b v="1"/>
    <x v="108"/>
    <s v="theater/spaces"/>
    <x v="1"/>
    <s v="spaces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n v="45.21"/>
    <b v="1"/>
    <x v="6"/>
    <s v="theater/spaces"/>
    <x v="1"/>
    <s v="spaces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n v="104.15"/>
    <b v="1"/>
    <x v="5"/>
    <s v="theater/spaces"/>
    <x v="1"/>
    <s v="spaces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n v="35.71"/>
    <b v="1"/>
    <x v="8"/>
    <s v="theater/spaces"/>
    <x v="1"/>
    <s v="spaces"/>
    <x v="2984"/>
    <x v="2988"/>
  </r>
  <r>
    <n v="2989"/>
    <x v="2988"/>
    <s v="Bring the movies back to Bethel, Maine."/>
    <n v="20000"/>
    <n v="35307"/>
    <x v="0"/>
    <x v="0"/>
    <x v="0"/>
    <n v="1450673940"/>
    <n v="1448756962"/>
    <b v="0"/>
    <n v="364"/>
    <n v="97"/>
    <b v="1"/>
    <x v="93"/>
    <s v="theater/spaces"/>
    <x v="1"/>
    <s v="spaces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n v="370.37"/>
    <b v="1"/>
    <x v="8"/>
    <s v="theater/spaces"/>
    <x v="1"/>
    <s v="spaces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n v="94.41"/>
    <b v="1"/>
    <x v="33"/>
    <s v="theater/spaces"/>
    <x v="1"/>
    <s v="spaces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n v="48.98"/>
    <b v="1"/>
    <x v="2"/>
    <s v="theater/spaces"/>
    <x v="1"/>
    <s v="spaces"/>
    <x v="2988"/>
    <x v="2992"/>
  </r>
  <r>
    <n v="2993"/>
    <x v="2992"/>
    <s v="Help us build the Kitchen from Hell!"/>
    <n v="1000"/>
    <n v="1003"/>
    <x v="0"/>
    <x v="0"/>
    <x v="0"/>
    <n v="1455998867"/>
    <n v="1453406867"/>
    <b v="0"/>
    <n v="22"/>
    <n v="45.59"/>
    <b v="1"/>
    <x v="8"/>
    <s v="theater/spaces"/>
    <x v="1"/>
    <s v="spaces"/>
    <x v="2989"/>
    <x v="2993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n v="23.28"/>
    <b v="1"/>
    <x v="354"/>
    <s v="theater/spaces"/>
    <x v="1"/>
    <s v="spaces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n v="63.23"/>
    <b v="1"/>
    <x v="2"/>
    <s v="theater/spaces"/>
    <x v="1"/>
    <s v="spaces"/>
    <x v="2991"/>
    <x v="2995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n v="153.52000000000001"/>
    <b v="1"/>
    <x v="174"/>
    <s v="theater/spaces"/>
    <x v="1"/>
    <s v="spaces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n v="90.2"/>
    <b v="1"/>
    <x v="3"/>
    <s v="theater/spaces"/>
    <x v="1"/>
    <s v="spaces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n v="118.97"/>
    <b v="1"/>
    <x v="33"/>
    <s v="theater/spaces"/>
    <x v="1"/>
    <s v="spaces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n v="80.25"/>
    <b v="1"/>
    <x v="17"/>
    <s v="theater/spaces"/>
    <x v="1"/>
    <s v="spaces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n v="62.5"/>
    <b v="1"/>
    <x v="8"/>
    <s v="theater/spaces"/>
    <x v="1"/>
    <s v="spaces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n v="131.38"/>
    <b v="1"/>
    <x v="355"/>
    <s v="theater/spaces"/>
    <x v="1"/>
    <s v="spaces"/>
    <x v="2996"/>
    <x v="3001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n v="73.03"/>
    <b v="1"/>
    <x v="15"/>
    <s v="theater/spaces"/>
    <x v="1"/>
    <s v="spaces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n v="178.53"/>
    <b v="1"/>
    <x v="7"/>
    <s v="theater/spaces"/>
    <x v="1"/>
    <s v="spaces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n v="162.91"/>
    <b v="1"/>
    <x v="40"/>
    <s v="theater/spaces"/>
    <x v="1"/>
    <s v="spaces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n v="108.24"/>
    <b v="1"/>
    <x v="28"/>
    <s v="theater/spaces"/>
    <x v="1"/>
    <s v="spaces"/>
    <x v="3000"/>
    <x v="300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n v="88.87"/>
    <b v="1"/>
    <x v="29"/>
    <s v="theater/spaces"/>
    <x v="1"/>
    <s v="spaces"/>
    <x v="3001"/>
    <x v="3006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n v="54"/>
    <b v="1"/>
    <x v="144"/>
    <s v="theater/spaces"/>
    <x v="1"/>
    <s v="spaces"/>
    <x v="3002"/>
    <x v="3007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n v="116.73"/>
    <b v="1"/>
    <x v="7"/>
    <s v="theater/spaces"/>
    <x v="1"/>
    <s v="spaces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n v="233.9"/>
    <b v="1"/>
    <x v="28"/>
    <s v="theater/spaces"/>
    <x v="1"/>
    <s v="spaces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n v="158"/>
    <b v="1"/>
    <x v="137"/>
    <s v="theater/spaces"/>
    <x v="1"/>
    <s v="spaces"/>
    <x v="3005"/>
    <x v="3010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n v="14.84"/>
    <b v="1"/>
    <x v="39"/>
    <s v="theater/spaces"/>
    <x v="1"/>
    <s v="spaces"/>
    <x v="3006"/>
    <x v="3011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n v="85.18"/>
    <b v="1"/>
    <x v="16"/>
    <s v="theater/spaces"/>
    <x v="1"/>
    <s v="spaces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n v="146.69"/>
    <b v="1"/>
    <x v="96"/>
    <s v="theater/spaces"/>
    <x v="1"/>
    <s v="spaces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n v="50.76"/>
    <b v="1"/>
    <x v="40"/>
    <s v="theater/spaces"/>
    <x v="1"/>
    <s v="spaces"/>
    <x v="3009"/>
    <x v="3014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n v="87.7"/>
    <b v="1"/>
    <x v="33"/>
    <s v="theater/spaces"/>
    <x v="1"/>
    <s v="spaces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n v="242.28"/>
    <b v="1"/>
    <x v="33"/>
    <s v="theater/spaces"/>
    <x v="1"/>
    <s v="spaces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n v="146.44999999999999"/>
    <b v="1"/>
    <x v="6"/>
    <s v="theater/spaces"/>
    <x v="1"/>
    <s v="spaces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n v="103.17"/>
    <b v="1"/>
    <x v="7"/>
    <s v="theater/spaces"/>
    <x v="1"/>
    <s v="spaces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n v="80.459999999999994"/>
    <b v="1"/>
    <x v="10"/>
    <s v="theater/spaces"/>
    <x v="1"/>
    <s v="spaces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n v="234.67"/>
    <b v="1"/>
    <x v="7"/>
    <s v="theater/spaces"/>
    <x v="1"/>
    <s v="spaces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n v="50.69"/>
    <b v="1"/>
    <x v="31"/>
    <s v="theater/spaces"/>
    <x v="1"/>
    <s v="spaces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n v="162.71"/>
    <b v="1"/>
    <x v="7"/>
    <s v="theater/spaces"/>
    <x v="1"/>
    <s v="spaces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n v="120.17"/>
    <b v="1"/>
    <x v="33"/>
    <s v="theater/spaces"/>
    <x v="1"/>
    <s v="spaces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n v="67.7"/>
    <b v="1"/>
    <x v="351"/>
    <s v="theater/spaces"/>
    <x v="1"/>
    <s v="spaces"/>
    <x v="3019"/>
    <x v="3024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n v="52.1"/>
    <b v="1"/>
    <x v="120"/>
    <s v="theater/spaces"/>
    <x v="1"/>
    <s v="spaces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n v="51.6"/>
    <b v="1"/>
    <x v="1"/>
    <s v="theater/spaces"/>
    <x v="1"/>
    <s v="spaces"/>
    <x v="3021"/>
    <x v="3026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n v="164.3"/>
    <b v="1"/>
    <x v="26"/>
    <s v="theater/spaces"/>
    <x v="1"/>
    <s v="spaces"/>
    <x v="3022"/>
    <x v="3027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n v="84.86"/>
    <b v="1"/>
    <x v="239"/>
    <s v="theater/spaces"/>
    <x v="1"/>
    <s v="spaces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n v="94.55"/>
    <b v="1"/>
    <x v="5"/>
    <s v="theater/spaces"/>
    <x v="1"/>
    <s v="spaces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n v="45.54"/>
    <b v="1"/>
    <x v="13"/>
    <s v="theater/spaces"/>
    <x v="1"/>
    <s v="spaces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n v="51.72"/>
    <b v="1"/>
    <x v="8"/>
    <s v="theater/spaces"/>
    <x v="1"/>
    <s v="spaces"/>
    <x v="3026"/>
    <x v="3031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n v="50.88"/>
    <b v="1"/>
    <x v="37"/>
    <s v="theater/spaces"/>
    <x v="1"/>
    <s v="spaces"/>
    <x v="3027"/>
    <x v="3032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n v="191.13"/>
    <b v="1"/>
    <x v="92"/>
    <s v="theater/spaces"/>
    <x v="1"/>
    <s v="spaces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n v="89.31"/>
    <b v="1"/>
    <x v="40"/>
    <s v="theater/spaces"/>
    <x v="1"/>
    <s v="spaces"/>
    <x v="3029"/>
    <x v="3034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n v="88.59"/>
    <b v="1"/>
    <x v="15"/>
    <s v="theater/spaces"/>
    <x v="1"/>
    <s v="spaces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n v="96.3"/>
    <b v="1"/>
    <x v="37"/>
    <s v="theater/spaces"/>
    <x v="1"/>
    <s v="spaces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n v="33.31"/>
    <b v="1"/>
    <x v="182"/>
    <s v="theater/spaces"/>
    <x v="1"/>
    <s v="spaces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n v="37.22"/>
    <b v="1"/>
    <x v="7"/>
    <s v="theater/spaces"/>
    <x v="1"/>
    <s v="spaces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n v="92.13"/>
    <b v="1"/>
    <x v="15"/>
    <s v="theater/spaces"/>
    <x v="1"/>
    <s v="spaces"/>
    <x v="3034"/>
    <x v="3039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n v="76.790000000000006"/>
    <b v="1"/>
    <x v="29"/>
    <s v="theater/spaces"/>
    <x v="1"/>
    <s v="spaces"/>
    <x v="3035"/>
    <x v="304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n v="96.53"/>
    <b v="1"/>
    <x v="5"/>
    <s v="theater/spaces"/>
    <x v="1"/>
    <s v="spaces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n v="51.89"/>
    <b v="1"/>
    <x v="30"/>
    <s v="theater/spaces"/>
    <x v="1"/>
    <s v="spaces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n v="128.91"/>
    <b v="1"/>
    <x v="5"/>
    <s v="theater/spaces"/>
    <x v="1"/>
    <s v="spaces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n v="84.11"/>
    <b v="1"/>
    <x v="15"/>
    <s v="theater/spaces"/>
    <x v="1"/>
    <s v="spaces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n v="82.94"/>
    <b v="1"/>
    <x v="18"/>
    <s v="theater/spaces"/>
    <x v="1"/>
    <s v="spaces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n v="259.95"/>
    <b v="1"/>
    <x v="87"/>
    <s v="theater/spaces"/>
    <x v="1"/>
    <s v="spaces"/>
    <x v="3041"/>
    <x v="3046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n v="37.25"/>
    <b v="1"/>
    <x v="328"/>
    <s v="theater/spaces"/>
    <x v="1"/>
    <s v="spaces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n v="177.02"/>
    <b v="1"/>
    <x v="183"/>
    <s v="theater/spaces"/>
    <x v="1"/>
    <s v="spaces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n v="74.069999999999993"/>
    <b v="1"/>
    <x v="13"/>
    <s v="theater/spaces"/>
    <x v="1"/>
    <s v="spaces"/>
    <x v="3044"/>
    <x v="3049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n v="70.67"/>
    <b v="1"/>
    <x v="6"/>
    <s v="theater/spaces"/>
    <x v="1"/>
    <s v="spaces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n v="23.63"/>
    <b v="0"/>
    <x v="148"/>
    <s v="theater/spaces"/>
    <x v="1"/>
    <s v="spaces"/>
    <x v="3046"/>
    <x v="3051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n v="37.5"/>
    <b v="0"/>
    <x v="50"/>
    <s v="theater/spaces"/>
    <x v="1"/>
    <s v="spaces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n v="13.33"/>
    <b v="0"/>
    <x v="50"/>
    <s v="theater/spaces"/>
    <x v="1"/>
    <s v="spaces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n v="0"/>
    <b v="0"/>
    <x v="50"/>
    <s v="theater/spaces"/>
    <x v="1"/>
    <s v="spaces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n v="1"/>
    <b v="0"/>
    <x v="50"/>
    <s v="theater/spaces"/>
    <x v="1"/>
    <s v="spaces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n v="0"/>
    <b v="0"/>
    <x v="50"/>
    <s v="theater/spaces"/>
    <x v="1"/>
    <s v="spaces"/>
    <x v="3051"/>
    <x v="3056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n v="0"/>
    <b v="0"/>
    <x v="50"/>
    <s v="theater/spaces"/>
    <x v="1"/>
    <s v="spaces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n v="1"/>
    <b v="0"/>
    <x v="50"/>
    <s v="theater/spaces"/>
    <x v="1"/>
    <s v="spaces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n v="41"/>
    <b v="0"/>
    <x v="56"/>
    <s v="theater/spaces"/>
    <x v="1"/>
    <s v="spaces"/>
    <x v="3054"/>
    <x v="3059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n v="55.83"/>
    <b v="0"/>
    <x v="50"/>
    <s v="theater/spaces"/>
    <x v="1"/>
    <s v="spaces"/>
    <x v="3055"/>
    <x v="3060"/>
  </r>
  <r>
    <n v="3061"/>
    <x v="3060"/>
    <s v="Save a historic Local theater."/>
    <n v="1000000"/>
    <n v="0"/>
    <x v="2"/>
    <x v="0"/>
    <x v="0"/>
    <n v="1407955748"/>
    <n v="1405363748"/>
    <b v="0"/>
    <n v="0"/>
    <n v="0"/>
    <b v="0"/>
    <x v="50"/>
    <s v="theater/spaces"/>
    <x v="1"/>
    <s v="spaces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n v="99.76"/>
    <b v="0"/>
    <x v="356"/>
    <s v="theater/spaces"/>
    <x v="1"/>
    <s v="spaces"/>
    <x v="3057"/>
    <x v="3062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n v="25.52"/>
    <b v="0"/>
    <x v="68"/>
    <s v="theater/spaces"/>
    <x v="1"/>
    <s v="spaces"/>
    <x v="3058"/>
    <x v="3063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n v="117.65"/>
    <b v="0"/>
    <x v="57"/>
    <s v="theater/spaces"/>
    <x v="1"/>
    <s v="spaces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n v="5"/>
    <b v="0"/>
    <x v="50"/>
    <s v="theater/spaces"/>
    <x v="1"/>
    <s v="spaces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n v="2796.67"/>
    <b v="0"/>
    <x v="81"/>
    <s v="theater/spaces"/>
    <x v="1"/>
    <s v="spaces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n v="200"/>
    <b v="0"/>
    <x v="56"/>
    <s v="theater/spaces"/>
    <x v="1"/>
    <s v="spaces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n v="87.5"/>
    <b v="0"/>
    <x v="50"/>
    <s v="theater/spaces"/>
    <x v="1"/>
    <s v="spaces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n v="20.14"/>
    <b v="0"/>
    <x v="51"/>
    <s v="theater/spaces"/>
    <x v="1"/>
    <s v="spaces"/>
    <x v="3064"/>
    <x v="3069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n v="20.88"/>
    <b v="0"/>
    <x v="56"/>
    <s v="theater/spaces"/>
    <x v="1"/>
    <s v="spaces"/>
    <x v="3065"/>
    <x v="3070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n v="61.31"/>
    <b v="0"/>
    <x v="64"/>
    <s v="theater/spaces"/>
    <x v="1"/>
    <s v="spaces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n v="1"/>
    <b v="0"/>
    <x v="50"/>
    <s v="theater/spaces"/>
    <x v="1"/>
    <s v="spaces"/>
    <x v="3067"/>
    <x v="3072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n v="92.14"/>
    <b v="0"/>
    <x v="50"/>
    <s v="theater/spaces"/>
    <x v="1"/>
    <s v="spaces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n v="7.33"/>
    <b v="0"/>
    <x v="50"/>
    <s v="theater/spaces"/>
    <x v="1"/>
    <s v="spaces"/>
    <x v="3069"/>
    <x v="3074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n v="64.8"/>
    <b v="0"/>
    <x v="114"/>
    <s v="theater/spaces"/>
    <x v="1"/>
    <s v="spaces"/>
    <x v="3070"/>
    <x v="3075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n v="30.12"/>
    <b v="0"/>
    <x v="77"/>
    <s v="theater/spaces"/>
    <x v="1"/>
    <s v="spaces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n v="52.5"/>
    <b v="0"/>
    <x v="50"/>
    <s v="theater/spaces"/>
    <x v="1"/>
    <s v="spaces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n v="23.67"/>
    <b v="0"/>
    <x v="50"/>
    <s v="theater/spaces"/>
    <x v="1"/>
    <s v="spaces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n v="415.78"/>
    <b v="0"/>
    <x v="60"/>
    <s v="theater/spaces"/>
    <x v="1"/>
    <s v="spaces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n v="53.71"/>
    <b v="0"/>
    <x v="50"/>
    <s v="theater/spaces"/>
    <x v="1"/>
    <s v="spaces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n v="420.6"/>
    <b v="0"/>
    <x v="50"/>
    <s v="theater/spaces"/>
    <x v="1"/>
    <s v="spaces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n v="0"/>
    <b v="0"/>
    <x v="50"/>
    <s v="theater/spaces"/>
    <x v="1"/>
    <s v="spaces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n v="18.670000000000002"/>
    <b v="0"/>
    <x v="50"/>
    <s v="theater/spaces"/>
    <x v="1"/>
    <s v="spaces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n v="78.33"/>
    <b v="0"/>
    <x v="81"/>
    <s v="theater/spaces"/>
    <x v="1"/>
    <s v="spaces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n v="67.78"/>
    <b v="0"/>
    <x v="53"/>
    <s v="theater/spaces"/>
    <x v="1"/>
    <s v="spaces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n v="16.670000000000002"/>
    <b v="0"/>
    <x v="50"/>
    <s v="theater/spaces"/>
    <x v="1"/>
    <s v="spaces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n v="62.5"/>
    <b v="0"/>
    <x v="60"/>
    <s v="theater/spaces"/>
    <x v="1"/>
    <s v="spaces"/>
    <x v="3082"/>
    <x v="3087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n v="42"/>
    <b v="0"/>
    <x v="50"/>
    <s v="theater/spaces"/>
    <x v="1"/>
    <s v="spaces"/>
    <x v="3083"/>
    <x v="308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n v="130.09"/>
    <b v="0"/>
    <x v="61"/>
    <s v="theater/spaces"/>
    <x v="1"/>
    <s v="spaces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n v="1270.22"/>
    <b v="0"/>
    <x v="62"/>
    <s v="theater/spaces"/>
    <x v="1"/>
    <s v="spaces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n v="88.44"/>
    <b v="0"/>
    <x v="63"/>
    <s v="theater/spaces"/>
    <x v="1"/>
    <s v="spaces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n v="56.34"/>
    <b v="0"/>
    <x v="60"/>
    <s v="theater/spaces"/>
    <x v="1"/>
    <s v="spaces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n v="53.53"/>
    <b v="0"/>
    <x v="61"/>
    <s v="theater/spaces"/>
    <x v="1"/>
    <s v="spaces"/>
    <x v="2806"/>
    <x v="3093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n v="25"/>
    <b v="0"/>
    <x v="50"/>
    <s v="theater/spaces"/>
    <x v="1"/>
    <s v="spaces"/>
    <x v="3088"/>
    <x v="3094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n v="50"/>
    <b v="0"/>
    <x v="50"/>
    <s v="theater/spaces"/>
    <x v="1"/>
    <s v="spaces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n v="56.79"/>
    <b v="0"/>
    <x v="65"/>
    <s v="theater/spaces"/>
    <x v="1"/>
    <s v="spaces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n v="40.83"/>
    <b v="0"/>
    <x v="123"/>
    <s v="theater/spaces"/>
    <x v="1"/>
    <s v="spaces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n v="65.11"/>
    <b v="0"/>
    <x v="65"/>
    <s v="theater/spaces"/>
    <x v="1"/>
    <s v="spaces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n v="55.6"/>
    <b v="0"/>
    <x v="51"/>
    <s v="theater/spaces"/>
    <x v="1"/>
    <s v="spaces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n v="140.54"/>
    <b v="0"/>
    <x v="77"/>
    <s v="theater/spaces"/>
    <x v="1"/>
    <s v="spaces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n v="25"/>
    <b v="0"/>
    <x v="81"/>
    <s v="theater/spaces"/>
    <x v="1"/>
    <s v="spaces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n v="69.53"/>
    <b v="0"/>
    <x v="115"/>
    <s v="theater/spaces"/>
    <x v="1"/>
    <s v="spaces"/>
    <x v="3096"/>
    <x v="3102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n v="5.5"/>
    <b v="0"/>
    <x v="50"/>
    <s v="theater/spaces"/>
    <x v="1"/>
    <s v="spaces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n v="237"/>
    <b v="0"/>
    <x v="75"/>
    <s v="theater/spaces"/>
    <x v="1"/>
    <s v="spaces"/>
    <x v="3098"/>
    <x v="3104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n v="79.87"/>
    <b v="0"/>
    <x v="72"/>
    <s v="theater/spaces"/>
    <x v="1"/>
    <s v="spaces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n v="10.25"/>
    <b v="0"/>
    <x v="65"/>
    <s v="theater/spaces"/>
    <x v="1"/>
    <s v="spaces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n v="272.58999999999997"/>
    <b v="0"/>
    <x v="68"/>
    <s v="theater/spaces"/>
    <x v="1"/>
    <s v="spaces"/>
    <x v="3101"/>
    <x v="3107"/>
  </r>
  <r>
    <n v="3108"/>
    <x v="3107"/>
    <s v="We need a permanent home for the theater!"/>
    <n v="50000"/>
    <n v="26"/>
    <x v="2"/>
    <x v="0"/>
    <x v="0"/>
    <n v="1430234394"/>
    <n v="1425053994"/>
    <b v="0"/>
    <n v="2"/>
    <n v="13"/>
    <b v="0"/>
    <x v="50"/>
    <s v="theater/spaces"/>
    <x v="1"/>
    <s v="spaces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n v="58.18"/>
    <b v="0"/>
    <x v="78"/>
    <s v="theater/spaces"/>
    <x v="1"/>
    <s v="spaces"/>
    <x v="3103"/>
    <x v="3109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n v="10"/>
    <b v="0"/>
    <x v="50"/>
    <s v="theater/spaces"/>
    <x v="1"/>
    <s v="spaces"/>
    <x v="3104"/>
    <x v="3110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n v="70.11"/>
    <b v="0"/>
    <x v="117"/>
    <s v="theater/spaces"/>
    <x v="1"/>
    <s v="spaces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n v="57.89"/>
    <b v="0"/>
    <x v="62"/>
    <s v="theater/spaces"/>
    <x v="1"/>
    <s v="spaces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n v="125.27"/>
    <b v="0"/>
    <x v="65"/>
    <s v="theater/spaces"/>
    <x v="1"/>
    <s v="spaces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n v="0"/>
    <b v="0"/>
    <x v="50"/>
    <s v="theater/spaces"/>
    <x v="1"/>
    <s v="spaces"/>
    <x v="3108"/>
    <x v="3114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n v="300"/>
    <b v="0"/>
    <x v="56"/>
    <s v="theater/spaces"/>
    <x v="1"/>
    <s v="spaces"/>
    <x v="3109"/>
    <x v="3115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n v="43"/>
    <b v="0"/>
    <x v="219"/>
    <s v="theater/spaces"/>
    <x v="1"/>
    <s v="spaces"/>
    <x v="3110"/>
    <x v="3116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n v="1"/>
    <b v="0"/>
    <x v="50"/>
    <s v="theater/spaces"/>
    <x v="1"/>
    <s v="spaces"/>
    <x v="3111"/>
    <x v="3117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n v="775"/>
    <b v="0"/>
    <x v="50"/>
    <s v="theater/spaces"/>
    <x v="1"/>
    <s v="spaces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n v="5"/>
    <b v="0"/>
    <x v="50"/>
    <s v="theater/spaces"/>
    <x v="1"/>
    <s v="spaces"/>
    <x v="3113"/>
    <x v="3119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n v="12.8"/>
    <b v="0"/>
    <x v="50"/>
    <s v="theater/spaces"/>
    <x v="1"/>
    <s v="spaces"/>
    <x v="3114"/>
    <x v="3120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n v="10"/>
    <b v="0"/>
    <x v="60"/>
    <s v="theater/spaces"/>
    <x v="1"/>
    <s v="spaces"/>
    <x v="3115"/>
    <x v="3121"/>
  </r>
  <r>
    <n v="3122"/>
    <x v="3121"/>
    <s v="cancelled until further notice"/>
    <n v="199"/>
    <n v="116"/>
    <x v="1"/>
    <x v="0"/>
    <x v="0"/>
    <n v="1478733732"/>
    <n v="1478298132"/>
    <b v="0"/>
    <n v="2"/>
    <n v="58"/>
    <b v="0"/>
    <x v="74"/>
    <s v="theater/spaces"/>
    <x v="1"/>
    <s v="spaces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n v="244.8"/>
    <b v="0"/>
    <x v="149"/>
    <s v="theater/spaces"/>
    <x v="1"/>
    <s v="spaces"/>
    <x v="3117"/>
    <x v="3123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n v="6.5"/>
    <b v="0"/>
    <x v="50"/>
    <s v="theater/spaces"/>
    <x v="1"/>
    <s v="spaces"/>
    <x v="3118"/>
    <x v="3124"/>
  </r>
  <r>
    <n v="3125"/>
    <x v="3124"/>
    <s v="N/A"/>
    <n v="1500000"/>
    <n v="0"/>
    <x v="1"/>
    <x v="0"/>
    <x v="0"/>
    <n v="1452142672"/>
    <n v="1449550672"/>
    <b v="0"/>
    <n v="0"/>
    <n v="0"/>
    <b v="0"/>
    <x v="50"/>
    <s v="theater/spaces"/>
    <x v="1"/>
    <s v="spaces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n v="61.18"/>
    <b v="0"/>
    <x v="65"/>
    <s v="theater/spaces"/>
    <x v="1"/>
    <s v="spaces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n v="0"/>
    <b v="0"/>
    <x v="50"/>
    <s v="theater/spaces"/>
    <x v="1"/>
    <s v="spaces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n v="139.24"/>
    <b v="0"/>
    <x v="15"/>
    <s v="theater/plays"/>
    <x v="1"/>
    <s v="plays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n v="10"/>
    <b v="0"/>
    <x v="60"/>
    <s v="theater/plays"/>
    <x v="1"/>
    <s v="plays"/>
    <x v="3123"/>
    <x v="312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n v="93.75"/>
    <b v="0"/>
    <x v="65"/>
    <s v="theater/plays"/>
    <x v="1"/>
    <s v="plays"/>
    <x v="3124"/>
    <x v="3130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n v="53.75"/>
    <b v="0"/>
    <x v="63"/>
    <s v="theater/plays"/>
    <x v="1"/>
    <s v="plays"/>
    <x v="3125"/>
    <x v="3131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n v="10"/>
    <b v="0"/>
    <x v="50"/>
    <s v="theater/plays"/>
    <x v="1"/>
    <s v="plays"/>
    <x v="3126"/>
    <x v="3132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n v="33.75"/>
    <b v="0"/>
    <x v="29"/>
    <s v="theater/plays"/>
    <x v="1"/>
    <s v="plays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n v="18.75"/>
    <b v="0"/>
    <x v="61"/>
    <s v="theater/plays"/>
    <x v="1"/>
    <s v="plays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n v="23.14"/>
    <b v="0"/>
    <x v="70"/>
    <s v="theater/plays"/>
    <x v="1"/>
    <s v="plays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n v="29.05"/>
    <b v="0"/>
    <x v="30"/>
    <s v="theater/plays"/>
    <x v="1"/>
    <s v="plays"/>
    <x v="3130"/>
    <x v="313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n v="50"/>
    <b v="0"/>
    <x v="56"/>
    <s v="theater/plays"/>
    <x v="1"/>
    <s v="plays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n v="0"/>
    <b v="0"/>
    <x v="50"/>
    <s v="theater/plays"/>
    <x v="1"/>
    <s v="plays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n v="450"/>
    <b v="0"/>
    <x v="62"/>
    <s v="theater/plays"/>
    <x v="1"/>
    <s v="plays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n v="24"/>
    <b v="0"/>
    <x v="60"/>
    <s v="theater/plays"/>
    <x v="1"/>
    <s v="plays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n v="32.25"/>
    <b v="0"/>
    <x v="221"/>
    <s v="theater/plays"/>
    <x v="1"/>
    <s v="plays"/>
    <x v="3135"/>
    <x v="3141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n v="15"/>
    <b v="0"/>
    <x v="53"/>
    <s v="theater/plays"/>
    <x v="1"/>
    <s v="plays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n v="0"/>
    <b v="0"/>
    <x v="50"/>
    <s v="theater/plays"/>
    <x v="1"/>
    <s v="plays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n v="251.33"/>
    <b v="0"/>
    <x v="150"/>
    <s v="theater/plays"/>
    <x v="1"/>
    <s v="plays"/>
    <x v="3138"/>
    <x v="3144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n v="0"/>
    <b v="0"/>
    <x v="50"/>
    <s v="theater/plays"/>
    <x v="1"/>
    <s v="plays"/>
    <x v="3139"/>
    <x v="3145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n v="437.5"/>
    <b v="0"/>
    <x v="57"/>
    <s v="theater/plays"/>
    <x v="1"/>
    <s v="plays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n v="110.35"/>
    <b v="1"/>
    <x v="90"/>
    <s v="theater/plays"/>
    <x v="1"/>
    <s v="plays"/>
    <x v="3141"/>
    <x v="3147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n v="41.42"/>
    <b v="1"/>
    <x v="26"/>
    <s v="theater/plays"/>
    <x v="1"/>
    <s v="plays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n v="52"/>
    <b v="1"/>
    <x v="3"/>
    <s v="theater/plays"/>
    <x v="1"/>
    <s v="plays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n v="33.99"/>
    <b v="1"/>
    <x v="7"/>
    <s v="theater/plays"/>
    <x v="1"/>
    <s v="plays"/>
    <x v="3144"/>
    <x v="315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n v="103.35"/>
    <b v="1"/>
    <x v="8"/>
    <s v="theater/plays"/>
    <x v="1"/>
    <s v="plays"/>
    <x v="3145"/>
    <x v="3151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n v="34.79"/>
    <b v="1"/>
    <x v="6"/>
    <s v="theater/plays"/>
    <x v="1"/>
    <s v="plays"/>
    <x v="3146"/>
    <x v="3152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n v="41.77"/>
    <b v="1"/>
    <x v="357"/>
    <s v="theater/plays"/>
    <x v="1"/>
    <s v="plays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n v="64.27"/>
    <b v="1"/>
    <x v="40"/>
    <s v="theater/plays"/>
    <x v="1"/>
    <s v="plays"/>
    <x v="3148"/>
    <x v="3154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n v="31.21"/>
    <b v="1"/>
    <x v="192"/>
    <s v="theater/plays"/>
    <x v="1"/>
    <s v="plays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n v="62.92"/>
    <b v="1"/>
    <x v="21"/>
    <s v="theater/plays"/>
    <x v="1"/>
    <s v="plays"/>
    <x v="3150"/>
    <x v="315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n v="98.54"/>
    <b v="1"/>
    <x v="7"/>
    <s v="theater/plays"/>
    <x v="1"/>
    <s v="plays"/>
    <x v="3151"/>
    <x v="3157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n v="82.61"/>
    <b v="1"/>
    <x v="35"/>
    <s v="theater/plays"/>
    <x v="1"/>
    <s v="plays"/>
    <x v="3152"/>
    <x v="3158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n v="38.5"/>
    <b v="1"/>
    <x v="18"/>
    <s v="theater/plays"/>
    <x v="1"/>
    <s v="plays"/>
    <x v="3153"/>
    <x v="3159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n v="80.16"/>
    <b v="1"/>
    <x v="21"/>
    <s v="theater/plays"/>
    <x v="1"/>
    <s v="plays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n v="28.41"/>
    <b v="1"/>
    <x v="2"/>
    <s v="theater/plays"/>
    <x v="1"/>
    <s v="plays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n v="80.73"/>
    <b v="1"/>
    <x v="37"/>
    <s v="theater/plays"/>
    <x v="1"/>
    <s v="plays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n v="200.69"/>
    <b v="1"/>
    <x v="38"/>
    <s v="theater/plays"/>
    <x v="1"/>
    <s v="plays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n v="37.590000000000003"/>
    <b v="1"/>
    <x v="13"/>
    <s v="theater/plays"/>
    <x v="1"/>
    <s v="plays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n v="58.1"/>
    <b v="1"/>
    <x v="200"/>
    <s v="theater/plays"/>
    <x v="1"/>
    <s v="plays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n v="60.3"/>
    <b v="1"/>
    <x v="12"/>
    <s v="theater/plays"/>
    <x v="1"/>
    <s v="plays"/>
    <x v="3159"/>
    <x v="316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n v="63.36"/>
    <b v="1"/>
    <x v="31"/>
    <s v="theater/plays"/>
    <x v="1"/>
    <s v="plays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n v="50.9"/>
    <b v="1"/>
    <x v="39"/>
    <s v="theater/plays"/>
    <x v="1"/>
    <s v="plays"/>
    <x v="3161"/>
    <x v="3168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n v="100.5"/>
    <b v="1"/>
    <x v="33"/>
    <s v="theater/plays"/>
    <x v="1"/>
    <s v="plays"/>
    <x v="3162"/>
    <x v="3169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n v="31.62"/>
    <b v="1"/>
    <x v="20"/>
    <s v="theater/plays"/>
    <x v="1"/>
    <s v="plays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n v="65.099999999999994"/>
    <b v="1"/>
    <x v="15"/>
    <s v="theater/plays"/>
    <x v="1"/>
    <s v="plays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n v="79.31"/>
    <b v="1"/>
    <x v="41"/>
    <s v="theater/plays"/>
    <x v="1"/>
    <s v="plays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n v="139.19"/>
    <b v="1"/>
    <x v="33"/>
    <s v="theater/plays"/>
    <x v="1"/>
    <s v="plays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n v="131.91"/>
    <b v="1"/>
    <x v="7"/>
    <s v="theater/plays"/>
    <x v="1"/>
    <s v="plays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n v="91.3"/>
    <b v="1"/>
    <x v="5"/>
    <s v="theater/plays"/>
    <x v="1"/>
    <s v="plays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n v="39.67"/>
    <b v="1"/>
    <x v="41"/>
    <s v="theater/plays"/>
    <x v="1"/>
    <s v="plays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n v="57.55"/>
    <b v="1"/>
    <x v="16"/>
    <s v="theater/plays"/>
    <x v="1"/>
    <s v="plays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n v="33.03"/>
    <b v="1"/>
    <x v="174"/>
    <s v="theater/plays"/>
    <x v="1"/>
    <s v="plays"/>
    <x v="3171"/>
    <x v="3178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n v="77.34"/>
    <b v="1"/>
    <x v="35"/>
    <s v="theater/plays"/>
    <x v="1"/>
    <s v="plays"/>
    <x v="3172"/>
    <x v="3179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n v="31.93"/>
    <b v="1"/>
    <x v="28"/>
    <s v="theater/plays"/>
    <x v="1"/>
    <s v="plays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n v="36.33"/>
    <b v="1"/>
    <x v="15"/>
    <s v="theater/plays"/>
    <x v="1"/>
    <s v="plays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n v="46.77"/>
    <b v="1"/>
    <x v="7"/>
    <s v="theater/plays"/>
    <x v="1"/>
    <s v="plays"/>
    <x v="3175"/>
    <x v="3182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n v="40.07"/>
    <b v="1"/>
    <x v="15"/>
    <s v="theater/plays"/>
    <x v="1"/>
    <s v="plays"/>
    <x v="3176"/>
    <x v="3183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n v="100.22"/>
    <b v="1"/>
    <x v="13"/>
    <s v="theater/plays"/>
    <x v="1"/>
    <s v="plays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n v="41.67"/>
    <b v="1"/>
    <x v="8"/>
    <s v="theater/plays"/>
    <x v="1"/>
    <s v="plays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n v="46.71"/>
    <b v="1"/>
    <x v="21"/>
    <s v="theater/plays"/>
    <x v="1"/>
    <s v="plays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n v="71.489999999999995"/>
    <b v="1"/>
    <x v="31"/>
    <s v="theater/plays"/>
    <x v="1"/>
    <s v="plays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n v="14.44"/>
    <b v="0"/>
    <x v="187"/>
    <s v="theater/musical"/>
    <x v="1"/>
    <s v="musical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n v="356.84"/>
    <b v="0"/>
    <x v="81"/>
    <s v="theater/musical"/>
    <x v="1"/>
    <s v="musical"/>
    <x v="3182"/>
    <x v="3189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n v="0"/>
    <b v="0"/>
    <x v="50"/>
    <s v="theater/musical"/>
    <x v="1"/>
    <s v="musical"/>
    <x v="3183"/>
    <x v="319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n v="37.75"/>
    <b v="0"/>
    <x v="65"/>
    <s v="theater/musical"/>
    <x v="1"/>
    <s v="musical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n v="12.75"/>
    <b v="0"/>
    <x v="60"/>
    <s v="theater/musical"/>
    <x v="1"/>
    <s v="musical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n v="24.46"/>
    <b v="0"/>
    <x v="81"/>
    <s v="theater/musical"/>
    <x v="1"/>
    <s v="musical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n v="0"/>
    <b v="0"/>
    <x v="50"/>
    <s v="theater/musical"/>
    <x v="1"/>
    <s v="musical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n v="53.08"/>
    <b v="0"/>
    <x v="155"/>
    <s v="theater/musical"/>
    <x v="1"/>
    <s v="musical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n v="300"/>
    <b v="0"/>
    <x v="50"/>
    <s v="theater/musical"/>
    <x v="1"/>
    <s v="musical"/>
    <x v="3189"/>
    <x v="3196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n v="286.25"/>
    <b v="0"/>
    <x v="57"/>
    <s v="theater/musical"/>
    <x v="1"/>
    <s v="musical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n v="36.67"/>
    <b v="0"/>
    <x v="50"/>
    <s v="theater/musical"/>
    <x v="1"/>
    <s v="musical"/>
    <x v="3191"/>
    <x v="3198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n v="49.21"/>
    <b v="0"/>
    <x v="221"/>
    <s v="theater/musical"/>
    <x v="1"/>
    <s v="musical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n v="1"/>
    <b v="0"/>
    <x v="50"/>
    <s v="theater/musical"/>
    <x v="1"/>
    <s v="musical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n v="12.5"/>
    <b v="0"/>
    <x v="60"/>
    <s v="theater/musical"/>
    <x v="1"/>
    <s v="musical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n v="109.04"/>
    <b v="0"/>
    <x v="358"/>
    <s v="theater/musical"/>
    <x v="1"/>
    <s v="musical"/>
    <x v="3195"/>
    <x v="3202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n v="41.67"/>
    <b v="0"/>
    <x v="78"/>
    <s v="theater/musical"/>
    <x v="1"/>
    <s v="musical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n v="0"/>
    <b v="0"/>
    <x v="50"/>
    <s v="theater/musical"/>
    <x v="1"/>
    <s v="musical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n v="22.75"/>
    <b v="0"/>
    <x v="56"/>
    <s v="theater/musical"/>
    <x v="1"/>
    <s v="musical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n v="0"/>
    <b v="0"/>
    <x v="50"/>
    <s v="theater/musical"/>
    <x v="1"/>
    <s v="musical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n v="70.83"/>
    <b v="0"/>
    <x v="132"/>
    <s v="theater/musical"/>
    <x v="1"/>
    <s v="musical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n v="63.11"/>
    <b v="1"/>
    <x v="3"/>
    <s v="theater/plays"/>
    <x v="1"/>
    <s v="plays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n v="50.16"/>
    <b v="1"/>
    <x v="17"/>
    <s v="theater/plays"/>
    <x v="1"/>
    <s v="plays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n v="62.88"/>
    <b v="1"/>
    <x v="9"/>
    <s v="theater/plays"/>
    <x v="1"/>
    <s v="plays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n v="85.53"/>
    <b v="1"/>
    <x v="28"/>
    <s v="theater/plays"/>
    <x v="1"/>
    <s v="plays"/>
    <x v="3204"/>
    <x v="3211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n v="53.72"/>
    <b v="1"/>
    <x v="9"/>
    <s v="theater/plays"/>
    <x v="1"/>
    <s v="plays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n v="127.81"/>
    <b v="1"/>
    <x v="8"/>
    <s v="theater/plays"/>
    <x v="1"/>
    <s v="plays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n v="106.57"/>
    <b v="1"/>
    <x v="21"/>
    <s v="theater/plays"/>
    <x v="1"/>
    <s v="plays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n v="262.11"/>
    <b v="1"/>
    <x v="8"/>
    <s v="theater/plays"/>
    <x v="1"/>
    <s v="plays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n v="57.17"/>
    <b v="1"/>
    <x v="8"/>
    <s v="theater/plays"/>
    <x v="1"/>
    <s v="plays"/>
    <x v="3209"/>
    <x v="321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n v="50.2"/>
    <b v="1"/>
    <x v="31"/>
    <s v="theater/plays"/>
    <x v="1"/>
    <s v="plays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n v="66.59"/>
    <b v="1"/>
    <x v="21"/>
    <s v="theater/plays"/>
    <x v="1"/>
    <s v="plays"/>
    <x v="3211"/>
    <x v="3218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n v="168.25"/>
    <b v="1"/>
    <x v="8"/>
    <s v="theater/plays"/>
    <x v="1"/>
    <s v="plays"/>
    <x v="3212"/>
    <x v="3219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n v="256.37"/>
    <b v="1"/>
    <x v="7"/>
    <s v="theater/plays"/>
    <x v="1"/>
    <s v="plays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n v="36.61"/>
    <b v="1"/>
    <x v="33"/>
    <s v="theater/plays"/>
    <x v="1"/>
    <s v="plays"/>
    <x v="3214"/>
    <x v="3221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n v="37.14"/>
    <b v="1"/>
    <x v="105"/>
    <s v="theater/plays"/>
    <x v="1"/>
    <s v="plays"/>
    <x v="3215"/>
    <x v="3222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n v="45.88"/>
    <b v="1"/>
    <x v="5"/>
    <s v="theater/plays"/>
    <x v="1"/>
    <s v="plays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n v="141.71"/>
    <b v="1"/>
    <x v="21"/>
    <s v="theater/plays"/>
    <x v="1"/>
    <s v="plays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n v="52.49"/>
    <b v="1"/>
    <x v="21"/>
    <s v="theater/plays"/>
    <x v="1"/>
    <s v="plays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n v="59.52"/>
    <b v="1"/>
    <x v="3"/>
    <s v="theater/plays"/>
    <x v="1"/>
    <s v="plays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n v="50"/>
    <b v="1"/>
    <x v="105"/>
    <s v="theater/plays"/>
    <x v="1"/>
    <s v="plays"/>
    <x v="3220"/>
    <x v="3227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n v="193.62"/>
    <b v="1"/>
    <x v="21"/>
    <s v="theater/plays"/>
    <x v="1"/>
    <s v="plays"/>
    <x v="3221"/>
    <x v="3228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n v="106.8"/>
    <b v="1"/>
    <x v="29"/>
    <s v="theater/plays"/>
    <x v="1"/>
    <s v="plays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n v="77.22"/>
    <b v="1"/>
    <x v="5"/>
    <s v="theater/plays"/>
    <x v="1"/>
    <s v="plays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n v="57.5"/>
    <b v="1"/>
    <x v="164"/>
    <s v="theater/plays"/>
    <x v="1"/>
    <s v="plays"/>
    <x v="3223"/>
    <x v="3231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n v="50.46"/>
    <b v="1"/>
    <x v="26"/>
    <s v="theater/plays"/>
    <x v="1"/>
    <s v="plays"/>
    <x v="3224"/>
    <x v="3232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n v="97.38"/>
    <b v="1"/>
    <x v="17"/>
    <s v="theater/plays"/>
    <x v="1"/>
    <s v="plays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n v="34.92"/>
    <b v="1"/>
    <x v="8"/>
    <s v="theater/plays"/>
    <x v="1"/>
    <s v="plays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n v="85.53"/>
    <b v="1"/>
    <x v="33"/>
    <s v="theater/plays"/>
    <x v="1"/>
    <s v="plays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n v="182.91"/>
    <b v="1"/>
    <x v="7"/>
    <s v="theater/plays"/>
    <x v="1"/>
    <s v="plays"/>
    <x v="3228"/>
    <x v="323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n v="131.13999999999999"/>
    <b v="1"/>
    <x v="7"/>
    <s v="theater/plays"/>
    <x v="1"/>
    <s v="plays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n v="39.81"/>
    <b v="1"/>
    <x v="20"/>
    <s v="theater/plays"/>
    <x v="1"/>
    <s v="plays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n v="59.7"/>
    <b v="1"/>
    <x v="6"/>
    <s v="theater/plays"/>
    <x v="1"/>
    <s v="plays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n v="88.74"/>
    <b v="1"/>
    <x v="7"/>
    <s v="theater/plays"/>
    <x v="1"/>
    <s v="plays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n v="58.69"/>
    <b v="1"/>
    <x v="41"/>
    <s v="theater/plays"/>
    <x v="1"/>
    <s v="plays"/>
    <x v="3233"/>
    <x v="3241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n v="69.569999999999993"/>
    <b v="1"/>
    <x v="37"/>
    <s v="theater/plays"/>
    <x v="1"/>
    <s v="plays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n v="115.87"/>
    <b v="1"/>
    <x v="33"/>
    <s v="theater/plays"/>
    <x v="1"/>
    <s v="plays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n v="23.87"/>
    <b v="1"/>
    <x v="33"/>
    <s v="theater/plays"/>
    <x v="1"/>
    <s v="plays"/>
    <x v="3236"/>
    <x v="3244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n v="81.13"/>
    <b v="1"/>
    <x v="3"/>
    <s v="theater/plays"/>
    <x v="1"/>
    <s v="plays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n v="57.63"/>
    <b v="1"/>
    <x v="38"/>
    <s v="theater/plays"/>
    <x v="1"/>
    <s v="plays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n v="46.43"/>
    <b v="1"/>
    <x v="6"/>
    <s v="theater/plays"/>
    <x v="1"/>
    <s v="plays"/>
    <x v="3239"/>
    <x v="3247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n v="60.48"/>
    <b v="1"/>
    <x v="7"/>
    <s v="theater/plays"/>
    <x v="1"/>
    <s v="plays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n v="65.58"/>
    <b v="1"/>
    <x v="2"/>
    <s v="theater/plays"/>
    <x v="1"/>
    <s v="plays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n v="119.19"/>
    <b v="1"/>
    <x v="21"/>
    <s v="theater/plays"/>
    <x v="1"/>
    <s v="plays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n v="83.05"/>
    <b v="1"/>
    <x v="38"/>
    <s v="theater/plays"/>
    <x v="1"/>
    <s v="plays"/>
    <x v="3243"/>
    <x v="3251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n v="57.52"/>
    <b v="1"/>
    <x v="30"/>
    <s v="theater/plays"/>
    <x v="1"/>
    <s v="plays"/>
    <x v="3244"/>
    <x v="3252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n v="177.09"/>
    <b v="1"/>
    <x v="21"/>
    <s v="theater/plays"/>
    <x v="1"/>
    <s v="plays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n v="70.77"/>
    <b v="1"/>
    <x v="7"/>
    <s v="theater/plays"/>
    <x v="1"/>
    <s v="plays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n v="29.17"/>
    <b v="1"/>
    <x v="215"/>
    <s v="theater/plays"/>
    <x v="1"/>
    <s v="plays"/>
    <x v="3247"/>
    <x v="325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n v="72.760000000000005"/>
    <b v="1"/>
    <x v="30"/>
    <s v="theater/plays"/>
    <x v="1"/>
    <s v="plays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n v="51.85"/>
    <b v="1"/>
    <x v="6"/>
    <s v="theater/plays"/>
    <x v="1"/>
    <s v="plays"/>
    <x v="3249"/>
    <x v="3257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n v="98.2"/>
    <b v="1"/>
    <x v="2"/>
    <s v="theater/plays"/>
    <x v="1"/>
    <s v="plays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n v="251.74"/>
    <b v="1"/>
    <x v="6"/>
    <s v="theater/plays"/>
    <x v="1"/>
    <s v="plays"/>
    <x v="3251"/>
    <x v="3259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n v="74.819999999999993"/>
    <b v="1"/>
    <x v="15"/>
    <s v="theater/plays"/>
    <x v="1"/>
    <s v="plays"/>
    <x v="3252"/>
    <x v="3260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n v="67.650000000000006"/>
    <b v="1"/>
    <x v="8"/>
    <s v="theater/plays"/>
    <x v="1"/>
    <s v="plays"/>
    <x v="3253"/>
    <x v="3261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n v="93.81"/>
    <b v="1"/>
    <x v="33"/>
    <s v="theater/plays"/>
    <x v="1"/>
    <s v="plays"/>
    <x v="3254"/>
    <x v="3262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n v="41.24"/>
    <b v="1"/>
    <x v="20"/>
    <s v="theater/plays"/>
    <x v="1"/>
    <s v="plays"/>
    <x v="3255"/>
    <x v="3263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n v="52.55"/>
    <b v="1"/>
    <x v="33"/>
    <s v="theater/plays"/>
    <x v="1"/>
    <s v="plays"/>
    <x v="3256"/>
    <x v="3264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n v="70.290000000000006"/>
    <b v="1"/>
    <x v="344"/>
    <s v="theater/plays"/>
    <x v="1"/>
    <s v="plays"/>
    <x v="3257"/>
    <x v="3265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n v="48.33"/>
    <b v="1"/>
    <x v="26"/>
    <s v="theater/plays"/>
    <x v="1"/>
    <s v="plays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n v="53.18"/>
    <b v="1"/>
    <x v="21"/>
    <s v="theater/plays"/>
    <x v="1"/>
    <s v="plays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n v="60.95"/>
    <b v="1"/>
    <x v="30"/>
    <s v="theater/plays"/>
    <x v="1"/>
    <s v="plays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n v="116"/>
    <b v="1"/>
    <x v="21"/>
    <s v="theater/plays"/>
    <x v="1"/>
    <s v="plays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n v="61"/>
    <b v="1"/>
    <x v="21"/>
    <s v="theater/plays"/>
    <x v="1"/>
    <s v="plays"/>
    <x v="3262"/>
    <x v="3270"/>
  </r>
  <r>
    <n v="3271"/>
    <x v="3270"/>
    <s v="A razor sharp satire to darken your Christmas."/>
    <n v="1500"/>
    <n v="1950"/>
    <x v="0"/>
    <x v="1"/>
    <x v="1"/>
    <n v="1414927775"/>
    <n v="1412332175"/>
    <b v="1"/>
    <n v="51"/>
    <n v="38.24"/>
    <b v="1"/>
    <x v="22"/>
    <s v="theater/plays"/>
    <x v="1"/>
    <s v="plays"/>
    <x v="3263"/>
    <x v="3271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n v="106.5"/>
    <b v="1"/>
    <x v="224"/>
    <s v="theater/plays"/>
    <x v="1"/>
    <s v="plays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n v="204.57"/>
    <b v="1"/>
    <x v="13"/>
    <s v="theater/plays"/>
    <x v="1"/>
    <s v="plays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n v="54.91"/>
    <b v="1"/>
    <x v="7"/>
    <s v="theater/plays"/>
    <x v="1"/>
    <s v="plays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n v="150.41999999999999"/>
    <b v="1"/>
    <x v="8"/>
    <s v="theater/plays"/>
    <x v="1"/>
    <s v="plays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n v="52.58"/>
    <b v="1"/>
    <x v="16"/>
    <s v="theater/plays"/>
    <x v="1"/>
    <s v="plays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n v="54.3"/>
    <b v="1"/>
    <x v="15"/>
    <s v="theater/plays"/>
    <x v="1"/>
    <s v="plays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n v="76.03"/>
    <b v="1"/>
    <x v="33"/>
    <s v="theater/plays"/>
    <x v="1"/>
    <s v="plays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n v="105.21"/>
    <b v="1"/>
    <x v="35"/>
    <s v="theater/plays"/>
    <x v="1"/>
    <s v="plays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n v="68.67"/>
    <b v="1"/>
    <x v="33"/>
    <s v="theater/plays"/>
    <x v="1"/>
    <s v="plays"/>
    <x v="3272"/>
    <x v="328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n v="129.36000000000001"/>
    <b v="1"/>
    <x v="108"/>
    <s v="theater/plays"/>
    <x v="1"/>
    <s v="plays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n v="134.26"/>
    <b v="1"/>
    <x v="33"/>
    <s v="theater/plays"/>
    <x v="1"/>
    <s v="plays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n v="17.829999999999998"/>
    <b v="1"/>
    <x v="2"/>
    <s v="theater/plays"/>
    <x v="1"/>
    <s v="plays"/>
    <x v="3275"/>
    <x v="3283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n v="203.2"/>
    <b v="1"/>
    <x v="21"/>
    <s v="theater/plays"/>
    <x v="1"/>
    <s v="plays"/>
    <x v="3276"/>
    <x v="3284"/>
  </r>
  <r>
    <n v="3285"/>
    <x v="3284"/>
    <s v="A new play by Matthew Gasda"/>
    <n v="4999"/>
    <n v="5604"/>
    <x v="0"/>
    <x v="0"/>
    <x v="0"/>
    <n v="1488258000"/>
    <n v="1485556626"/>
    <b v="0"/>
    <n v="81"/>
    <n v="69.19"/>
    <b v="1"/>
    <x v="20"/>
    <s v="theater/plays"/>
    <x v="1"/>
    <s v="plays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n v="125.12"/>
    <b v="1"/>
    <x v="21"/>
    <s v="theater/plays"/>
    <x v="1"/>
    <s v="plays"/>
    <x v="3278"/>
    <x v="328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n v="73.53"/>
    <b v="1"/>
    <x v="8"/>
    <s v="theater/plays"/>
    <x v="1"/>
    <s v="plays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n v="48.44"/>
    <b v="1"/>
    <x v="8"/>
    <s v="theater/plays"/>
    <x v="1"/>
    <s v="plays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n v="26.61"/>
    <b v="1"/>
    <x v="18"/>
    <s v="theater/plays"/>
    <x v="1"/>
    <s v="plays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n v="33.67"/>
    <b v="1"/>
    <x v="10"/>
    <s v="theater/plays"/>
    <x v="1"/>
    <s v="plays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n v="40.71"/>
    <b v="1"/>
    <x v="35"/>
    <s v="theater/plays"/>
    <x v="1"/>
    <s v="plays"/>
    <x v="3283"/>
    <x v="3291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n v="19.27"/>
    <b v="1"/>
    <x v="359"/>
    <s v="theater/plays"/>
    <x v="1"/>
    <s v="plays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n v="84.29"/>
    <b v="1"/>
    <x v="106"/>
    <s v="theater/plays"/>
    <x v="1"/>
    <s v="plays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n v="29.58"/>
    <b v="1"/>
    <x v="90"/>
    <s v="theater/plays"/>
    <x v="1"/>
    <s v="plays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n v="26.67"/>
    <b v="1"/>
    <x v="33"/>
    <s v="theater/plays"/>
    <x v="1"/>
    <s v="plays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n v="45.98"/>
    <b v="1"/>
    <x v="124"/>
    <s v="theater/plays"/>
    <x v="1"/>
    <s v="plays"/>
    <x v="3288"/>
    <x v="329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n v="125.09"/>
    <b v="1"/>
    <x v="8"/>
    <s v="theater/plays"/>
    <x v="1"/>
    <s v="plays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n v="141.29"/>
    <b v="1"/>
    <x v="21"/>
    <s v="theater/plays"/>
    <x v="1"/>
    <s v="plays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n v="55.33"/>
    <b v="1"/>
    <x v="31"/>
    <s v="theater/plays"/>
    <x v="1"/>
    <s v="plays"/>
    <x v="3291"/>
    <x v="3299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n v="46.42"/>
    <b v="1"/>
    <x v="104"/>
    <s v="theater/plays"/>
    <x v="1"/>
    <s v="plays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n v="57.2"/>
    <b v="1"/>
    <x v="18"/>
    <s v="theater/plays"/>
    <x v="1"/>
    <s v="plays"/>
    <x v="3293"/>
    <x v="3301"/>
  </r>
  <r>
    <n v="3302"/>
    <x v="3301"/>
    <s v="FilosofÃ­a de los anÃ³nimos"/>
    <n v="8400"/>
    <n v="8685"/>
    <x v="0"/>
    <x v="3"/>
    <x v="3"/>
    <n v="1481099176"/>
    <n v="1478507176"/>
    <b v="0"/>
    <n v="50"/>
    <n v="173.7"/>
    <b v="1"/>
    <x v="33"/>
    <s v="theater/plays"/>
    <x v="1"/>
    <s v="plays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n v="59.6"/>
    <b v="1"/>
    <x v="31"/>
    <s v="theater/plays"/>
    <x v="1"/>
    <s v="plays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n v="89.59"/>
    <b v="1"/>
    <x v="2"/>
    <s v="theater/plays"/>
    <x v="1"/>
    <s v="plays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n v="204.05"/>
    <b v="1"/>
    <x v="21"/>
    <s v="theater/plays"/>
    <x v="1"/>
    <s v="plays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n v="48.7"/>
    <b v="1"/>
    <x v="215"/>
    <s v="theater/plays"/>
    <x v="1"/>
    <s v="plays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n v="53.34"/>
    <b v="1"/>
    <x v="13"/>
    <s v="theater/plays"/>
    <x v="1"/>
    <s v="plays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n v="75.09"/>
    <b v="1"/>
    <x v="108"/>
    <s v="theater/plays"/>
    <x v="1"/>
    <s v="plays"/>
    <x v="3300"/>
    <x v="3308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n v="18"/>
    <b v="1"/>
    <x v="175"/>
    <s v="theater/plays"/>
    <x v="1"/>
    <s v="plays"/>
    <x v="3301"/>
    <x v="3309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n v="209.84"/>
    <b v="1"/>
    <x v="8"/>
    <s v="theater/plays"/>
    <x v="1"/>
    <s v="plays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n v="61.02"/>
    <b v="1"/>
    <x v="5"/>
    <s v="theater/plays"/>
    <x v="1"/>
    <s v="plays"/>
    <x v="3303"/>
    <x v="3311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n v="61"/>
    <b v="1"/>
    <x v="8"/>
    <s v="theater/plays"/>
    <x v="1"/>
    <s v="plays"/>
    <x v="3304"/>
    <x v="3312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n v="80.03"/>
    <b v="1"/>
    <x v="31"/>
    <s v="theater/plays"/>
    <x v="1"/>
    <s v="plays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n v="29.07"/>
    <b v="1"/>
    <x v="185"/>
    <s v="theater/plays"/>
    <x v="1"/>
    <s v="plays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n v="49.44"/>
    <b v="1"/>
    <x v="5"/>
    <s v="theater/plays"/>
    <x v="1"/>
    <s v="plays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n v="93.98"/>
    <b v="1"/>
    <x v="8"/>
    <s v="theater/plays"/>
    <x v="1"/>
    <s v="plays"/>
    <x v="3308"/>
    <x v="331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n v="61.94"/>
    <b v="1"/>
    <x v="6"/>
    <s v="theater/plays"/>
    <x v="1"/>
    <s v="plays"/>
    <x v="3309"/>
    <x v="3317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n v="78.5"/>
    <b v="1"/>
    <x v="9"/>
    <s v="theater/plays"/>
    <x v="1"/>
    <s v="plays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n v="33.75"/>
    <b v="1"/>
    <x v="29"/>
    <s v="theater/plays"/>
    <x v="1"/>
    <s v="plays"/>
    <x v="3311"/>
    <x v="3319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n v="66.45"/>
    <b v="1"/>
    <x v="7"/>
    <s v="theater/plays"/>
    <x v="1"/>
    <s v="plays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n v="35.799999999999997"/>
    <b v="1"/>
    <x v="13"/>
    <s v="theater/plays"/>
    <x v="1"/>
    <s v="plays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n v="145.65"/>
    <b v="1"/>
    <x v="21"/>
    <s v="theater/plays"/>
    <x v="1"/>
    <s v="plays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n v="25.69"/>
    <b v="1"/>
    <x v="9"/>
    <s v="theater/plays"/>
    <x v="1"/>
    <s v="plays"/>
    <x v="3315"/>
    <x v="3323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n v="152.5"/>
    <b v="1"/>
    <x v="21"/>
    <s v="theater/plays"/>
    <x v="1"/>
    <s v="plays"/>
    <x v="3316"/>
    <x v="3324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n v="30"/>
    <b v="1"/>
    <x v="40"/>
    <s v="theater/plays"/>
    <x v="1"/>
    <s v="plays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n v="142.28"/>
    <b v="1"/>
    <x v="7"/>
    <s v="theater/plays"/>
    <x v="1"/>
    <s v="plays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n v="24.55"/>
    <b v="1"/>
    <x v="7"/>
    <s v="theater/plays"/>
    <x v="1"/>
    <s v="plays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n v="292.77999999999997"/>
    <b v="1"/>
    <x v="91"/>
    <s v="theater/plays"/>
    <x v="1"/>
    <s v="plays"/>
    <x v="3320"/>
    <x v="3328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n v="44.92"/>
    <b v="1"/>
    <x v="16"/>
    <s v="theater/plays"/>
    <x v="1"/>
    <s v="plays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n v="23.1"/>
    <b v="1"/>
    <x v="6"/>
    <s v="theater/plays"/>
    <x v="1"/>
    <s v="plays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n v="80.400000000000006"/>
    <b v="1"/>
    <x v="2"/>
    <s v="theater/plays"/>
    <x v="1"/>
    <s v="plays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n v="72.290000000000006"/>
    <b v="1"/>
    <x v="8"/>
    <s v="theater/plays"/>
    <x v="1"/>
    <s v="plays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n v="32.97"/>
    <b v="1"/>
    <x v="2"/>
    <s v="theater/plays"/>
    <x v="1"/>
    <s v="plays"/>
    <x v="3325"/>
    <x v="3333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n v="116.65"/>
    <b v="1"/>
    <x v="86"/>
    <s v="theater/plays"/>
    <x v="1"/>
    <s v="plays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n v="79.62"/>
    <b v="1"/>
    <x v="8"/>
    <s v="theater/plays"/>
    <x v="1"/>
    <s v="plays"/>
    <x v="3327"/>
    <x v="3335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n v="27.78"/>
    <b v="1"/>
    <x v="8"/>
    <s v="theater/plays"/>
    <x v="1"/>
    <s v="plays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n v="81.03"/>
    <b v="1"/>
    <x v="5"/>
    <s v="theater/plays"/>
    <x v="1"/>
    <s v="plays"/>
    <x v="3329"/>
    <x v="3337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n v="136.85"/>
    <b v="1"/>
    <x v="21"/>
    <s v="theater/plays"/>
    <x v="1"/>
    <s v="plays"/>
    <x v="3330"/>
    <x v="3338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n v="177.62"/>
    <b v="1"/>
    <x v="3"/>
    <s v="theater/plays"/>
    <x v="1"/>
    <s v="plays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n v="109.08"/>
    <b v="1"/>
    <x v="178"/>
    <s v="theater/plays"/>
    <x v="1"/>
    <s v="plays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n v="119.64"/>
    <b v="1"/>
    <x v="8"/>
    <s v="theater/plays"/>
    <x v="1"/>
    <s v="plays"/>
    <x v="3333"/>
    <x v="3341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n v="78.209999999999994"/>
    <b v="1"/>
    <x v="21"/>
    <s v="theater/plays"/>
    <x v="1"/>
    <s v="plays"/>
    <x v="3334"/>
    <x v="3342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n v="52.17"/>
    <b v="1"/>
    <x v="193"/>
    <s v="theater/plays"/>
    <x v="1"/>
    <s v="plays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n v="114.13"/>
    <b v="1"/>
    <x v="7"/>
    <s v="theater/plays"/>
    <x v="1"/>
    <s v="plays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n v="50"/>
    <b v="1"/>
    <x v="22"/>
    <s v="theater/plays"/>
    <x v="1"/>
    <s v="plays"/>
    <x v="3337"/>
    <x v="3345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n v="91.67"/>
    <b v="1"/>
    <x v="5"/>
    <s v="theater/plays"/>
    <x v="1"/>
    <s v="plays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n v="108.59"/>
    <b v="1"/>
    <x v="17"/>
    <s v="theater/plays"/>
    <x v="1"/>
    <s v="plays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n v="69.819999999999993"/>
    <b v="1"/>
    <x v="8"/>
    <s v="theater/plays"/>
    <x v="1"/>
    <s v="plays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n v="109.57"/>
    <b v="1"/>
    <x v="42"/>
    <s v="theater/plays"/>
    <x v="1"/>
    <s v="plays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n v="71.67"/>
    <b v="1"/>
    <x v="3"/>
    <s v="theater/plays"/>
    <x v="1"/>
    <s v="plays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n v="93.61"/>
    <b v="1"/>
    <x v="7"/>
    <s v="theater/plays"/>
    <x v="1"/>
    <s v="plays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n v="76.8"/>
    <b v="1"/>
    <x v="29"/>
    <s v="theater/plays"/>
    <x v="1"/>
    <s v="plays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n v="35.799999999999997"/>
    <b v="1"/>
    <x v="136"/>
    <s v="theater/plays"/>
    <x v="1"/>
    <s v="plays"/>
    <x v="3345"/>
    <x v="3353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n v="55.6"/>
    <b v="1"/>
    <x v="21"/>
    <s v="theater/plays"/>
    <x v="1"/>
    <s v="plays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n v="147.33000000000001"/>
    <b v="1"/>
    <x v="9"/>
    <s v="theater/plays"/>
    <x v="1"/>
    <s v="plays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n v="56.33"/>
    <b v="1"/>
    <x v="7"/>
    <s v="theater/plays"/>
    <x v="1"/>
    <s v="plays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n v="96.19"/>
    <b v="1"/>
    <x v="7"/>
    <s v="theater/plays"/>
    <x v="1"/>
    <s v="plays"/>
    <x v="3349"/>
    <x v="3357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n v="63.57"/>
    <b v="1"/>
    <x v="33"/>
    <s v="theater/plays"/>
    <x v="1"/>
    <s v="plays"/>
    <x v="3350"/>
    <x v="3358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n v="184.78"/>
    <b v="1"/>
    <x v="6"/>
    <s v="theater/plays"/>
    <x v="1"/>
    <s v="plays"/>
    <x v="3351"/>
    <x v="3359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n v="126.72"/>
    <b v="1"/>
    <x v="7"/>
    <s v="theater/plays"/>
    <x v="1"/>
    <s v="plays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n v="83.43"/>
    <b v="1"/>
    <x v="40"/>
    <s v="theater/plays"/>
    <x v="1"/>
    <s v="plays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n v="54.5"/>
    <b v="1"/>
    <x v="147"/>
    <s v="theater/plays"/>
    <x v="1"/>
    <s v="plays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n v="302.31"/>
    <b v="1"/>
    <x v="7"/>
    <s v="theater/plays"/>
    <x v="1"/>
    <s v="plays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n v="44.14"/>
    <b v="1"/>
    <x v="6"/>
    <s v="theater/plays"/>
    <x v="1"/>
    <s v="plays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n v="866.67"/>
    <b v="1"/>
    <x v="3"/>
    <s v="theater/plays"/>
    <x v="1"/>
    <s v="plays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n v="61.39"/>
    <b v="1"/>
    <x v="360"/>
    <s v="theater/plays"/>
    <x v="1"/>
    <s v="plays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n v="29.67"/>
    <b v="1"/>
    <x v="17"/>
    <s v="theater/plays"/>
    <x v="1"/>
    <s v="plays"/>
    <x v="3358"/>
    <x v="3367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n v="45.48"/>
    <b v="1"/>
    <x v="2"/>
    <s v="theater/plays"/>
    <x v="1"/>
    <s v="plays"/>
    <x v="3359"/>
    <x v="3368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n v="96.2"/>
    <b v="1"/>
    <x v="3"/>
    <s v="theater/plays"/>
    <x v="1"/>
    <s v="plays"/>
    <x v="3360"/>
    <x v="3369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n v="67.92"/>
    <b v="1"/>
    <x v="90"/>
    <s v="theater/plays"/>
    <x v="1"/>
    <s v="plays"/>
    <x v="3361"/>
    <x v="3370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n v="30.78"/>
    <b v="1"/>
    <x v="86"/>
    <s v="theater/plays"/>
    <x v="1"/>
    <s v="plays"/>
    <x v="3362"/>
    <x v="3371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n v="38.33"/>
    <b v="1"/>
    <x v="3"/>
    <s v="theater/plays"/>
    <x v="1"/>
    <s v="plays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n v="66.83"/>
    <b v="1"/>
    <x v="8"/>
    <s v="theater/plays"/>
    <x v="1"/>
    <s v="plays"/>
    <x v="3363"/>
    <x v="3373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n v="71.73"/>
    <b v="1"/>
    <x v="13"/>
    <s v="theater/plays"/>
    <x v="1"/>
    <s v="plays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n v="176.47"/>
    <b v="1"/>
    <x v="8"/>
    <s v="theater/plays"/>
    <x v="1"/>
    <s v="plays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n v="421.11"/>
    <b v="1"/>
    <x v="8"/>
    <s v="theater/plays"/>
    <x v="1"/>
    <s v="plays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n v="104.99"/>
    <b v="1"/>
    <x v="7"/>
    <s v="theater/plays"/>
    <x v="1"/>
    <s v="plays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n v="28.19"/>
    <b v="1"/>
    <x v="29"/>
    <s v="theater/plays"/>
    <x v="1"/>
    <s v="plays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n v="54.55"/>
    <b v="1"/>
    <x v="3"/>
    <s v="theater/plays"/>
    <x v="1"/>
    <s v="plays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n v="111.89"/>
    <b v="1"/>
    <x v="3"/>
    <s v="theater/plays"/>
    <x v="1"/>
    <s v="plays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n v="85.21"/>
    <b v="1"/>
    <x v="21"/>
    <s v="theater/plays"/>
    <x v="1"/>
    <s v="plays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n v="76.650000000000006"/>
    <b v="1"/>
    <x v="7"/>
    <s v="theater/plays"/>
    <x v="1"/>
    <s v="plays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n v="65.17"/>
    <b v="1"/>
    <x v="20"/>
    <s v="theater/plays"/>
    <x v="1"/>
    <s v="plays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n v="93.76"/>
    <b v="1"/>
    <x v="8"/>
    <s v="theater/plays"/>
    <x v="1"/>
    <s v="plays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n v="133.33000000000001"/>
    <b v="1"/>
    <x v="8"/>
    <s v="theater/plays"/>
    <x v="1"/>
    <s v="plays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n v="51.22"/>
    <b v="1"/>
    <x v="2"/>
    <s v="theater/plays"/>
    <x v="1"/>
    <s v="plays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n v="100.17"/>
    <b v="1"/>
    <x v="16"/>
    <s v="theater/plays"/>
    <x v="1"/>
    <s v="plays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n v="34.6"/>
    <b v="1"/>
    <x v="3"/>
    <s v="theater/plays"/>
    <x v="1"/>
    <s v="plays"/>
    <x v="3378"/>
    <x v="3388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n v="184.68"/>
    <b v="1"/>
    <x v="41"/>
    <s v="theater/plays"/>
    <x v="1"/>
    <s v="plays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n v="69.819999999999993"/>
    <b v="1"/>
    <x v="21"/>
    <s v="theater/plays"/>
    <x v="1"/>
    <s v="plays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n v="61.94"/>
    <b v="1"/>
    <x v="316"/>
    <s v="theater/plays"/>
    <x v="1"/>
    <s v="plays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n v="41.67"/>
    <b v="1"/>
    <x v="8"/>
    <s v="theater/plays"/>
    <x v="1"/>
    <s v="plays"/>
    <x v="3382"/>
    <x v="3392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n v="36.07"/>
    <b v="1"/>
    <x v="6"/>
    <s v="theater/plays"/>
    <x v="1"/>
    <s v="plays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n v="29"/>
    <b v="1"/>
    <x v="24"/>
    <s v="theater/plays"/>
    <x v="1"/>
    <s v="plays"/>
    <x v="3384"/>
    <x v="3394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n v="24.21"/>
    <b v="1"/>
    <x v="361"/>
    <s v="theater/plays"/>
    <x v="1"/>
    <s v="plays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n v="55.89"/>
    <b v="1"/>
    <x v="3"/>
    <s v="theater/plays"/>
    <x v="1"/>
    <s v="plays"/>
    <x v="2806"/>
    <x v="339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n v="11.67"/>
    <b v="1"/>
    <x v="20"/>
    <s v="theater/plays"/>
    <x v="1"/>
    <s v="plays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n v="68.349999999999994"/>
    <b v="1"/>
    <x v="38"/>
    <s v="theater/plays"/>
    <x v="1"/>
    <s v="plays"/>
    <x v="3387"/>
    <x v="3398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n v="27.07"/>
    <b v="1"/>
    <x v="3"/>
    <s v="theater/plays"/>
    <x v="1"/>
    <s v="plays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n v="118.13"/>
    <b v="1"/>
    <x v="8"/>
    <s v="theater/plays"/>
    <x v="1"/>
    <s v="plays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n v="44.76"/>
    <b v="1"/>
    <x v="21"/>
    <s v="theater/plays"/>
    <x v="1"/>
    <s v="plays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n v="99.79"/>
    <b v="1"/>
    <x v="5"/>
    <s v="theater/plays"/>
    <x v="1"/>
    <s v="plays"/>
    <x v="3391"/>
    <x v="3402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n v="117.65"/>
    <b v="1"/>
    <x v="8"/>
    <s v="theater/plays"/>
    <x v="1"/>
    <s v="plays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n v="203.33"/>
    <b v="1"/>
    <x v="108"/>
    <s v="theater/plays"/>
    <x v="1"/>
    <s v="plays"/>
    <x v="3393"/>
    <x v="3404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n v="28.32"/>
    <b v="1"/>
    <x v="178"/>
    <s v="theater/plays"/>
    <x v="1"/>
    <s v="plays"/>
    <x v="3394"/>
    <x v="3405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n v="110.23"/>
    <b v="1"/>
    <x v="8"/>
    <s v="theater/plays"/>
    <x v="1"/>
    <s v="plays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n v="31.97"/>
    <b v="1"/>
    <x v="13"/>
    <s v="theater/plays"/>
    <x v="1"/>
    <s v="plays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n v="58.61"/>
    <b v="1"/>
    <x v="185"/>
    <s v="theater/plays"/>
    <x v="1"/>
    <s v="plays"/>
    <x v="3397"/>
    <x v="3408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n v="29.43"/>
    <b v="1"/>
    <x v="39"/>
    <s v="theater/plays"/>
    <x v="1"/>
    <s v="plays"/>
    <x v="3398"/>
    <x v="3409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n v="81.38"/>
    <b v="1"/>
    <x v="15"/>
    <s v="theater/plays"/>
    <x v="1"/>
    <s v="plays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n v="199.17"/>
    <b v="1"/>
    <x v="3"/>
    <s v="theater/plays"/>
    <x v="1"/>
    <s v="plays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n v="115.38"/>
    <b v="1"/>
    <x v="8"/>
    <s v="theater/plays"/>
    <x v="1"/>
    <s v="plays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n v="46.43"/>
    <b v="1"/>
    <x v="22"/>
    <s v="theater/plays"/>
    <x v="1"/>
    <s v="plays"/>
    <x v="3402"/>
    <x v="3413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n v="70.569999999999993"/>
    <b v="1"/>
    <x v="3"/>
    <s v="theater/plays"/>
    <x v="1"/>
    <s v="plays"/>
    <x v="3403"/>
    <x v="3414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n v="22.22"/>
    <b v="1"/>
    <x v="8"/>
    <s v="theater/plays"/>
    <x v="1"/>
    <s v="plays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n v="159.47"/>
    <b v="1"/>
    <x v="28"/>
    <s v="theater/plays"/>
    <x v="1"/>
    <s v="plays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n v="37.78"/>
    <b v="1"/>
    <x v="8"/>
    <s v="theater/plays"/>
    <x v="1"/>
    <s v="plays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n v="72.05"/>
    <b v="1"/>
    <x v="7"/>
    <s v="theater/plays"/>
    <x v="1"/>
    <s v="plays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n v="63.7"/>
    <b v="1"/>
    <x v="13"/>
    <s v="theater/plays"/>
    <x v="1"/>
    <s v="plays"/>
    <x v="3408"/>
    <x v="3419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n v="28.41"/>
    <b v="1"/>
    <x v="178"/>
    <s v="theater/plays"/>
    <x v="1"/>
    <s v="plays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n v="103.21"/>
    <b v="1"/>
    <x v="7"/>
    <s v="theater/plays"/>
    <x v="1"/>
    <s v="plays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n v="71.150000000000006"/>
    <b v="1"/>
    <x v="15"/>
    <s v="theater/plays"/>
    <x v="1"/>
    <s v="plays"/>
    <x v="2232"/>
    <x v="3422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n v="35"/>
    <b v="1"/>
    <x v="49"/>
    <s v="theater/plays"/>
    <x v="1"/>
    <s v="plays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n v="81.78"/>
    <b v="1"/>
    <x v="3"/>
    <s v="theater/plays"/>
    <x v="1"/>
    <s v="plays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n v="297.02999999999997"/>
    <b v="1"/>
    <x v="33"/>
    <s v="theater/plays"/>
    <x v="1"/>
    <s v="plays"/>
    <x v="3413"/>
    <x v="3425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n v="46.61"/>
    <b v="1"/>
    <x v="29"/>
    <s v="theater/plays"/>
    <x v="1"/>
    <s v="plays"/>
    <x v="3414"/>
    <x v="342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n v="51.72"/>
    <b v="1"/>
    <x v="8"/>
    <s v="theater/plays"/>
    <x v="1"/>
    <s v="plays"/>
    <x v="3415"/>
    <x v="3427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n v="40.29"/>
    <b v="1"/>
    <x v="33"/>
    <s v="theater/plays"/>
    <x v="1"/>
    <s v="plays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n v="16.25"/>
    <b v="1"/>
    <x v="22"/>
    <s v="theater/plays"/>
    <x v="1"/>
    <s v="plays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n v="30.15"/>
    <b v="1"/>
    <x v="15"/>
    <s v="theater/plays"/>
    <x v="1"/>
    <s v="plays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n v="95.24"/>
    <b v="1"/>
    <x v="8"/>
    <s v="theater/plays"/>
    <x v="1"/>
    <s v="plays"/>
    <x v="3419"/>
    <x v="3431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n v="52.21"/>
    <b v="1"/>
    <x v="5"/>
    <s v="theater/plays"/>
    <x v="1"/>
    <s v="plays"/>
    <x v="3420"/>
    <x v="3432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n v="134.15"/>
    <b v="1"/>
    <x v="8"/>
    <s v="theater/plays"/>
    <x v="1"/>
    <s v="plays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n v="62.83"/>
    <b v="1"/>
    <x v="6"/>
    <s v="theater/plays"/>
    <x v="1"/>
    <s v="plays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n v="58.95"/>
    <b v="1"/>
    <x v="20"/>
    <s v="theater/plays"/>
    <x v="1"/>
    <s v="plays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n v="143.11000000000001"/>
    <b v="1"/>
    <x v="6"/>
    <s v="theater/plays"/>
    <x v="1"/>
    <s v="plays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n v="84.17"/>
    <b v="1"/>
    <x v="7"/>
    <s v="theater/plays"/>
    <x v="1"/>
    <s v="plays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n v="186.07"/>
    <b v="1"/>
    <x v="3"/>
    <s v="theater/plays"/>
    <x v="1"/>
    <s v="plays"/>
    <x v="3426"/>
    <x v="3438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n v="89.79"/>
    <b v="1"/>
    <x v="165"/>
    <s v="theater/plays"/>
    <x v="1"/>
    <s v="plays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n v="64.16"/>
    <b v="1"/>
    <x v="2"/>
    <s v="theater/plays"/>
    <x v="1"/>
    <s v="plays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n v="59.65"/>
    <b v="1"/>
    <x v="33"/>
    <s v="theater/plays"/>
    <x v="1"/>
    <s v="plays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n v="31.25"/>
    <b v="1"/>
    <x v="8"/>
    <s v="theater/plays"/>
    <x v="1"/>
    <s v="plays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n v="41.22"/>
    <b v="1"/>
    <x v="362"/>
    <s v="theater/plays"/>
    <x v="1"/>
    <s v="plays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n v="43.35"/>
    <b v="1"/>
    <x v="363"/>
    <s v="theater/plays"/>
    <x v="1"/>
    <s v="plays"/>
    <x v="3432"/>
    <x v="3444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n v="64.52"/>
    <b v="1"/>
    <x v="8"/>
    <s v="theater/plays"/>
    <x v="1"/>
    <s v="plays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n v="43.28"/>
    <b v="1"/>
    <x v="29"/>
    <s v="theater/plays"/>
    <x v="1"/>
    <s v="plays"/>
    <x v="3434"/>
    <x v="344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n v="77"/>
    <b v="1"/>
    <x v="29"/>
    <s v="theater/plays"/>
    <x v="1"/>
    <s v="plays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n v="51.22"/>
    <b v="1"/>
    <x v="5"/>
    <s v="theater/plays"/>
    <x v="1"/>
    <s v="plays"/>
    <x v="3436"/>
    <x v="3448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n v="68.25"/>
    <b v="1"/>
    <x v="193"/>
    <s v="theater/plays"/>
    <x v="1"/>
    <s v="plays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n v="19.489999999999998"/>
    <b v="1"/>
    <x v="143"/>
    <s v="theater/plays"/>
    <x v="1"/>
    <s v="plays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n v="41.13"/>
    <b v="1"/>
    <x v="7"/>
    <s v="theater/plays"/>
    <x v="1"/>
    <s v="plays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n v="41.41"/>
    <b v="1"/>
    <x v="42"/>
    <s v="theater/plays"/>
    <x v="1"/>
    <s v="plays"/>
    <x v="3440"/>
    <x v="3452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n v="27.5"/>
    <b v="1"/>
    <x v="30"/>
    <s v="theater/plays"/>
    <x v="1"/>
    <s v="plays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n v="33.57"/>
    <b v="1"/>
    <x v="7"/>
    <s v="theater/plays"/>
    <x v="1"/>
    <s v="plays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n v="145.87"/>
    <b v="1"/>
    <x v="7"/>
    <s v="theater/plays"/>
    <x v="1"/>
    <s v="plays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n v="358.69"/>
    <b v="1"/>
    <x v="87"/>
    <s v="theater/plays"/>
    <x v="1"/>
    <s v="plays"/>
    <x v="3444"/>
    <x v="345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n v="50.98"/>
    <b v="1"/>
    <x v="49"/>
    <s v="theater/plays"/>
    <x v="1"/>
    <s v="plays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n v="45.04"/>
    <b v="1"/>
    <x v="39"/>
    <s v="theater/plays"/>
    <x v="1"/>
    <s v="plays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n v="17.53"/>
    <b v="1"/>
    <x v="9"/>
    <s v="theater/plays"/>
    <x v="1"/>
    <s v="plays"/>
    <x v="3447"/>
    <x v="3459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n v="50"/>
    <b v="1"/>
    <x v="364"/>
    <s v="theater/plays"/>
    <x v="1"/>
    <s v="plays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n v="57.92"/>
    <b v="1"/>
    <x v="86"/>
    <s v="theater/plays"/>
    <x v="1"/>
    <s v="plays"/>
    <x v="3449"/>
    <x v="3461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n v="29.71"/>
    <b v="1"/>
    <x v="180"/>
    <s v="theater/plays"/>
    <x v="1"/>
    <s v="plays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n v="90.68"/>
    <b v="1"/>
    <x v="33"/>
    <s v="theater/plays"/>
    <x v="1"/>
    <s v="plays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n v="55.01"/>
    <b v="1"/>
    <x v="21"/>
    <s v="theater/plays"/>
    <x v="1"/>
    <s v="plays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n v="57.22"/>
    <b v="1"/>
    <x v="33"/>
    <s v="theater/plays"/>
    <x v="1"/>
    <s v="plays"/>
    <x v="3453"/>
    <x v="3465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n v="72.95"/>
    <b v="1"/>
    <x v="37"/>
    <s v="theater/plays"/>
    <x v="1"/>
    <s v="plays"/>
    <x v="3454"/>
    <x v="3466"/>
  </r>
  <r>
    <n v="3467"/>
    <x v="3465"/>
    <s v="Venus in Fur, By David Ives."/>
    <n v="3000"/>
    <n v="3030"/>
    <x v="0"/>
    <x v="0"/>
    <x v="0"/>
    <n v="1426864032"/>
    <n v="1424275632"/>
    <b v="0"/>
    <n v="47"/>
    <n v="64.47"/>
    <b v="1"/>
    <x v="7"/>
    <s v="theater/plays"/>
    <x v="1"/>
    <s v="plays"/>
    <x v="3455"/>
    <x v="3467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n v="716.35"/>
    <b v="1"/>
    <x v="108"/>
    <s v="theater/plays"/>
    <x v="1"/>
    <s v="plays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n v="50.4"/>
    <b v="1"/>
    <x v="40"/>
    <s v="theater/plays"/>
    <x v="1"/>
    <s v="plays"/>
    <x v="3457"/>
    <x v="3469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n v="41.67"/>
    <b v="1"/>
    <x v="95"/>
    <s v="theater/plays"/>
    <x v="1"/>
    <s v="plays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n v="35.770000000000003"/>
    <b v="1"/>
    <x v="205"/>
    <s v="theater/plays"/>
    <x v="1"/>
    <s v="plays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n v="88.74"/>
    <b v="1"/>
    <x v="21"/>
    <s v="theater/plays"/>
    <x v="1"/>
    <s v="plays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n v="148.47999999999999"/>
    <b v="1"/>
    <x v="8"/>
    <s v="theater/plays"/>
    <x v="1"/>
    <s v="plays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n v="51.79"/>
    <b v="1"/>
    <x v="7"/>
    <s v="theater/plays"/>
    <x v="1"/>
    <s v="plays"/>
    <x v="3462"/>
    <x v="3474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n v="20"/>
    <b v="1"/>
    <x v="40"/>
    <s v="theater/plays"/>
    <x v="1"/>
    <s v="plays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n v="52"/>
    <b v="1"/>
    <x v="3"/>
    <s v="theater/plays"/>
    <x v="1"/>
    <s v="plays"/>
    <x v="3464"/>
    <x v="347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n v="53.23"/>
    <b v="1"/>
    <x v="41"/>
    <s v="theater/plays"/>
    <x v="1"/>
    <s v="plays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n v="39.6"/>
    <b v="1"/>
    <x v="40"/>
    <s v="theater/plays"/>
    <x v="1"/>
    <s v="plays"/>
    <x v="3466"/>
    <x v="3478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n v="34.25"/>
    <b v="1"/>
    <x v="30"/>
    <s v="theater/plays"/>
    <x v="1"/>
    <s v="plays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n v="164.62"/>
    <b v="1"/>
    <x v="1"/>
    <s v="theater/plays"/>
    <x v="1"/>
    <s v="plays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n v="125.05"/>
    <b v="1"/>
    <x v="17"/>
    <s v="theater/plays"/>
    <x v="1"/>
    <s v="plays"/>
    <x v="3469"/>
    <x v="3481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n v="51.88"/>
    <b v="1"/>
    <x v="178"/>
    <s v="theater/plays"/>
    <x v="1"/>
    <s v="plays"/>
    <x v="3470"/>
    <x v="3482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n v="40.29"/>
    <b v="1"/>
    <x v="12"/>
    <s v="theater/plays"/>
    <x v="1"/>
    <s v="plays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n v="64.91"/>
    <b v="1"/>
    <x v="35"/>
    <s v="theater/plays"/>
    <x v="1"/>
    <s v="plays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n v="55.33"/>
    <b v="1"/>
    <x v="7"/>
    <s v="theater/plays"/>
    <x v="1"/>
    <s v="plays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n v="83.14"/>
    <b v="1"/>
    <x v="19"/>
    <s v="theater/plays"/>
    <x v="1"/>
    <s v="plays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n v="38.71"/>
    <b v="1"/>
    <x v="30"/>
    <s v="theater/plays"/>
    <x v="1"/>
    <s v="plays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n v="125.38"/>
    <b v="1"/>
    <x v="10"/>
    <s v="theater/plays"/>
    <x v="1"/>
    <s v="plays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n v="78.260000000000005"/>
    <b v="1"/>
    <x v="40"/>
    <s v="theater/plays"/>
    <x v="1"/>
    <s v="plays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n v="47.22"/>
    <b v="1"/>
    <x v="30"/>
    <s v="theater/plays"/>
    <x v="1"/>
    <s v="plays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n v="79.099999999999994"/>
    <b v="1"/>
    <x v="137"/>
    <s v="theater/plays"/>
    <x v="1"/>
    <s v="plays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n v="114.29"/>
    <b v="1"/>
    <x v="2"/>
    <s v="theater/plays"/>
    <x v="1"/>
    <s v="plays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n v="51.72"/>
    <b v="1"/>
    <x v="8"/>
    <s v="theater/plays"/>
    <x v="1"/>
    <s v="plays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n v="30.77"/>
    <b v="1"/>
    <x v="8"/>
    <s v="theater/plays"/>
    <x v="1"/>
    <s v="plays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n v="74.209999999999994"/>
    <b v="1"/>
    <x v="13"/>
    <s v="theater/plays"/>
    <x v="1"/>
    <s v="plays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n v="47.85"/>
    <b v="1"/>
    <x v="39"/>
    <s v="theater/plays"/>
    <x v="1"/>
    <s v="plays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n v="34.409999999999997"/>
    <b v="1"/>
    <x v="15"/>
    <s v="theater/plays"/>
    <x v="1"/>
    <s v="plays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n v="40.24"/>
    <b v="1"/>
    <x v="21"/>
    <s v="theater/plays"/>
    <x v="1"/>
    <s v="plays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n v="60.29"/>
    <b v="1"/>
    <x v="6"/>
    <s v="theater/plays"/>
    <x v="1"/>
    <s v="plays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n v="25.31"/>
    <b v="1"/>
    <x v="6"/>
    <s v="theater/plays"/>
    <x v="1"/>
    <s v="plays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n v="35.950000000000003"/>
    <b v="1"/>
    <x v="7"/>
    <s v="theater/plays"/>
    <x v="1"/>
    <s v="plays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n v="136"/>
    <b v="1"/>
    <x v="2"/>
    <s v="theater/plays"/>
    <x v="1"/>
    <s v="plays"/>
    <x v="3490"/>
    <x v="3502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n v="70.760000000000005"/>
    <b v="1"/>
    <x v="29"/>
    <s v="theater/plays"/>
    <x v="1"/>
    <s v="plays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n v="125"/>
    <b v="1"/>
    <x v="8"/>
    <s v="theater/plays"/>
    <x v="1"/>
    <s v="plays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n v="66.510000000000005"/>
    <b v="1"/>
    <x v="3"/>
    <s v="theater/plays"/>
    <x v="1"/>
    <s v="plays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n v="105"/>
    <b v="1"/>
    <x v="21"/>
    <s v="theater/plays"/>
    <x v="1"/>
    <s v="plays"/>
    <x v="3494"/>
    <x v="350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n v="145"/>
    <b v="1"/>
    <x v="3"/>
    <s v="theater/plays"/>
    <x v="1"/>
    <s v="plays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n v="12"/>
    <b v="1"/>
    <x v="144"/>
    <s v="theater/plays"/>
    <x v="1"/>
    <s v="plays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n v="96.67"/>
    <b v="1"/>
    <x v="6"/>
    <s v="theater/plays"/>
    <x v="1"/>
    <s v="plays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n v="60.33"/>
    <b v="1"/>
    <x v="7"/>
    <s v="theater/plays"/>
    <x v="1"/>
    <s v="plays"/>
    <x v="3498"/>
    <x v="3510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n v="79.89"/>
    <b v="1"/>
    <x v="7"/>
    <s v="theater/plays"/>
    <x v="1"/>
    <s v="plays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n v="58.82"/>
    <b v="1"/>
    <x v="8"/>
    <s v="theater/plays"/>
    <x v="1"/>
    <s v="plays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n v="75.34"/>
    <b v="1"/>
    <x v="90"/>
    <s v="theater/plays"/>
    <x v="1"/>
    <s v="plays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n v="55"/>
    <b v="1"/>
    <x v="5"/>
    <s v="theater/plays"/>
    <x v="1"/>
    <s v="plays"/>
    <x v="3502"/>
    <x v="3514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n v="66.959999999999994"/>
    <b v="1"/>
    <x v="33"/>
    <s v="theater/plays"/>
    <x v="1"/>
    <s v="plays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n v="227.27"/>
    <b v="1"/>
    <x v="8"/>
    <s v="theater/plays"/>
    <x v="1"/>
    <s v="plays"/>
    <x v="3504"/>
    <x v="351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n v="307.69"/>
    <b v="1"/>
    <x v="8"/>
    <s v="theater/plays"/>
    <x v="1"/>
    <s v="plays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n v="50.02"/>
    <b v="1"/>
    <x v="5"/>
    <s v="theater/plays"/>
    <x v="1"/>
    <s v="plays"/>
    <x v="3506"/>
    <x v="3518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n v="72.39"/>
    <b v="1"/>
    <x v="7"/>
    <s v="theater/plays"/>
    <x v="1"/>
    <s v="plays"/>
    <x v="3507"/>
    <x v="3519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n v="95.95"/>
    <b v="1"/>
    <x v="7"/>
    <s v="theater/plays"/>
    <x v="1"/>
    <s v="plays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n v="45.62"/>
    <b v="1"/>
    <x v="312"/>
    <s v="theater/plays"/>
    <x v="1"/>
    <s v="plays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n v="41.03"/>
    <b v="1"/>
    <x v="8"/>
    <s v="theater/plays"/>
    <x v="1"/>
    <s v="plays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n v="56.83"/>
    <b v="1"/>
    <x v="35"/>
    <s v="theater/plays"/>
    <x v="1"/>
    <s v="plays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n v="137.24"/>
    <b v="1"/>
    <x v="21"/>
    <s v="theater/plays"/>
    <x v="1"/>
    <s v="plays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n v="75.709999999999994"/>
    <b v="1"/>
    <x v="6"/>
    <s v="theater/plays"/>
    <x v="1"/>
    <s v="plays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n v="99"/>
    <b v="1"/>
    <x v="21"/>
    <s v="theater/plays"/>
    <x v="1"/>
    <s v="plays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n v="81.569999999999993"/>
    <b v="1"/>
    <x v="16"/>
    <s v="theater/plays"/>
    <x v="1"/>
    <s v="plays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n v="45.11"/>
    <b v="1"/>
    <x v="7"/>
    <s v="theater/plays"/>
    <x v="1"/>
    <s v="plays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n v="36.67"/>
    <b v="1"/>
    <x v="88"/>
    <s v="theater/plays"/>
    <x v="1"/>
    <s v="plays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n v="125"/>
    <b v="1"/>
    <x v="8"/>
    <s v="theater/plays"/>
    <x v="1"/>
    <s v="plays"/>
    <x v="3517"/>
    <x v="3530"/>
  </r>
  <r>
    <n v="3531"/>
    <x v="3529"/>
    <s v="A political comedy for a crazy election year"/>
    <n v="1000"/>
    <n v="1280"/>
    <x v="0"/>
    <x v="0"/>
    <x v="0"/>
    <n v="1467301334"/>
    <n v="1464709334"/>
    <b v="0"/>
    <n v="26"/>
    <n v="49.23"/>
    <b v="1"/>
    <x v="30"/>
    <s v="theater/plays"/>
    <x v="1"/>
    <s v="plays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n v="42.3"/>
    <b v="1"/>
    <x v="17"/>
    <s v="theater/plays"/>
    <x v="1"/>
    <s v="plays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n v="78.88"/>
    <b v="1"/>
    <x v="9"/>
    <s v="theater/plays"/>
    <x v="1"/>
    <s v="plays"/>
    <x v="3520"/>
    <x v="3533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n v="38.28"/>
    <b v="1"/>
    <x v="94"/>
    <s v="theater/plays"/>
    <x v="1"/>
    <s v="plays"/>
    <x v="3521"/>
    <x v="3534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n v="44.85"/>
    <b v="1"/>
    <x v="33"/>
    <s v="theater/plays"/>
    <x v="1"/>
    <s v="plays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n v="13.53"/>
    <b v="1"/>
    <x v="42"/>
    <s v="theater/plays"/>
    <x v="1"/>
    <s v="plays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n v="43.5"/>
    <b v="1"/>
    <x v="144"/>
    <s v="theater/plays"/>
    <x v="1"/>
    <s v="plays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n v="30.95"/>
    <b v="1"/>
    <x v="30"/>
    <s v="theater/plays"/>
    <x v="1"/>
    <s v="plays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n v="55.23"/>
    <b v="1"/>
    <x v="28"/>
    <s v="theater/plays"/>
    <x v="1"/>
    <s v="plays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n v="46.13"/>
    <b v="1"/>
    <x v="4"/>
    <s v="theater/plays"/>
    <x v="1"/>
    <s v="plays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n v="39.380000000000003"/>
    <b v="1"/>
    <x v="2"/>
    <s v="theater/plays"/>
    <x v="1"/>
    <s v="plays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n v="66.150000000000006"/>
    <b v="1"/>
    <x v="21"/>
    <s v="theater/plays"/>
    <x v="1"/>
    <s v="plays"/>
    <x v="3528"/>
    <x v="35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n v="54.14"/>
    <b v="1"/>
    <x v="2"/>
    <s v="theater/plays"/>
    <x v="1"/>
    <s v="plays"/>
    <x v="3529"/>
    <x v="3543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n v="104.17"/>
    <b v="1"/>
    <x v="8"/>
    <s v="theater/plays"/>
    <x v="1"/>
    <s v="plays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n v="31.38"/>
    <b v="1"/>
    <x v="8"/>
    <s v="theater/plays"/>
    <x v="1"/>
    <s v="plays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n v="59.21"/>
    <b v="1"/>
    <x v="21"/>
    <s v="theater/plays"/>
    <x v="1"/>
    <s v="plays"/>
    <x v="3532"/>
    <x v="354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n v="119.18"/>
    <b v="1"/>
    <x v="35"/>
    <s v="theater/plays"/>
    <x v="1"/>
    <s v="plays"/>
    <x v="3533"/>
    <x v="3547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n v="164.62"/>
    <b v="1"/>
    <x v="21"/>
    <s v="theater/plays"/>
    <x v="1"/>
    <s v="plays"/>
    <x v="3534"/>
    <x v="3548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n v="24.29"/>
    <b v="1"/>
    <x v="21"/>
    <s v="theater/plays"/>
    <x v="1"/>
    <s v="plays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n v="40.94"/>
    <b v="1"/>
    <x v="2"/>
    <s v="theater/plays"/>
    <x v="1"/>
    <s v="plays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n v="61.1"/>
    <b v="1"/>
    <x v="21"/>
    <s v="theater/plays"/>
    <x v="1"/>
    <s v="plays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n v="38.65"/>
    <b v="1"/>
    <x v="8"/>
    <s v="theater/plays"/>
    <x v="1"/>
    <s v="plays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n v="56.2"/>
    <b v="1"/>
    <x v="6"/>
    <s v="theater/plays"/>
    <x v="1"/>
    <s v="plays"/>
    <x v="3539"/>
    <x v="3553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n v="107"/>
    <b v="1"/>
    <x v="40"/>
    <s v="theater/plays"/>
    <x v="1"/>
    <s v="plays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n v="171.43"/>
    <b v="1"/>
    <x v="8"/>
    <s v="theater/plays"/>
    <x v="1"/>
    <s v="plays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n v="110.5"/>
    <b v="1"/>
    <x v="8"/>
    <s v="theater/plays"/>
    <x v="1"/>
    <s v="plays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n v="179.28"/>
    <b v="1"/>
    <x v="8"/>
    <s v="theater/plays"/>
    <x v="1"/>
    <s v="plays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n v="22.91"/>
    <b v="1"/>
    <x v="124"/>
    <s v="theater/plays"/>
    <x v="1"/>
    <s v="plays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n v="43.13"/>
    <b v="1"/>
    <x v="3"/>
    <s v="theater/plays"/>
    <x v="1"/>
    <s v="plays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n v="46.89"/>
    <b v="1"/>
    <x v="29"/>
    <s v="theater/plays"/>
    <x v="1"/>
    <s v="plays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n v="47.41"/>
    <b v="1"/>
    <x v="21"/>
    <s v="theater/plays"/>
    <x v="1"/>
    <s v="plays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n v="15.13"/>
    <b v="1"/>
    <x v="328"/>
    <s v="theater/plays"/>
    <x v="1"/>
    <s v="plays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n v="21.1"/>
    <b v="1"/>
    <x v="2"/>
    <s v="theater/plays"/>
    <x v="1"/>
    <s v="plays"/>
    <x v="3549"/>
    <x v="3563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n v="59.12"/>
    <b v="1"/>
    <x v="7"/>
    <s v="theater/plays"/>
    <x v="1"/>
    <s v="plays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n v="97.92"/>
    <b v="1"/>
    <x v="26"/>
    <s v="theater/plays"/>
    <x v="1"/>
    <s v="plays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n v="55.13"/>
    <b v="1"/>
    <x v="2"/>
    <s v="theater/plays"/>
    <x v="1"/>
    <s v="plays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n v="26.54"/>
    <b v="1"/>
    <x v="15"/>
    <s v="theater/plays"/>
    <x v="1"/>
    <s v="plays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n v="58.42"/>
    <b v="1"/>
    <x v="38"/>
    <s v="theater/plays"/>
    <x v="1"/>
    <s v="plays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n v="122.54"/>
    <b v="1"/>
    <x v="8"/>
    <s v="theater/plays"/>
    <x v="1"/>
    <s v="plays"/>
    <x v="3555"/>
    <x v="3569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n v="87.96"/>
    <b v="1"/>
    <x v="35"/>
    <s v="theater/plays"/>
    <x v="1"/>
    <s v="plays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n v="73.239999999999995"/>
    <b v="1"/>
    <x v="108"/>
    <s v="theater/plays"/>
    <x v="1"/>
    <s v="plays"/>
    <x v="3557"/>
    <x v="3571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n v="55.56"/>
    <b v="1"/>
    <x v="8"/>
    <s v="theater/plays"/>
    <x v="1"/>
    <s v="plays"/>
    <x v="3558"/>
    <x v="357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n v="39.54"/>
    <b v="1"/>
    <x v="33"/>
    <s v="theater/plays"/>
    <x v="1"/>
    <s v="plays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n v="136.78"/>
    <b v="1"/>
    <x v="6"/>
    <s v="theater/plays"/>
    <x v="1"/>
    <s v="plays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n v="99.34"/>
    <b v="1"/>
    <x v="7"/>
    <s v="theater/plays"/>
    <x v="1"/>
    <s v="plays"/>
    <x v="3561"/>
    <x v="3575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n v="20"/>
    <b v="1"/>
    <x v="8"/>
    <s v="theater/plays"/>
    <x v="1"/>
    <s v="plays"/>
    <x v="3562"/>
    <x v="357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n v="28.89"/>
    <b v="1"/>
    <x v="22"/>
    <s v="theater/plays"/>
    <x v="1"/>
    <s v="plays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n v="40.549999999999997"/>
    <b v="1"/>
    <x v="8"/>
    <s v="theater/plays"/>
    <x v="1"/>
    <s v="plays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n v="35.71"/>
    <b v="1"/>
    <x v="8"/>
    <s v="theater/plays"/>
    <x v="1"/>
    <s v="plays"/>
    <x v="3565"/>
    <x v="3579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n v="37.96"/>
    <b v="1"/>
    <x v="35"/>
    <s v="theater/plays"/>
    <x v="1"/>
    <s v="plays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n v="33.33"/>
    <b v="1"/>
    <x v="8"/>
    <s v="theater/plays"/>
    <x v="1"/>
    <s v="plays"/>
    <x v="3567"/>
    <x v="3581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n v="58.57"/>
    <b v="1"/>
    <x v="315"/>
    <s v="theater/plays"/>
    <x v="1"/>
    <s v="plays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n v="135.63"/>
    <b v="1"/>
    <x v="15"/>
    <s v="theater/plays"/>
    <x v="1"/>
    <s v="plays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n v="30.94"/>
    <b v="1"/>
    <x v="31"/>
    <s v="theater/plays"/>
    <x v="1"/>
    <s v="plays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n v="176.09"/>
    <b v="1"/>
    <x v="17"/>
    <s v="theater/plays"/>
    <x v="1"/>
    <s v="plays"/>
    <x v="3571"/>
    <x v="3585"/>
  </r>
  <r>
    <n v="3586"/>
    <x v="3584"/>
    <s v="See Theatre In A New Light"/>
    <n v="7500"/>
    <n v="8207"/>
    <x v="0"/>
    <x v="0"/>
    <x v="0"/>
    <n v="1474649070"/>
    <n v="1469465070"/>
    <b v="0"/>
    <n v="54"/>
    <n v="151.97999999999999"/>
    <b v="1"/>
    <x v="15"/>
    <s v="theater/plays"/>
    <x v="1"/>
    <s v="plays"/>
    <x v="3572"/>
    <x v="358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n v="22.61"/>
    <b v="1"/>
    <x v="37"/>
    <s v="theater/plays"/>
    <x v="1"/>
    <s v="plays"/>
    <x v="3573"/>
    <x v="3587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n v="18.27"/>
    <b v="1"/>
    <x v="7"/>
    <s v="theater/plays"/>
    <x v="1"/>
    <s v="plays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n v="82.26"/>
    <b v="1"/>
    <x v="30"/>
    <s v="theater/plays"/>
    <x v="1"/>
    <s v="plays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n v="68.53"/>
    <b v="1"/>
    <x v="8"/>
    <s v="theater/plays"/>
    <x v="1"/>
    <s v="plays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n v="68.06"/>
    <b v="1"/>
    <x v="215"/>
    <s v="theater/plays"/>
    <x v="1"/>
    <s v="plays"/>
    <x v="3577"/>
    <x v="3591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n v="72.709999999999994"/>
    <b v="1"/>
    <x v="37"/>
    <s v="theater/plays"/>
    <x v="1"/>
    <s v="plays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n v="77.19"/>
    <b v="1"/>
    <x v="38"/>
    <s v="theater/plays"/>
    <x v="1"/>
    <s v="plays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n v="55.97"/>
    <b v="1"/>
    <x v="9"/>
    <s v="theater/plays"/>
    <x v="1"/>
    <s v="plays"/>
    <x v="3580"/>
    <x v="3594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n v="49.69"/>
    <b v="1"/>
    <x v="17"/>
    <s v="theater/plays"/>
    <x v="1"/>
    <s v="plays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n v="79"/>
    <b v="1"/>
    <x v="29"/>
    <s v="theater/plays"/>
    <x v="1"/>
    <s v="plays"/>
    <x v="3582"/>
    <x v="359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n v="77.73"/>
    <b v="1"/>
    <x v="33"/>
    <s v="theater/plays"/>
    <x v="1"/>
    <s v="plays"/>
    <x v="3583"/>
    <x v="3597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n v="40.78"/>
    <b v="1"/>
    <x v="5"/>
    <s v="theater/plays"/>
    <x v="1"/>
    <s v="plays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n v="59.41"/>
    <b v="1"/>
    <x v="180"/>
    <s v="theater/plays"/>
    <x v="1"/>
    <s v="plays"/>
    <x v="3585"/>
    <x v="3599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n v="3.25"/>
    <b v="1"/>
    <x v="22"/>
    <s v="theater/plays"/>
    <x v="1"/>
    <s v="plays"/>
    <x v="3586"/>
    <x v="3600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n v="39.380000000000003"/>
    <b v="1"/>
    <x v="3"/>
    <s v="theater/plays"/>
    <x v="1"/>
    <s v="plays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n v="81.67"/>
    <b v="1"/>
    <x v="8"/>
    <s v="theater/plays"/>
    <x v="1"/>
    <s v="plays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n v="44.91"/>
    <b v="1"/>
    <x v="193"/>
    <s v="theater/plays"/>
    <x v="1"/>
    <s v="plays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n v="49.06"/>
    <b v="1"/>
    <x v="40"/>
    <s v="theater/plays"/>
    <x v="1"/>
    <s v="plays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n v="30.67"/>
    <b v="1"/>
    <x v="361"/>
    <s v="theater/plays"/>
    <x v="1"/>
    <s v="plays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n v="61.06"/>
    <b v="1"/>
    <x v="22"/>
    <s v="theater/plays"/>
    <x v="1"/>
    <s v="plays"/>
    <x v="3592"/>
    <x v="360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n v="29"/>
    <b v="1"/>
    <x v="2"/>
    <s v="theater/plays"/>
    <x v="1"/>
    <s v="plays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n v="29.63"/>
    <b v="1"/>
    <x v="8"/>
    <s v="theater/plays"/>
    <x v="1"/>
    <s v="plays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n v="143.1"/>
    <b v="1"/>
    <x v="42"/>
    <s v="theater/plays"/>
    <x v="1"/>
    <s v="plays"/>
    <x v="3595"/>
    <x v="3609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n v="52.35"/>
    <b v="1"/>
    <x v="184"/>
    <s v="theater/plays"/>
    <x v="1"/>
    <s v="plays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n v="66.67"/>
    <b v="1"/>
    <x v="104"/>
    <s v="theater/plays"/>
    <x v="1"/>
    <s v="plays"/>
    <x v="3597"/>
    <x v="361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n v="126.67"/>
    <b v="1"/>
    <x v="124"/>
    <s v="theater/plays"/>
    <x v="1"/>
    <s v="plays"/>
    <x v="3598"/>
    <x v="3612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n v="62.5"/>
    <b v="1"/>
    <x v="8"/>
    <s v="theater/plays"/>
    <x v="1"/>
    <s v="plays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n v="35.49"/>
    <b v="1"/>
    <x v="7"/>
    <s v="theater/plays"/>
    <x v="1"/>
    <s v="plays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n v="37.08"/>
    <b v="1"/>
    <x v="13"/>
    <s v="theater/plays"/>
    <x v="1"/>
    <s v="plays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n v="69.33"/>
    <b v="1"/>
    <x v="105"/>
    <s v="theater/plays"/>
    <x v="1"/>
    <s v="plays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n v="17.25"/>
    <b v="1"/>
    <x v="17"/>
    <s v="theater/plays"/>
    <x v="1"/>
    <s v="plays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n v="36.07"/>
    <b v="1"/>
    <x v="7"/>
    <s v="theater/plays"/>
    <x v="1"/>
    <s v="plays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n v="66.47"/>
    <b v="1"/>
    <x v="40"/>
    <s v="theater/plays"/>
    <x v="1"/>
    <s v="plays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n v="56.07"/>
    <b v="1"/>
    <x v="2"/>
    <s v="theater/plays"/>
    <x v="1"/>
    <s v="plays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n v="47.03"/>
    <b v="1"/>
    <x v="5"/>
    <s v="theater/plays"/>
    <x v="1"/>
    <s v="plays"/>
    <x v="3607"/>
    <x v="3621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n v="47.67"/>
    <b v="1"/>
    <x v="8"/>
    <s v="theater/plays"/>
    <x v="1"/>
    <s v="plays"/>
    <x v="3608"/>
    <x v="3622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n v="88.24"/>
    <b v="1"/>
    <x v="28"/>
    <s v="theater/plays"/>
    <x v="1"/>
    <s v="plays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n v="80.72"/>
    <b v="1"/>
    <x v="2"/>
    <s v="theater/plays"/>
    <x v="1"/>
    <s v="plays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n v="39.49"/>
    <b v="1"/>
    <x v="33"/>
    <s v="theater/plays"/>
    <x v="1"/>
    <s v="plays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n v="84.85"/>
    <b v="1"/>
    <x v="21"/>
    <s v="theater/plays"/>
    <x v="1"/>
    <s v="plays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n v="68.97"/>
    <b v="1"/>
    <x v="8"/>
    <s v="theater/plays"/>
    <x v="1"/>
    <s v="plays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n v="0"/>
    <b v="0"/>
    <x v="50"/>
    <s v="theater/musical"/>
    <x v="1"/>
    <s v="musical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n v="1"/>
    <b v="0"/>
    <x v="50"/>
    <s v="theater/musical"/>
    <x v="1"/>
    <s v="musical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n v="1"/>
    <b v="0"/>
    <x v="50"/>
    <s v="theater/musical"/>
    <x v="1"/>
    <s v="musical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n v="147.88"/>
    <b v="0"/>
    <x v="76"/>
    <s v="theater/musical"/>
    <x v="1"/>
    <s v="musical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n v="100"/>
    <b v="0"/>
    <x v="68"/>
    <s v="theater/musical"/>
    <x v="1"/>
    <s v="musical"/>
    <x v="3618"/>
    <x v="3632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n v="56.84"/>
    <b v="0"/>
    <x v="131"/>
    <s v="theater/musical"/>
    <x v="1"/>
    <s v="musical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n v="176.94"/>
    <b v="0"/>
    <x v="65"/>
    <s v="theater/musical"/>
    <x v="1"/>
    <s v="musical"/>
    <x v="3620"/>
    <x v="3634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n v="127.6"/>
    <b v="0"/>
    <x v="71"/>
    <s v="theater/musical"/>
    <x v="1"/>
    <s v="musical"/>
    <x v="3621"/>
    <x v="3635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n v="0"/>
    <b v="0"/>
    <x v="50"/>
    <s v="theater/musical"/>
    <x v="1"/>
    <s v="musical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n v="66.14"/>
    <b v="0"/>
    <x v="134"/>
    <s v="theater/musical"/>
    <x v="1"/>
    <s v="musical"/>
    <x v="3623"/>
    <x v="3637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n v="108"/>
    <b v="0"/>
    <x v="113"/>
    <s v="theater/musical"/>
    <x v="1"/>
    <s v="musical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n v="1"/>
    <b v="0"/>
    <x v="50"/>
    <s v="theater/musical"/>
    <x v="1"/>
    <s v="musical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n v="18.329999999999998"/>
    <b v="0"/>
    <x v="52"/>
    <s v="theater/musical"/>
    <x v="1"/>
    <s v="musical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n v="0"/>
    <b v="0"/>
    <x v="50"/>
    <s v="theater/musical"/>
    <x v="1"/>
    <s v="musical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n v="7.5"/>
    <b v="0"/>
    <x v="53"/>
    <s v="theater/musical"/>
    <x v="1"/>
    <s v="musical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n v="0"/>
    <b v="0"/>
    <x v="50"/>
    <s v="theater/musical"/>
    <x v="1"/>
    <s v="musical"/>
    <x v="3629"/>
    <x v="3643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n v="68.42"/>
    <b v="0"/>
    <x v="63"/>
    <s v="theater/musical"/>
    <x v="1"/>
    <s v="musical"/>
    <x v="3630"/>
    <x v="3644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n v="1"/>
    <b v="0"/>
    <x v="50"/>
    <s v="theater/musical"/>
    <x v="1"/>
    <s v="musical"/>
    <x v="3631"/>
    <x v="3645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n v="60.13"/>
    <b v="0"/>
    <x v="62"/>
    <s v="theater/musical"/>
    <x v="1"/>
    <s v="musical"/>
    <x v="3632"/>
    <x v="3646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n v="15"/>
    <b v="0"/>
    <x v="52"/>
    <s v="theater/musical"/>
    <x v="1"/>
    <s v="musical"/>
    <x v="3633"/>
    <x v="36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n v="550.04"/>
    <b v="1"/>
    <x v="8"/>
    <s v="theater/plays"/>
    <x v="1"/>
    <s v="plays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n v="97.5"/>
    <b v="1"/>
    <x v="3"/>
    <s v="theater/plays"/>
    <x v="1"/>
    <s v="plays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n v="29.41"/>
    <b v="1"/>
    <x v="8"/>
    <s v="theater/plays"/>
    <x v="1"/>
    <s v="plays"/>
    <x v="3636"/>
    <x v="3650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n v="57.78"/>
    <b v="1"/>
    <x v="3"/>
    <s v="theater/plays"/>
    <x v="1"/>
    <s v="plays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n v="44.24"/>
    <b v="1"/>
    <x v="365"/>
    <s v="theater/plays"/>
    <x v="1"/>
    <s v="plays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n v="60.91"/>
    <b v="1"/>
    <x v="7"/>
    <s v="theater/plays"/>
    <x v="1"/>
    <s v="plays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n v="68.84"/>
    <b v="1"/>
    <x v="107"/>
    <s v="theater/plays"/>
    <x v="1"/>
    <s v="plays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n v="73.58"/>
    <b v="1"/>
    <x v="31"/>
    <s v="theater/plays"/>
    <x v="1"/>
    <s v="plays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n v="115.02"/>
    <b v="1"/>
    <x v="6"/>
    <s v="theater/plays"/>
    <x v="1"/>
    <s v="plays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n v="110.75"/>
    <b v="1"/>
    <x v="38"/>
    <s v="theater/plays"/>
    <x v="1"/>
    <s v="plays"/>
    <x v="3643"/>
    <x v="3657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n v="75.5"/>
    <b v="1"/>
    <x v="7"/>
    <s v="theater/plays"/>
    <x v="1"/>
    <s v="plays"/>
    <x v="3644"/>
    <x v="3658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n v="235.46"/>
    <b v="1"/>
    <x v="21"/>
    <s v="theater/plays"/>
    <x v="1"/>
    <s v="plays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n v="11.36"/>
    <b v="1"/>
    <x v="8"/>
    <s v="theater/plays"/>
    <x v="1"/>
    <s v="plays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n v="92.5"/>
    <b v="1"/>
    <x v="38"/>
    <s v="theater/plays"/>
    <x v="1"/>
    <s v="plays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n v="202.85"/>
    <b v="1"/>
    <x v="7"/>
    <s v="theater/plays"/>
    <x v="1"/>
    <s v="plays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n v="26"/>
    <b v="1"/>
    <x v="3"/>
    <s v="theater/plays"/>
    <x v="1"/>
    <s v="plays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n v="46.05"/>
    <b v="1"/>
    <x v="15"/>
    <s v="theater/plays"/>
    <x v="1"/>
    <s v="plays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n v="51"/>
    <b v="1"/>
    <x v="41"/>
    <s v="theater/plays"/>
    <x v="1"/>
    <s v="plays"/>
    <x v="3651"/>
    <x v="3665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n v="31.58"/>
    <b v="1"/>
    <x v="8"/>
    <s v="theater/plays"/>
    <x v="1"/>
    <s v="plays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n v="53.36"/>
    <b v="1"/>
    <x v="33"/>
    <s v="theater/plays"/>
    <x v="1"/>
    <s v="plays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n v="36.96"/>
    <b v="1"/>
    <x v="3"/>
    <s v="theater/plays"/>
    <x v="1"/>
    <s v="plays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n v="81.290000000000006"/>
    <b v="1"/>
    <x v="178"/>
    <s v="theater/plays"/>
    <x v="1"/>
    <s v="plays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n v="20.079999999999998"/>
    <b v="1"/>
    <x v="5"/>
    <s v="theater/plays"/>
    <x v="1"/>
    <s v="plays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n v="88.25"/>
    <b v="1"/>
    <x v="7"/>
    <s v="theater/plays"/>
    <x v="1"/>
    <s v="plays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n v="53.44"/>
    <b v="1"/>
    <x v="21"/>
    <s v="theater/plays"/>
    <x v="1"/>
    <s v="plays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n v="39.869999999999997"/>
    <b v="1"/>
    <x v="35"/>
    <s v="theater/plays"/>
    <x v="1"/>
    <s v="plays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n v="145.16"/>
    <b v="1"/>
    <x v="8"/>
    <s v="theater/plays"/>
    <x v="1"/>
    <s v="plays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n v="23.33"/>
    <b v="1"/>
    <x v="49"/>
    <s v="theater/plays"/>
    <x v="1"/>
    <s v="plays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n v="64.38"/>
    <b v="1"/>
    <x v="32"/>
    <s v="theater/plays"/>
    <x v="1"/>
    <s v="plays"/>
    <x v="3662"/>
    <x v="367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n v="62.05"/>
    <b v="1"/>
    <x v="33"/>
    <s v="theater/plays"/>
    <x v="1"/>
    <s v="plays"/>
    <x v="3663"/>
    <x v="3677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n v="66.13"/>
    <b v="1"/>
    <x v="33"/>
    <s v="theater/plays"/>
    <x v="1"/>
    <s v="plays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n v="73.400000000000006"/>
    <b v="1"/>
    <x v="5"/>
    <s v="theater/plays"/>
    <x v="1"/>
    <s v="plays"/>
    <x v="3665"/>
    <x v="3679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n v="99.5"/>
    <b v="1"/>
    <x v="40"/>
    <s v="theater/plays"/>
    <x v="1"/>
    <s v="plays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n v="62.17"/>
    <b v="1"/>
    <x v="20"/>
    <s v="theater/plays"/>
    <x v="1"/>
    <s v="plays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n v="62.33"/>
    <b v="1"/>
    <x v="86"/>
    <s v="theater/plays"/>
    <x v="1"/>
    <s v="plays"/>
    <x v="3668"/>
    <x v="3682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n v="58.79"/>
    <b v="1"/>
    <x v="38"/>
    <s v="theater/plays"/>
    <x v="1"/>
    <s v="plays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n v="45.35"/>
    <b v="1"/>
    <x v="86"/>
    <s v="theater/plays"/>
    <x v="1"/>
    <s v="plays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n v="41.94"/>
    <b v="1"/>
    <x v="6"/>
    <s v="theater/plays"/>
    <x v="1"/>
    <s v="plays"/>
    <x v="3671"/>
    <x v="3685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n v="59.17"/>
    <b v="1"/>
    <x v="7"/>
    <s v="theater/plays"/>
    <x v="1"/>
    <s v="plays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n v="200.49"/>
    <b v="1"/>
    <x v="8"/>
    <s v="theater/plays"/>
    <x v="1"/>
    <s v="plays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n v="83.97"/>
    <b v="1"/>
    <x v="15"/>
    <s v="theater/plays"/>
    <x v="1"/>
    <s v="plays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n v="57.26"/>
    <b v="1"/>
    <x v="90"/>
    <s v="theater/plays"/>
    <x v="1"/>
    <s v="plays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n v="58.06"/>
    <b v="1"/>
    <x v="28"/>
    <s v="theater/plays"/>
    <x v="1"/>
    <s v="plays"/>
    <x v="3676"/>
    <x v="3690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n v="186.8"/>
    <b v="1"/>
    <x v="30"/>
    <s v="theater/plays"/>
    <x v="1"/>
    <s v="plays"/>
    <x v="3677"/>
    <x v="3691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n v="74.12"/>
    <b v="1"/>
    <x v="9"/>
    <s v="theater/plays"/>
    <x v="1"/>
    <s v="plays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n v="30.71"/>
    <b v="1"/>
    <x v="32"/>
    <s v="theater/plays"/>
    <x v="1"/>
    <s v="plays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n v="62.67"/>
    <b v="1"/>
    <x v="13"/>
    <s v="theater/plays"/>
    <x v="1"/>
    <s v="plays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n v="121.36"/>
    <b v="1"/>
    <x v="8"/>
    <s v="theater/plays"/>
    <x v="1"/>
    <s v="plays"/>
    <x v="3681"/>
    <x v="3695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n v="39.74"/>
    <b v="1"/>
    <x v="19"/>
    <s v="theater/plays"/>
    <x v="1"/>
    <s v="plays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n v="72"/>
    <b v="1"/>
    <x v="29"/>
    <s v="theater/plays"/>
    <x v="1"/>
    <s v="plays"/>
    <x v="3683"/>
    <x v="3697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n v="40.630000000000003"/>
    <b v="1"/>
    <x v="38"/>
    <s v="theater/plays"/>
    <x v="1"/>
    <s v="plays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n v="63"/>
    <b v="1"/>
    <x v="7"/>
    <s v="theater/plays"/>
    <x v="1"/>
    <s v="plays"/>
    <x v="3685"/>
    <x v="3699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n v="33.67"/>
    <b v="1"/>
    <x v="10"/>
    <s v="theater/plays"/>
    <x v="1"/>
    <s v="plays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n v="38.590000000000003"/>
    <b v="1"/>
    <x v="8"/>
    <s v="theater/plays"/>
    <x v="1"/>
    <s v="plays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n v="155.94999999999999"/>
    <b v="1"/>
    <x v="15"/>
    <s v="theater/plays"/>
    <x v="1"/>
    <s v="plays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n v="43.2"/>
    <b v="1"/>
    <x v="4"/>
    <s v="theater/plays"/>
    <x v="1"/>
    <s v="plays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n v="15.15"/>
    <b v="1"/>
    <x v="104"/>
    <s v="theater/plays"/>
    <x v="1"/>
    <s v="plays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n v="83.57"/>
    <b v="1"/>
    <x v="33"/>
    <s v="theater/plays"/>
    <x v="1"/>
    <s v="plays"/>
    <x v="3691"/>
    <x v="3705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n v="140"/>
    <b v="1"/>
    <x v="10"/>
    <s v="theater/plays"/>
    <x v="1"/>
    <s v="plays"/>
    <x v="3692"/>
    <x v="370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n v="80.87"/>
    <b v="1"/>
    <x v="362"/>
    <s v="theater/plays"/>
    <x v="1"/>
    <s v="plays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n v="53.85"/>
    <b v="1"/>
    <x v="126"/>
    <s v="theater/plays"/>
    <x v="1"/>
    <s v="plays"/>
    <x v="3694"/>
    <x v="3708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n v="30.93"/>
    <b v="1"/>
    <x v="29"/>
    <s v="theater/plays"/>
    <x v="1"/>
    <s v="plays"/>
    <x v="3695"/>
    <x v="3709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n v="67.959999999999994"/>
    <b v="1"/>
    <x v="48"/>
    <s v="theater/plays"/>
    <x v="1"/>
    <s v="plays"/>
    <x v="3696"/>
    <x v="3710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n v="27.14"/>
    <b v="1"/>
    <x v="35"/>
    <s v="theater/plays"/>
    <x v="1"/>
    <s v="plays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n v="110.87"/>
    <b v="1"/>
    <x v="224"/>
    <s v="theater/plays"/>
    <x v="1"/>
    <s v="plays"/>
    <x v="3697"/>
    <x v="3712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n v="106.84"/>
    <b v="1"/>
    <x v="21"/>
    <s v="theater/plays"/>
    <x v="1"/>
    <s v="plays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n v="105.52"/>
    <b v="1"/>
    <x v="21"/>
    <s v="theater/plays"/>
    <x v="1"/>
    <s v="plays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n v="132.96"/>
    <b v="1"/>
    <x v="33"/>
    <s v="theater/plays"/>
    <x v="1"/>
    <s v="plays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n v="51.92"/>
    <b v="1"/>
    <x v="94"/>
    <s v="theater/plays"/>
    <x v="1"/>
    <s v="plays"/>
    <x v="3701"/>
    <x v="371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n v="310"/>
    <b v="1"/>
    <x v="7"/>
    <s v="theater/plays"/>
    <x v="1"/>
    <s v="plays"/>
    <x v="3702"/>
    <x v="3717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n v="26.02"/>
    <b v="1"/>
    <x v="366"/>
    <s v="theater/plays"/>
    <x v="1"/>
    <s v="plays"/>
    <x v="3703"/>
    <x v="3718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n v="105"/>
    <b v="1"/>
    <x v="367"/>
    <s v="theater/plays"/>
    <x v="1"/>
    <s v="plays"/>
    <x v="3704"/>
    <x v="3719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n v="86.23"/>
    <b v="1"/>
    <x v="2"/>
    <s v="theater/plays"/>
    <x v="1"/>
    <s v="plays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n v="114.55"/>
    <b v="1"/>
    <x v="7"/>
    <s v="theater/plays"/>
    <x v="1"/>
    <s v="plays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n v="47.66"/>
    <b v="1"/>
    <x v="38"/>
    <s v="theater/plays"/>
    <x v="1"/>
    <s v="plays"/>
    <x v="3707"/>
    <x v="3722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n v="72.89"/>
    <b v="1"/>
    <x v="21"/>
    <s v="theater/plays"/>
    <x v="1"/>
    <s v="plays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n v="49.55"/>
    <b v="1"/>
    <x v="33"/>
    <s v="theater/plays"/>
    <x v="1"/>
    <s v="plays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n v="25.4"/>
    <b v="1"/>
    <x v="37"/>
    <s v="theater/plays"/>
    <x v="1"/>
    <s v="plays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n v="62.59"/>
    <b v="1"/>
    <x v="368"/>
    <s v="theater/plays"/>
    <x v="1"/>
    <s v="plays"/>
    <x v="3711"/>
    <x v="372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n v="61.06"/>
    <b v="1"/>
    <x v="7"/>
    <s v="theater/plays"/>
    <x v="1"/>
    <s v="plays"/>
    <x v="3712"/>
    <x v="3727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n v="60.06"/>
    <b v="0"/>
    <x v="114"/>
    <s v="theater/plays"/>
    <x v="1"/>
    <s v="plays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n v="72.400000000000006"/>
    <b v="0"/>
    <x v="113"/>
    <s v="theater/plays"/>
    <x v="1"/>
    <s v="plays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n v="100"/>
    <b v="0"/>
    <x v="54"/>
    <s v="theater/plays"/>
    <x v="1"/>
    <s v="plays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n v="51.67"/>
    <b v="0"/>
    <x v="57"/>
    <s v="theater/plays"/>
    <x v="1"/>
    <s v="plays"/>
    <x v="3716"/>
    <x v="3731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n v="32.75"/>
    <b v="0"/>
    <x v="77"/>
    <s v="theater/plays"/>
    <x v="1"/>
    <s v="plays"/>
    <x v="3717"/>
    <x v="3732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n v="0"/>
    <b v="0"/>
    <x v="50"/>
    <s v="theater/plays"/>
    <x v="1"/>
    <s v="plays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n v="61"/>
    <b v="0"/>
    <x v="58"/>
    <s v="theater/plays"/>
    <x v="1"/>
    <s v="plays"/>
    <x v="3719"/>
    <x v="3734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n v="10"/>
    <b v="0"/>
    <x v="55"/>
    <s v="theater/plays"/>
    <x v="1"/>
    <s v="plays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n v="10"/>
    <b v="0"/>
    <x v="60"/>
    <s v="theater/plays"/>
    <x v="1"/>
    <s v="plays"/>
    <x v="3721"/>
    <x v="373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n v="37.5"/>
    <b v="0"/>
    <x v="70"/>
    <s v="theater/plays"/>
    <x v="1"/>
    <s v="plays"/>
    <x v="3722"/>
    <x v="3737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n v="45"/>
    <b v="0"/>
    <x v="82"/>
    <s v="theater/plays"/>
    <x v="1"/>
    <s v="plays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n v="100.63"/>
    <b v="0"/>
    <x v="68"/>
    <s v="theater/plays"/>
    <x v="1"/>
    <s v="plays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n v="25.57"/>
    <b v="0"/>
    <x v="82"/>
    <s v="theater/plays"/>
    <x v="1"/>
    <s v="plays"/>
    <x v="3725"/>
    <x v="3740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n v="0"/>
    <b v="0"/>
    <x v="50"/>
    <s v="theater/plays"/>
    <x v="1"/>
    <s v="plays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n v="25"/>
    <b v="0"/>
    <x v="53"/>
    <s v="theater/plays"/>
    <x v="1"/>
    <s v="plays"/>
    <x v="3727"/>
    <x v="3742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n v="0"/>
    <b v="0"/>
    <x v="50"/>
    <s v="theater/plays"/>
    <x v="1"/>
    <s v="plays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n v="0"/>
    <b v="0"/>
    <x v="50"/>
    <s v="theater/plays"/>
    <x v="1"/>
    <s v="plays"/>
    <x v="3729"/>
    <x v="3744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n v="10"/>
    <b v="0"/>
    <x v="54"/>
    <s v="theater/plays"/>
    <x v="1"/>
    <s v="plays"/>
    <x v="3730"/>
    <x v="3745"/>
  </r>
  <r>
    <n v="3746"/>
    <x v="3741"/>
    <s v="Generational curses CAN be broken...right?"/>
    <n v="8500"/>
    <n v="202"/>
    <x v="2"/>
    <x v="0"/>
    <x v="0"/>
    <n v="1475918439"/>
    <n v="1473326439"/>
    <b v="0"/>
    <n v="1"/>
    <n v="202"/>
    <b v="0"/>
    <x v="53"/>
    <s v="theater/plays"/>
    <x v="1"/>
    <s v="plays"/>
    <x v="3731"/>
    <x v="374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n v="25"/>
    <b v="0"/>
    <x v="60"/>
    <s v="theater/plays"/>
    <x v="1"/>
    <s v="plays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n v="99.54"/>
    <b v="1"/>
    <x v="3"/>
    <s v="theater/musical"/>
    <x v="1"/>
    <s v="musical"/>
    <x v="3733"/>
    <x v="3748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n v="75"/>
    <b v="1"/>
    <x v="2"/>
    <s v="theater/musical"/>
    <x v="1"/>
    <s v="musical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n v="215.25"/>
    <b v="1"/>
    <x v="8"/>
    <s v="theater/musical"/>
    <x v="1"/>
    <s v="musical"/>
    <x v="3735"/>
    <x v="375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n v="120.55"/>
    <b v="1"/>
    <x v="18"/>
    <s v="theater/musical"/>
    <x v="1"/>
    <s v="musical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n v="37.67"/>
    <b v="1"/>
    <x v="40"/>
    <s v="theater/musical"/>
    <x v="1"/>
    <s v="musical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n v="172.23"/>
    <b v="1"/>
    <x v="33"/>
    <s v="theater/musical"/>
    <x v="1"/>
    <s v="musical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n v="111.11"/>
    <b v="1"/>
    <x v="28"/>
    <s v="theater/musical"/>
    <x v="1"/>
    <s v="musical"/>
    <x v="3739"/>
    <x v="3754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n v="25.46"/>
    <b v="1"/>
    <x v="22"/>
    <s v="theater/musical"/>
    <x v="1"/>
    <s v="musical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n v="267.64999999999998"/>
    <b v="1"/>
    <x v="7"/>
    <s v="theater/musical"/>
    <x v="1"/>
    <s v="musical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n v="75.959999999999994"/>
    <b v="1"/>
    <x v="15"/>
    <s v="theater/musical"/>
    <x v="1"/>
    <s v="musical"/>
    <x v="3742"/>
    <x v="3757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n v="59.04"/>
    <b v="1"/>
    <x v="21"/>
    <s v="theater/musical"/>
    <x v="1"/>
    <s v="musical"/>
    <x v="3743"/>
    <x v="3758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n v="50.11"/>
    <b v="1"/>
    <x v="5"/>
    <s v="theater/musical"/>
    <x v="1"/>
    <s v="musical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n v="55.5"/>
    <b v="1"/>
    <x v="7"/>
    <s v="theater/musical"/>
    <x v="1"/>
    <s v="musical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n v="166.67"/>
    <b v="1"/>
    <x v="8"/>
    <s v="theater/musical"/>
    <x v="1"/>
    <s v="musical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n v="47.43"/>
    <b v="1"/>
    <x v="6"/>
    <s v="theater/musical"/>
    <x v="1"/>
    <s v="musical"/>
    <x v="3747"/>
    <x v="3762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n v="64.94"/>
    <b v="1"/>
    <x v="8"/>
    <s v="theater/musical"/>
    <x v="1"/>
    <s v="musical"/>
    <x v="3748"/>
    <x v="3763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n v="55.56"/>
    <b v="1"/>
    <x v="8"/>
    <s v="theater/musical"/>
    <x v="1"/>
    <s v="musical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n v="74.22"/>
    <b v="1"/>
    <x v="40"/>
    <s v="theater/musical"/>
    <x v="1"/>
    <s v="musical"/>
    <x v="3750"/>
    <x v="3765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n v="106.93"/>
    <b v="1"/>
    <x v="33"/>
    <s v="theater/musical"/>
    <x v="1"/>
    <s v="musical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n v="41.7"/>
    <b v="1"/>
    <x v="16"/>
    <s v="theater/musical"/>
    <x v="1"/>
    <s v="musical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n v="74.239999999999995"/>
    <b v="1"/>
    <x v="29"/>
    <s v="theater/musical"/>
    <x v="1"/>
    <s v="musical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n v="73.33"/>
    <b v="1"/>
    <x v="8"/>
    <s v="theater/musical"/>
    <x v="1"/>
    <s v="musical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n v="100"/>
    <b v="1"/>
    <x v="8"/>
    <s v="theater/musical"/>
    <x v="1"/>
    <s v="musical"/>
    <x v="3754"/>
    <x v="377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n v="38.42"/>
    <b v="1"/>
    <x v="91"/>
    <s v="theater/musical"/>
    <x v="1"/>
    <s v="musical"/>
    <x v="3755"/>
    <x v="3771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n v="166.97"/>
    <b v="1"/>
    <x v="5"/>
    <s v="theater/musical"/>
    <x v="1"/>
    <s v="musical"/>
    <x v="3756"/>
    <x v="3772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n v="94.91"/>
    <b v="1"/>
    <x v="29"/>
    <s v="theater/musical"/>
    <x v="1"/>
    <s v="musical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n v="100"/>
    <b v="1"/>
    <x v="8"/>
    <s v="theater/musical"/>
    <x v="1"/>
    <s v="musical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n v="143.21"/>
    <b v="1"/>
    <x v="8"/>
    <s v="theater/musical"/>
    <x v="1"/>
    <s v="musical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n v="90.82"/>
    <b v="1"/>
    <x v="13"/>
    <s v="theater/musical"/>
    <x v="1"/>
    <s v="musical"/>
    <x v="3760"/>
    <x v="3776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n v="48.54"/>
    <b v="1"/>
    <x v="1"/>
    <s v="theater/musical"/>
    <x v="1"/>
    <s v="musical"/>
    <x v="3761"/>
    <x v="3777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n v="70.03"/>
    <b v="1"/>
    <x v="2"/>
    <s v="theater/musical"/>
    <x v="1"/>
    <s v="musical"/>
    <x v="3762"/>
    <x v="3778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n v="135.63"/>
    <b v="1"/>
    <x v="3"/>
    <s v="theater/musical"/>
    <x v="1"/>
    <s v="musical"/>
    <x v="3763"/>
    <x v="3779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n v="100"/>
    <b v="1"/>
    <x v="28"/>
    <s v="theater/musical"/>
    <x v="1"/>
    <s v="musical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n v="94.9"/>
    <b v="1"/>
    <x v="5"/>
    <s v="theater/musical"/>
    <x v="1"/>
    <s v="musical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n v="75.37"/>
    <b v="1"/>
    <x v="21"/>
    <s v="theater/musical"/>
    <x v="1"/>
    <s v="musical"/>
    <x v="3766"/>
    <x v="3782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n v="64.459999999999994"/>
    <b v="1"/>
    <x v="32"/>
    <s v="theater/musical"/>
    <x v="1"/>
    <s v="musical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n v="115"/>
    <b v="1"/>
    <x v="41"/>
    <s v="theater/musical"/>
    <x v="1"/>
    <s v="musical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n v="100.5"/>
    <b v="1"/>
    <x v="298"/>
    <s v="theater/musical"/>
    <x v="1"/>
    <s v="musical"/>
    <x v="3769"/>
    <x v="3785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n v="93.77"/>
    <b v="1"/>
    <x v="38"/>
    <s v="theater/musical"/>
    <x v="1"/>
    <s v="musical"/>
    <x v="3770"/>
    <x v="3786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n v="35.1"/>
    <b v="1"/>
    <x v="8"/>
    <s v="theater/musical"/>
    <x v="1"/>
    <s v="musical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n v="500"/>
    <b v="0"/>
    <x v="60"/>
    <s v="theater/musical"/>
    <x v="1"/>
    <s v="musical"/>
    <x v="3771"/>
    <x v="3788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n v="29"/>
    <b v="0"/>
    <x v="56"/>
    <s v="theater/musical"/>
    <x v="1"/>
    <s v="musical"/>
    <x v="3772"/>
    <x v="3789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n v="0"/>
    <b v="0"/>
    <x v="50"/>
    <s v="theater/musical"/>
    <x v="1"/>
    <s v="musical"/>
    <x v="3773"/>
    <x v="379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n v="0"/>
    <b v="0"/>
    <x v="50"/>
    <s v="theater/musical"/>
    <x v="1"/>
    <s v="musical"/>
    <x v="3774"/>
    <x v="3791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n v="17.5"/>
    <b v="0"/>
    <x v="50"/>
    <s v="theater/musical"/>
    <x v="1"/>
    <s v="musical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n v="174"/>
    <b v="0"/>
    <x v="64"/>
    <s v="theater/musical"/>
    <x v="1"/>
    <s v="musical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n v="50"/>
    <b v="0"/>
    <x v="60"/>
    <s v="theater/musical"/>
    <x v="1"/>
    <s v="musical"/>
    <x v="3777"/>
    <x v="379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n v="5"/>
    <b v="0"/>
    <x v="53"/>
    <s v="theater/musical"/>
    <x v="1"/>
    <s v="musical"/>
    <x v="3778"/>
    <x v="3795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n v="1"/>
    <b v="0"/>
    <x v="50"/>
    <s v="theater/musical"/>
    <x v="1"/>
    <s v="musical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n v="145.41"/>
    <b v="0"/>
    <x v="369"/>
    <s v="theater/musical"/>
    <x v="1"/>
    <s v="musical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n v="205"/>
    <b v="0"/>
    <x v="60"/>
    <s v="theater/musical"/>
    <x v="1"/>
    <s v="musical"/>
    <x v="3781"/>
    <x v="379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n v="100.5"/>
    <b v="0"/>
    <x v="65"/>
    <s v="theater/musical"/>
    <x v="1"/>
    <s v="musical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n v="55.06"/>
    <b v="0"/>
    <x v="65"/>
    <s v="theater/musical"/>
    <x v="1"/>
    <s v="musical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n v="47.33"/>
    <b v="0"/>
    <x v="114"/>
    <s v="theater/musical"/>
    <x v="1"/>
    <s v="musical"/>
    <x v="3784"/>
    <x v="3801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n v="0"/>
    <b v="0"/>
    <x v="50"/>
    <s v="theater/musical"/>
    <x v="1"/>
    <s v="musical"/>
    <x v="3785"/>
    <x v="3802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n v="58.95"/>
    <b v="0"/>
    <x v="68"/>
    <s v="theater/musical"/>
    <x v="1"/>
    <s v="musical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n v="0"/>
    <b v="0"/>
    <x v="50"/>
    <s v="theater/musical"/>
    <x v="1"/>
    <s v="musical"/>
    <x v="3787"/>
    <x v="3804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n v="1.5"/>
    <b v="0"/>
    <x v="50"/>
    <s v="theater/musical"/>
    <x v="1"/>
    <s v="musical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n v="5"/>
    <b v="0"/>
    <x v="50"/>
    <s v="theater/musical"/>
    <x v="1"/>
    <s v="musical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n v="50.56"/>
    <b v="0"/>
    <x v="75"/>
    <s v="theater/musical"/>
    <x v="1"/>
    <s v="musical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n v="41.67"/>
    <b v="1"/>
    <x v="8"/>
    <s v="theater/plays"/>
    <x v="1"/>
    <s v="plays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n v="53.29"/>
    <b v="1"/>
    <x v="7"/>
    <s v="theater/plays"/>
    <x v="1"/>
    <s v="plays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n v="70.23"/>
    <b v="1"/>
    <x v="108"/>
    <s v="theater/plays"/>
    <x v="1"/>
    <s v="plays"/>
    <x v="3793"/>
    <x v="3810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n v="43.42"/>
    <b v="1"/>
    <x v="370"/>
    <s v="theater/plays"/>
    <x v="1"/>
    <s v="plays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n v="199.18"/>
    <b v="1"/>
    <x v="5"/>
    <s v="theater/plays"/>
    <x v="1"/>
    <s v="plays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n v="78.52"/>
    <b v="1"/>
    <x v="7"/>
    <s v="theater/plays"/>
    <x v="1"/>
    <s v="plays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n v="61.82"/>
    <b v="1"/>
    <x v="49"/>
    <s v="theater/plays"/>
    <x v="1"/>
    <s v="plays"/>
    <x v="3532"/>
    <x v="3814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n v="50"/>
    <b v="1"/>
    <x v="8"/>
    <s v="theater/plays"/>
    <x v="1"/>
    <s v="plays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n v="48.34"/>
    <b v="1"/>
    <x v="17"/>
    <s v="theater/plays"/>
    <x v="1"/>
    <s v="plays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n v="107.25"/>
    <b v="1"/>
    <x v="13"/>
    <s v="theater/plays"/>
    <x v="1"/>
    <s v="plays"/>
    <x v="3798"/>
    <x v="3817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n v="57"/>
    <b v="1"/>
    <x v="371"/>
    <s v="theater/plays"/>
    <x v="1"/>
    <s v="plays"/>
    <x v="3799"/>
    <x v="3818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n v="40.92"/>
    <b v="1"/>
    <x v="6"/>
    <s v="theater/plays"/>
    <x v="1"/>
    <s v="plays"/>
    <x v="3800"/>
    <x v="3819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n v="21.5"/>
    <b v="1"/>
    <x v="1"/>
    <s v="theater/plays"/>
    <x v="1"/>
    <s v="plays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n v="79.540000000000006"/>
    <b v="1"/>
    <x v="2"/>
    <s v="theater/plays"/>
    <x v="1"/>
    <s v="plays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n v="72.38"/>
    <b v="1"/>
    <x v="5"/>
    <s v="theater/plays"/>
    <x v="1"/>
    <s v="plays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n v="64.63"/>
    <b v="1"/>
    <x v="6"/>
    <s v="theater/plays"/>
    <x v="1"/>
    <s v="plays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n v="38.57"/>
    <b v="1"/>
    <x v="29"/>
    <s v="theater/plays"/>
    <x v="1"/>
    <s v="plays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n v="107.57"/>
    <b v="1"/>
    <x v="2"/>
    <s v="theater/plays"/>
    <x v="1"/>
    <s v="plays"/>
    <x v="3806"/>
    <x v="3825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n v="27.5"/>
    <b v="1"/>
    <x v="17"/>
    <s v="theater/plays"/>
    <x v="1"/>
    <s v="plays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n v="70.459999999999994"/>
    <b v="1"/>
    <x v="42"/>
    <s v="theater/plays"/>
    <x v="1"/>
    <s v="plays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n v="178.57"/>
    <b v="1"/>
    <x v="8"/>
    <s v="theater/plays"/>
    <x v="1"/>
    <s v="plays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n v="62.63"/>
    <b v="1"/>
    <x v="8"/>
    <s v="theater/plays"/>
    <x v="1"/>
    <s v="plays"/>
    <x v="3810"/>
    <x v="3829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n v="75"/>
    <b v="1"/>
    <x v="372"/>
    <s v="theater/plays"/>
    <x v="1"/>
    <s v="plays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n v="58.9"/>
    <b v="1"/>
    <x v="6"/>
    <s v="theater/plays"/>
    <x v="1"/>
    <s v="plays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n v="139.56"/>
    <b v="1"/>
    <x v="2"/>
    <s v="theater/plays"/>
    <x v="1"/>
    <s v="plays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n v="70"/>
    <b v="1"/>
    <x v="16"/>
    <s v="theater/plays"/>
    <x v="1"/>
    <s v="plays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n v="57.39"/>
    <b v="1"/>
    <x v="15"/>
    <s v="theater/plays"/>
    <x v="1"/>
    <s v="plays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n v="40"/>
    <b v="1"/>
    <x v="12"/>
    <s v="theater/plays"/>
    <x v="1"/>
    <s v="plays"/>
    <x v="3816"/>
    <x v="3835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n v="64.290000000000006"/>
    <b v="1"/>
    <x v="40"/>
    <s v="theater/plays"/>
    <x v="1"/>
    <s v="plays"/>
    <x v="3817"/>
    <x v="383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n v="120.12"/>
    <b v="1"/>
    <x v="21"/>
    <s v="theater/plays"/>
    <x v="1"/>
    <s v="plays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n v="1008.24"/>
    <b v="1"/>
    <x v="7"/>
    <s v="theater/plays"/>
    <x v="1"/>
    <s v="plays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n v="63.28"/>
    <b v="1"/>
    <x v="7"/>
    <s v="theater/plays"/>
    <x v="1"/>
    <s v="plays"/>
    <x v="3820"/>
    <x v="3839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n v="21.67"/>
    <b v="1"/>
    <x v="373"/>
    <s v="theater/plays"/>
    <x v="1"/>
    <s v="plays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n v="25.65"/>
    <b v="0"/>
    <x v="114"/>
    <s v="theater/plays"/>
    <x v="1"/>
    <s v="plays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n v="47.7"/>
    <b v="0"/>
    <x v="66"/>
    <s v="theater/plays"/>
    <x v="1"/>
    <s v="plays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n v="56.05"/>
    <b v="0"/>
    <x v="70"/>
    <s v="theater/plays"/>
    <x v="1"/>
    <s v="plays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n v="81.319999999999993"/>
    <b v="0"/>
    <x v="139"/>
    <s v="theater/plays"/>
    <x v="1"/>
    <s v="plays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n v="70.17"/>
    <b v="0"/>
    <x v="53"/>
    <s v="theater/plays"/>
    <x v="1"/>
    <s v="plays"/>
    <x v="3826"/>
    <x v="3845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n v="23.63"/>
    <b v="0"/>
    <x v="56"/>
    <s v="theater/plays"/>
    <x v="1"/>
    <s v="plays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n v="188.56"/>
    <b v="0"/>
    <x v="63"/>
    <s v="theater/plays"/>
    <x v="1"/>
    <s v="plays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n v="49.51"/>
    <b v="0"/>
    <x v="63"/>
    <s v="theater/plays"/>
    <x v="1"/>
    <s v="plays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n v="75.459999999999994"/>
    <b v="0"/>
    <x v="113"/>
    <s v="theater/plays"/>
    <x v="1"/>
    <s v="plays"/>
    <x v="3830"/>
    <x v="3849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n v="9.5"/>
    <b v="0"/>
    <x v="65"/>
    <s v="theater/plays"/>
    <x v="1"/>
    <s v="plays"/>
    <x v="3831"/>
    <x v="3850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n v="35.5"/>
    <b v="0"/>
    <x v="122"/>
    <s v="theater/plays"/>
    <x v="1"/>
    <s v="plays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n v="10"/>
    <b v="0"/>
    <x v="50"/>
    <s v="theater/plays"/>
    <x v="1"/>
    <s v="plays"/>
    <x v="3833"/>
    <x v="3852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n v="13"/>
    <b v="0"/>
    <x v="50"/>
    <s v="theater/plays"/>
    <x v="1"/>
    <s v="plays"/>
    <x v="3834"/>
    <x v="3853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n v="89.4"/>
    <b v="0"/>
    <x v="63"/>
    <s v="theater/plays"/>
    <x v="1"/>
    <s v="plays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n v="25"/>
    <b v="0"/>
    <x v="56"/>
    <s v="theater/plays"/>
    <x v="1"/>
    <s v="plays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n v="1"/>
    <b v="0"/>
    <x v="50"/>
    <s v="theater/plays"/>
    <x v="1"/>
    <s v="plays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n v="65"/>
    <b v="0"/>
    <x v="62"/>
    <s v="theater/plays"/>
    <x v="1"/>
    <s v="plays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n v="10"/>
    <b v="0"/>
    <x v="53"/>
    <s v="theater/plays"/>
    <x v="1"/>
    <s v="plays"/>
    <x v="3839"/>
    <x v="3858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n v="1"/>
    <b v="0"/>
    <x v="50"/>
    <s v="theater/plays"/>
    <x v="1"/>
    <s v="plays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n v="81.540000000000006"/>
    <b v="0"/>
    <x v="82"/>
    <s v="theater/plays"/>
    <x v="1"/>
    <s v="plays"/>
    <x v="3841"/>
    <x v="3860"/>
  </r>
  <r>
    <n v="3861"/>
    <x v="3856"/>
    <s v="THE COMING OF THE LORD!"/>
    <n v="2000"/>
    <n v="100"/>
    <x v="2"/>
    <x v="0"/>
    <x v="0"/>
    <n v="1415828820"/>
    <n v="1412258977"/>
    <b v="0"/>
    <n v="1"/>
    <n v="100"/>
    <b v="0"/>
    <x v="62"/>
    <s v="theater/plays"/>
    <x v="1"/>
    <s v="plays"/>
    <x v="3842"/>
    <x v="3861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n v="1"/>
    <b v="0"/>
    <x v="50"/>
    <s v="theater/plays"/>
    <x v="1"/>
    <s v="plays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n v="0"/>
    <b v="0"/>
    <x v="50"/>
    <s v="theater/plays"/>
    <x v="1"/>
    <s v="plays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n v="20"/>
    <b v="0"/>
    <x v="60"/>
    <s v="theater/plays"/>
    <x v="1"/>
    <s v="plays"/>
    <x v="3845"/>
    <x v="386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n v="46.43"/>
    <b v="0"/>
    <x v="117"/>
    <s v="theater/plays"/>
    <x v="1"/>
    <s v="plays"/>
    <x v="3846"/>
    <x v="3865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n v="5.5"/>
    <b v="0"/>
    <x v="60"/>
    <s v="theater/plays"/>
    <x v="1"/>
    <s v="plays"/>
    <x v="3847"/>
    <x v="386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n v="50.2"/>
    <b v="0"/>
    <x v="55"/>
    <s v="theater/plays"/>
    <x v="1"/>
    <s v="plays"/>
    <x v="3848"/>
    <x v="3867"/>
  </r>
  <r>
    <n v="3868"/>
    <x v="3863"/>
    <s v="New collection of music by Scott Evan Davis!"/>
    <n v="5000"/>
    <n v="10"/>
    <x v="1"/>
    <x v="1"/>
    <x v="1"/>
    <n v="1410191405"/>
    <n v="1408031405"/>
    <b v="0"/>
    <n v="1"/>
    <n v="10"/>
    <b v="0"/>
    <x v="50"/>
    <s v="theater/musical"/>
    <x v="1"/>
    <s v="musical"/>
    <x v="3849"/>
    <x v="3868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n v="30.13"/>
    <b v="0"/>
    <x v="56"/>
    <s v="theater/musical"/>
    <x v="1"/>
    <s v="musical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n v="150"/>
    <b v="0"/>
    <x v="77"/>
    <s v="theater/musical"/>
    <x v="1"/>
    <s v="musical"/>
    <x v="3851"/>
    <x v="387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n v="13.33"/>
    <b v="0"/>
    <x v="56"/>
    <s v="theater/musical"/>
    <x v="1"/>
    <s v="musical"/>
    <x v="3852"/>
    <x v="3871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n v="0"/>
    <b v="0"/>
    <x v="50"/>
    <s v="theater/musical"/>
    <x v="1"/>
    <s v="musical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n v="0"/>
    <b v="0"/>
    <x v="50"/>
    <s v="theater/musical"/>
    <x v="1"/>
    <s v="musical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n v="0"/>
    <b v="0"/>
    <x v="50"/>
    <s v="theater/musical"/>
    <x v="1"/>
    <s v="musical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n v="0"/>
    <b v="0"/>
    <x v="50"/>
    <s v="theater/musical"/>
    <x v="1"/>
    <s v="musical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n v="44.76"/>
    <b v="0"/>
    <x v="226"/>
    <s v="theater/musical"/>
    <x v="1"/>
    <s v="musical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n v="88.64"/>
    <b v="0"/>
    <x v="62"/>
    <s v="theater/musical"/>
    <x v="1"/>
    <s v="musical"/>
    <x v="3858"/>
    <x v="3877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n v="10"/>
    <b v="0"/>
    <x v="50"/>
    <s v="theater/musical"/>
    <x v="1"/>
    <s v="musical"/>
    <x v="3859"/>
    <x v="3878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n v="0"/>
    <b v="0"/>
    <x v="50"/>
    <s v="theater/musical"/>
    <x v="1"/>
    <s v="musical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n v="57.65"/>
    <b v="0"/>
    <x v="55"/>
    <s v="theater/musical"/>
    <x v="1"/>
    <s v="musical"/>
    <x v="3792"/>
    <x v="388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n v="25"/>
    <b v="0"/>
    <x v="62"/>
    <s v="theater/musical"/>
    <x v="1"/>
    <s v="musical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n v="0"/>
    <b v="0"/>
    <x v="50"/>
    <s v="theater/musical"/>
    <x v="1"/>
    <s v="musical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n v="0"/>
    <b v="0"/>
    <x v="50"/>
    <s v="theater/musical"/>
    <x v="1"/>
    <s v="musical"/>
    <x v="3863"/>
    <x v="3883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n v="0"/>
    <b v="0"/>
    <x v="50"/>
    <s v="theater/musical"/>
    <x v="1"/>
    <s v="musical"/>
    <x v="3864"/>
    <x v="3884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n v="0"/>
    <b v="0"/>
    <x v="50"/>
    <s v="theater/musical"/>
    <x v="1"/>
    <s v="musical"/>
    <x v="3865"/>
    <x v="3885"/>
  </r>
  <r>
    <n v="3886"/>
    <x v="3881"/>
    <n v="1"/>
    <n v="10000"/>
    <n v="0"/>
    <x v="1"/>
    <x v="2"/>
    <x v="2"/>
    <n v="1418275702"/>
    <n v="1415683702"/>
    <b v="0"/>
    <n v="0"/>
    <n v="0"/>
    <b v="0"/>
    <x v="50"/>
    <s v="theater/musical"/>
    <x v="1"/>
    <s v="musical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n v="17.5"/>
    <b v="0"/>
    <x v="53"/>
    <s v="theater/musical"/>
    <x v="1"/>
    <s v="musical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n v="38.71"/>
    <b v="0"/>
    <x v="117"/>
    <s v="theater/plays"/>
    <x v="1"/>
    <s v="plays"/>
    <x v="3868"/>
    <x v="388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n v="13.11"/>
    <b v="0"/>
    <x v="60"/>
    <s v="theater/plays"/>
    <x v="1"/>
    <s v="plays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n v="315.5"/>
    <b v="0"/>
    <x v="123"/>
    <s v="theater/plays"/>
    <x v="1"/>
    <s v="plays"/>
    <x v="3870"/>
    <x v="3890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n v="37.14"/>
    <b v="0"/>
    <x v="69"/>
    <s v="theater/plays"/>
    <x v="1"/>
    <s v="plays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n v="0"/>
    <b v="0"/>
    <x v="50"/>
    <s v="theater/plays"/>
    <x v="1"/>
    <s v="plays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n v="128.27000000000001"/>
    <b v="0"/>
    <x v="66"/>
    <s v="theater/plays"/>
    <x v="1"/>
    <s v="plays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n v="47.27"/>
    <b v="0"/>
    <x v="56"/>
    <s v="theater/plays"/>
    <x v="1"/>
    <s v="plays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n v="50"/>
    <b v="0"/>
    <x v="62"/>
    <s v="theater/plays"/>
    <x v="1"/>
    <s v="plays"/>
    <x v="3875"/>
    <x v="3895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n v="42.5"/>
    <b v="0"/>
    <x v="57"/>
    <s v="theater/plays"/>
    <x v="1"/>
    <s v="plays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n v="44"/>
    <b v="0"/>
    <x v="82"/>
    <s v="theater/plays"/>
    <x v="1"/>
    <s v="plays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n v="50.88"/>
    <b v="0"/>
    <x v="69"/>
    <s v="theater/plays"/>
    <x v="1"/>
    <s v="plays"/>
    <x v="3878"/>
    <x v="3898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n v="62.5"/>
    <b v="0"/>
    <x v="60"/>
    <s v="theater/plays"/>
    <x v="1"/>
    <s v="plays"/>
    <x v="3879"/>
    <x v="3899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n v="27"/>
    <b v="0"/>
    <x v="62"/>
    <s v="theater/plays"/>
    <x v="1"/>
    <s v="plays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n v="25"/>
    <b v="0"/>
    <x v="60"/>
    <s v="theater/plays"/>
    <x v="1"/>
    <s v="plays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n v="47.26"/>
    <b v="0"/>
    <x v="190"/>
    <s v="theater/plays"/>
    <x v="1"/>
    <s v="plays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n v="0"/>
    <b v="0"/>
    <x v="50"/>
    <s v="theater/plays"/>
    <x v="1"/>
    <s v="plays"/>
    <x v="3883"/>
    <x v="3903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n v="1.5"/>
    <b v="0"/>
    <x v="50"/>
    <s v="theater/plays"/>
    <x v="1"/>
    <s v="plays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n v="24.71"/>
    <b v="0"/>
    <x v="81"/>
    <s v="theater/plays"/>
    <x v="1"/>
    <s v="plays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n v="63.13"/>
    <b v="0"/>
    <x v="356"/>
    <s v="theater/plays"/>
    <x v="1"/>
    <s v="plays"/>
    <x v="3886"/>
    <x v="390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n v="38.25"/>
    <b v="0"/>
    <x v="77"/>
    <s v="theater/plays"/>
    <x v="1"/>
    <s v="plays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n v="16.25"/>
    <b v="0"/>
    <x v="114"/>
    <s v="theater/plays"/>
    <x v="1"/>
    <s v="plays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n v="33.75"/>
    <b v="0"/>
    <x v="50"/>
    <s v="theater/plays"/>
    <x v="1"/>
    <s v="plays"/>
    <x v="3889"/>
    <x v="3909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n v="61.67"/>
    <b v="0"/>
    <x v="56"/>
    <s v="theater/plays"/>
    <x v="1"/>
    <s v="plays"/>
    <x v="3890"/>
    <x v="3910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n v="83.14"/>
    <b v="0"/>
    <x v="121"/>
    <s v="theater/plays"/>
    <x v="1"/>
    <s v="plays"/>
    <x v="3891"/>
    <x v="3911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n v="1"/>
    <b v="0"/>
    <x v="50"/>
    <s v="theater/plays"/>
    <x v="1"/>
    <s v="plays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n v="142.86000000000001"/>
    <b v="0"/>
    <x v="54"/>
    <s v="theater/plays"/>
    <x v="1"/>
    <s v="plays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n v="33.67"/>
    <b v="0"/>
    <x v="71"/>
    <s v="theater/plays"/>
    <x v="1"/>
    <s v="plays"/>
    <x v="3894"/>
    <x v="3914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n v="5"/>
    <b v="0"/>
    <x v="50"/>
    <s v="theater/plays"/>
    <x v="1"/>
    <s v="plays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n v="0"/>
    <b v="0"/>
    <x v="50"/>
    <s v="theater/plays"/>
    <x v="1"/>
    <s v="plays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n v="10"/>
    <b v="0"/>
    <x v="50"/>
    <s v="theater/plays"/>
    <x v="1"/>
    <s v="plays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n v="40"/>
    <b v="0"/>
    <x v="50"/>
    <s v="theater/plays"/>
    <x v="1"/>
    <s v="plays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n v="30"/>
    <b v="0"/>
    <x v="53"/>
    <s v="theater/plays"/>
    <x v="1"/>
    <s v="plays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n v="45"/>
    <b v="0"/>
    <x v="62"/>
    <s v="theater/plays"/>
    <x v="1"/>
    <s v="plays"/>
    <x v="3900"/>
    <x v="392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n v="0"/>
    <b v="0"/>
    <x v="50"/>
    <s v="theater/plays"/>
    <x v="1"/>
    <s v="plays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n v="10.17"/>
    <b v="0"/>
    <x v="59"/>
    <s v="theater/plays"/>
    <x v="1"/>
    <s v="plays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n v="81.41"/>
    <b v="0"/>
    <x v="81"/>
    <s v="theater/plays"/>
    <x v="1"/>
    <s v="plays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n v="57.25"/>
    <b v="0"/>
    <x v="77"/>
    <s v="theater/plays"/>
    <x v="1"/>
    <s v="plays"/>
    <x v="3904"/>
    <x v="3924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n v="5"/>
    <b v="0"/>
    <x v="54"/>
    <s v="theater/plays"/>
    <x v="1"/>
    <s v="plays"/>
    <x v="3905"/>
    <x v="3925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n v="15"/>
    <b v="0"/>
    <x v="50"/>
    <s v="theater/plays"/>
    <x v="1"/>
    <s v="plays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n v="12.5"/>
    <b v="0"/>
    <x v="60"/>
    <s v="theater/plays"/>
    <x v="1"/>
    <s v="plays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n v="93"/>
    <b v="0"/>
    <x v="55"/>
    <s v="theater/plays"/>
    <x v="1"/>
    <s v="plays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n v="32.36"/>
    <b v="0"/>
    <x v="53"/>
    <s v="theater/plays"/>
    <x v="1"/>
    <s v="plays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n v="0"/>
    <b v="0"/>
    <x v="50"/>
    <s v="theater/plays"/>
    <x v="1"/>
    <s v="plays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n v="0"/>
    <b v="0"/>
    <x v="50"/>
    <s v="theater/plays"/>
    <x v="1"/>
    <s v="plays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n v="1"/>
    <b v="0"/>
    <x v="50"/>
    <s v="theater/plays"/>
    <x v="1"/>
    <s v="plays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n v="91.83"/>
    <b v="0"/>
    <x v="63"/>
    <s v="theater/plays"/>
    <x v="1"/>
    <s v="plays"/>
    <x v="3913"/>
    <x v="3933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n v="45.83"/>
    <b v="0"/>
    <x v="57"/>
    <s v="theater/plays"/>
    <x v="1"/>
    <s v="plays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n v="57.17"/>
    <b v="0"/>
    <x v="156"/>
    <s v="theater/plays"/>
    <x v="1"/>
    <s v="plays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n v="0"/>
    <b v="0"/>
    <x v="50"/>
    <s v="theater/plays"/>
    <x v="1"/>
    <s v="plays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n v="248.5"/>
    <b v="0"/>
    <x v="374"/>
    <s v="theater/plays"/>
    <x v="1"/>
    <s v="plays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n v="79.400000000000006"/>
    <b v="0"/>
    <x v="81"/>
    <s v="theater/plays"/>
    <x v="1"/>
    <s v="plays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n v="5"/>
    <b v="0"/>
    <x v="50"/>
    <s v="theater/plays"/>
    <x v="1"/>
    <s v="plays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n v="5.5"/>
    <b v="0"/>
    <x v="50"/>
    <s v="theater/plays"/>
    <x v="1"/>
    <s v="plays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n v="25"/>
    <b v="0"/>
    <x v="60"/>
    <s v="theater/plays"/>
    <x v="1"/>
    <s v="plays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n v="0"/>
    <b v="0"/>
    <x v="50"/>
    <s v="theater/plays"/>
    <x v="1"/>
    <s v="plays"/>
    <x v="3922"/>
    <x v="3942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n v="137.08000000000001"/>
    <b v="0"/>
    <x v="71"/>
    <s v="theater/plays"/>
    <x v="1"/>
    <s v="plays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n v="0"/>
    <b v="0"/>
    <x v="50"/>
    <s v="theater/plays"/>
    <x v="1"/>
    <s v="plays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n v="5"/>
    <b v="0"/>
    <x v="50"/>
    <s v="theater/plays"/>
    <x v="1"/>
    <s v="plays"/>
    <x v="3925"/>
    <x v="3945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n v="39"/>
    <b v="0"/>
    <x v="56"/>
    <s v="theater/plays"/>
    <x v="1"/>
    <s v="plays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n v="50.5"/>
    <b v="0"/>
    <x v="56"/>
    <s v="theater/plays"/>
    <x v="1"/>
    <s v="plays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n v="0"/>
    <b v="0"/>
    <x v="50"/>
    <s v="theater/plays"/>
    <x v="1"/>
    <s v="plays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n v="49.28"/>
    <b v="0"/>
    <x v="63"/>
    <s v="theater/plays"/>
    <x v="1"/>
    <s v="plays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n v="25"/>
    <b v="0"/>
    <x v="60"/>
    <s v="theater/plays"/>
    <x v="1"/>
    <s v="plays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n v="1"/>
    <b v="0"/>
    <x v="50"/>
    <s v="theater/plays"/>
    <x v="1"/>
    <s v="plays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n v="25"/>
    <b v="0"/>
    <x v="50"/>
    <s v="theater/plays"/>
    <x v="1"/>
    <s v="plays"/>
    <x v="3932"/>
    <x v="3952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n v="0"/>
    <b v="0"/>
    <x v="50"/>
    <s v="theater/plays"/>
    <x v="1"/>
    <s v="plays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n v="0"/>
    <b v="0"/>
    <x v="50"/>
    <s v="theater/plays"/>
    <x v="1"/>
    <s v="plays"/>
    <x v="3934"/>
    <x v="395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n v="53.13"/>
    <b v="0"/>
    <x v="148"/>
    <s v="theater/plays"/>
    <x v="1"/>
    <s v="plays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n v="0"/>
    <b v="0"/>
    <x v="50"/>
    <s v="theater/plays"/>
    <x v="1"/>
    <s v="plays"/>
    <x v="3936"/>
    <x v="395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n v="7"/>
    <b v="0"/>
    <x v="50"/>
    <s v="theater/plays"/>
    <x v="1"/>
    <s v="plays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n v="40.06"/>
    <b v="0"/>
    <x v="188"/>
    <s v="theater/plays"/>
    <x v="1"/>
    <s v="plays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n v="24.33"/>
    <b v="0"/>
    <x v="148"/>
    <s v="theater/plays"/>
    <x v="1"/>
    <s v="plays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n v="11.25"/>
    <b v="0"/>
    <x v="53"/>
    <s v="theater/plays"/>
    <x v="1"/>
    <s v="plays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n v="10.5"/>
    <b v="0"/>
    <x v="50"/>
    <s v="theater/plays"/>
    <x v="1"/>
    <s v="plays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n v="15"/>
    <b v="0"/>
    <x v="56"/>
    <s v="theater/plays"/>
    <x v="1"/>
    <s v="plays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n v="0"/>
    <b v="0"/>
    <x v="50"/>
    <s v="theater/plays"/>
    <x v="1"/>
    <s v="plays"/>
    <x v="3943"/>
    <x v="3963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n v="42"/>
    <b v="0"/>
    <x v="52"/>
    <s v="theater/plays"/>
    <x v="1"/>
    <s v="plays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n v="71.25"/>
    <b v="0"/>
    <x v="51"/>
    <s v="theater/plays"/>
    <x v="1"/>
    <s v="plays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n v="22.5"/>
    <b v="0"/>
    <x v="60"/>
    <s v="theater/plays"/>
    <x v="1"/>
    <s v="plays"/>
    <x v="3946"/>
    <x v="396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n v="41"/>
    <b v="0"/>
    <x v="148"/>
    <s v="theater/plays"/>
    <x v="1"/>
    <s v="plays"/>
    <x v="3947"/>
    <x v="396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n v="47.91"/>
    <b v="0"/>
    <x v="57"/>
    <s v="theater/plays"/>
    <x v="1"/>
    <s v="plays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n v="35.17"/>
    <b v="0"/>
    <x v="113"/>
    <s v="theater/plays"/>
    <x v="1"/>
    <s v="plays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n v="5.5"/>
    <b v="0"/>
    <x v="50"/>
    <s v="theater/plays"/>
    <x v="1"/>
    <s v="plays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n v="22.67"/>
    <b v="0"/>
    <x v="60"/>
    <s v="theater/plays"/>
    <x v="1"/>
    <s v="plays"/>
    <x v="3951"/>
    <x v="3971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n v="26.38"/>
    <b v="0"/>
    <x v="70"/>
    <s v="theater/plays"/>
    <x v="1"/>
    <s v="plays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n v="105.54"/>
    <b v="0"/>
    <x v="375"/>
    <s v="theater/plays"/>
    <x v="1"/>
    <s v="plays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n v="29.09"/>
    <b v="0"/>
    <x v="188"/>
    <s v="theater/plays"/>
    <x v="1"/>
    <s v="plays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n v="0"/>
    <b v="0"/>
    <x v="50"/>
    <s v="theater/plays"/>
    <x v="1"/>
    <s v="plays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n v="62"/>
    <b v="0"/>
    <x v="216"/>
    <s v="theater/plays"/>
    <x v="1"/>
    <s v="plays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n v="217.5"/>
    <b v="0"/>
    <x v="60"/>
    <s v="theater/plays"/>
    <x v="1"/>
    <s v="plays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n v="26.75"/>
    <b v="0"/>
    <x v="57"/>
    <s v="theater/plays"/>
    <x v="1"/>
    <s v="plays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n v="18.329999999999998"/>
    <b v="0"/>
    <x v="53"/>
    <s v="theater/plays"/>
    <x v="1"/>
    <s v="plays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n v="64.290000000000006"/>
    <b v="0"/>
    <x v="82"/>
    <s v="theater/plays"/>
    <x v="1"/>
    <s v="plays"/>
    <x v="3960"/>
    <x v="3980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n v="175"/>
    <b v="0"/>
    <x v="65"/>
    <s v="theater/plays"/>
    <x v="1"/>
    <s v="plays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n v="34"/>
    <b v="0"/>
    <x v="68"/>
    <s v="theater/plays"/>
    <x v="1"/>
    <s v="plays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n v="84.28"/>
    <b v="0"/>
    <x v="131"/>
    <s v="theater/plays"/>
    <x v="1"/>
    <s v="plays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n v="9.5"/>
    <b v="0"/>
    <x v="52"/>
    <s v="theater/plays"/>
    <x v="1"/>
    <s v="plays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n v="33.74"/>
    <b v="0"/>
    <x v="188"/>
    <s v="theater/plays"/>
    <x v="1"/>
    <s v="plays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n v="37.54"/>
    <b v="0"/>
    <x v="54"/>
    <s v="theater/plays"/>
    <x v="1"/>
    <s v="plays"/>
    <x v="3966"/>
    <x v="398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n v="11.62"/>
    <b v="0"/>
    <x v="151"/>
    <s v="theater/plays"/>
    <x v="1"/>
    <s v="plays"/>
    <x v="3967"/>
    <x v="3987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n v="8"/>
    <b v="0"/>
    <x v="53"/>
    <s v="theater/plays"/>
    <x v="1"/>
    <s v="plays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n v="0"/>
    <b v="0"/>
    <x v="50"/>
    <s v="theater/plays"/>
    <x v="1"/>
    <s v="plays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n v="23"/>
    <b v="0"/>
    <x v="65"/>
    <s v="theater/plays"/>
    <x v="1"/>
    <s v="plays"/>
    <x v="3970"/>
    <x v="3990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n v="100"/>
    <b v="0"/>
    <x v="68"/>
    <s v="theater/plays"/>
    <x v="1"/>
    <s v="plays"/>
    <x v="3971"/>
    <x v="3991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n v="60.11"/>
    <b v="0"/>
    <x v="62"/>
    <s v="theater/plays"/>
    <x v="1"/>
    <s v="plays"/>
    <x v="3972"/>
    <x v="3992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n v="3"/>
    <b v="0"/>
    <x v="50"/>
    <s v="theater/plays"/>
    <x v="1"/>
    <s v="plays"/>
    <x v="3973"/>
    <x v="3993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n v="5"/>
    <b v="0"/>
    <x v="50"/>
    <s v="theater/plays"/>
    <x v="1"/>
    <s v="plays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n v="17.5"/>
    <b v="0"/>
    <x v="131"/>
    <s v="theater/plays"/>
    <x v="1"/>
    <s v="plays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n v="29.24"/>
    <b v="0"/>
    <x v="123"/>
    <s v="theater/plays"/>
    <x v="1"/>
    <s v="plays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n v="0"/>
    <b v="0"/>
    <x v="50"/>
    <s v="theater/plays"/>
    <x v="1"/>
    <s v="plays"/>
    <x v="3977"/>
    <x v="3997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n v="59.58"/>
    <b v="0"/>
    <x v="219"/>
    <s v="theater/plays"/>
    <x v="1"/>
    <s v="plays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n v="82.57"/>
    <b v="0"/>
    <x v="123"/>
    <s v="theater/plays"/>
    <x v="1"/>
    <s v="plays"/>
    <x v="3979"/>
    <x v="3999"/>
  </r>
  <r>
    <n v="4000"/>
    <x v="3994"/>
    <s v="An Enticing Trip into the World of Assisted Dying"/>
    <n v="8000"/>
    <n v="10"/>
    <x v="2"/>
    <x v="0"/>
    <x v="0"/>
    <n v="1462631358"/>
    <n v="1457450958"/>
    <b v="0"/>
    <n v="1"/>
    <n v="10"/>
    <b v="0"/>
    <x v="50"/>
    <s v="theater/plays"/>
    <x v="1"/>
    <s v="plays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n v="32.36"/>
    <b v="0"/>
    <x v="151"/>
    <s v="theater/plays"/>
    <x v="1"/>
    <s v="plays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n v="5.75"/>
    <b v="0"/>
    <x v="53"/>
    <s v="theater/plays"/>
    <x v="1"/>
    <s v="plays"/>
    <x v="3981"/>
    <x v="4002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n v="100.5"/>
    <b v="0"/>
    <x v="54"/>
    <s v="theater/plays"/>
    <x v="1"/>
    <s v="plays"/>
    <x v="3982"/>
    <x v="4003"/>
  </r>
  <r>
    <n v="4004"/>
    <x v="3998"/>
    <s v="Help Launch The Queen Into South Florida!"/>
    <n v="500"/>
    <n v="1"/>
    <x v="2"/>
    <x v="0"/>
    <x v="0"/>
    <n v="1412740457"/>
    <n v="1410148457"/>
    <b v="0"/>
    <n v="1"/>
    <n v="1"/>
    <b v="0"/>
    <x v="50"/>
    <s v="theater/plays"/>
    <x v="1"/>
    <s v="plays"/>
    <x v="3983"/>
    <x v="4004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n v="20"/>
    <b v="0"/>
    <x v="60"/>
    <s v="theater/plays"/>
    <x v="1"/>
    <s v="plays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n v="2"/>
    <b v="0"/>
    <x v="50"/>
    <s v="theater/plays"/>
    <x v="1"/>
    <s v="plays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n v="5"/>
    <b v="0"/>
    <x v="50"/>
    <s v="theater/plays"/>
    <x v="1"/>
    <s v="plays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n v="15"/>
    <b v="0"/>
    <x v="52"/>
    <s v="theater/plays"/>
    <x v="1"/>
    <s v="plays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n v="25"/>
    <b v="0"/>
    <x v="65"/>
    <s v="theater/plays"/>
    <x v="1"/>
    <s v="plays"/>
    <x v="3988"/>
    <x v="4009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n v="45.84"/>
    <b v="0"/>
    <x v="148"/>
    <s v="theater/plays"/>
    <x v="1"/>
    <s v="plays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n v="4.75"/>
    <b v="0"/>
    <x v="59"/>
    <s v="theater/plays"/>
    <x v="1"/>
    <s v="plays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n v="0"/>
    <b v="0"/>
    <x v="50"/>
    <s v="theater/plays"/>
    <x v="1"/>
    <s v="plays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n v="13"/>
    <b v="0"/>
    <x v="60"/>
    <s v="theater/plays"/>
    <x v="1"/>
    <s v="plays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n v="0"/>
    <b v="0"/>
    <x v="50"/>
    <s v="theater/plays"/>
    <x v="1"/>
    <s v="plays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n v="1"/>
    <b v="0"/>
    <x v="50"/>
    <s v="theater/plays"/>
    <x v="1"/>
    <s v="plays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n v="10"/>
    <b v="0"/>
    <x v="51"/>
    <s v="theater/plays"/>
    <x v="1"/>
    <s v="plays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n v="52.5"/>
    <b v="0"/>
    <x v="60"/>
    <s v="theater/plays"/>
    <x v="1"/>
    <s v="plays"/>
    <x v="3996"/>
    <x v="4017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n v="32.5"/>
    <b v="0"/>
    <x v="114"/>
    <s v="theater/plays"/>
    <x v="1"/>
    <s v="plays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n v="7.25"/>
    <b v="0"/>
    <x v="60"/>
    <s v="theater/plays"/>
    <x v="1"/>
    <s v="plays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n v="33.33"/>
    <b v="0"/>
    <x v="123"/>
    <s v="theater/plays"/>
    <x v="1"/>
    <s v="plays"/>
    <x v="3999"/>
    <x v="4020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n v="62.5"/>
    <b v="0"/>
    <x v="60"/>
    <s v="theater/plays"/>
    <x v="1"/>
    <s v="plays"/>
    <x v="4000"/>
    <x v="4021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n v="63.56"/>
    <b v="0"/>
    <x v="140"/>
    <s v="theater/plays"/>
    <x v="1"/>
    <s v="plays"/>
    <x v="4001"/>
    <x v="4022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n v="0"/>
    <b v="0"/>
    <x v="50"/>
    <s v="theater/plays"/>
    <x v="1"/>
    <s v="plays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n v="10"/>
    <b v="0"/>
    <x v="60"/>
    <s v="theater/plays"/>
    <x v="1"/>
    <s v="plays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n v="62.5"/>
    <b v="0"/>
    <x v="62"/>
    <s v="theater/plays"/>
    <x v="1"/>
    <s v="plays"/>
    <x v="4004"/>
    <x v="4025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n v="0"/>
    <b v="0"/>
    <x v="50"/>
    <s v="theater/plays"/>
    <x v="1"/>
    <s v="plays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n v="30.71"/>
    <b v="0"/>
    <x v="113"/>
    <s v="theater/plays"/>
    <x v="1"/>
    <s v="plays"/>
    <x v="4006"/>
    <x v="4027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n v="51"/>
    <b v="0"/>
    <x v="58"/>
    <s v="theater/plays"/>
    <x v="1"/>
    <s v="plays"/>
    <x v="4007"/>
    <x v="4028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n v="0"/>
    <b v="0"/>
    <x v="50"/>
    <s v="theater/plays"/>
    <x v="1"/>
    <s v="plays"/>
    <x v="4008"/>
    <x v="4029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n v="66.67"/>
    <b v="0"/>
    <x v="63"/>
    <s v="theater/plays"/>
    <x v="1"/>
    <s v="plays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n v="0"/>
    <b v="0"/>
    <x v="50"/>
    <s v="theater/plays"/>
    <x v="1"/>
    <s v="plays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n v="59"/>
    <b v="0"/>
    <x v="113"/>
    <s v="theater/plays"/>
    <x v="1"/>
    <s v="plays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n v="65.34"/>
    <b v="0"/>
    <x v="73"/>
    <s v="theater/plays"/>
    <x v="1"/>
    <s v="plays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n v="100"/>
    <b v="0"/>
    <x v="60"/>
    <s v="theater/plays"/>
    <x v="1"/>
    <s v="plays"/>
    <x v="4013"/>
    <x v="4034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n v="147.4"/>
    <b v="0"/>
    <x v="121"/>
    <s v="theater/plays"/>
    <x v="1"/>
    <s v="plays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n v="166.06"/>
    <b v="0"/>
    <x v="153"/>
    <s v="theater/plays"/>
    <x v="1"/>
    <s v="plays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n v="40"/>
    <b v="0"/>
    <x v="57"/>
    <s v="theater/plays"/>
    <x v="1"/>
    <s v="plays"/>
    <x v="4016"/>
    <x v="4037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n v="75.25"/>
    <b v="0"/>
    <x v="81"/>
    <s v="theater/plays"/>
    <x v="1"/>
    <s v="plays"/>
    <x v="4017"/>
    <x v="4038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n v="60"/>
    <b v="0"/>
    <x v="64"/>
    <s v="theater/plays"/>
    <x v="1"/>
    <s v="plays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n v="1250"/>
    <b v="0"/>
    <x v="134"/>
    <s v="theater/plays"/>
    <x v="1"/>
    <s v="plays"/>
    <x v="4019"/>
    <x v="4040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n v="10.5"/>
    <b v="0"/>
    <x v="50"/>
    <s v="theater/plays"/>
    <x v="1"/>
    <s v="plays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n v="7"/>
    <b v="0"/>
    <x v="50"/>
    <s v="theater/plays"/>
    <x v="1"/>
    <s v="plays"/>
    <x v="4021"/>
    <x v="4042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n v="0"/>
    <b v="0"/>
    <x v="50"/>
    <s v="theater/plays"/>
    <x v="1"/>
    <s v="plays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n v="56.25"/>
    <b v="0"/>
    <x v="151"/>
    <s v="theater/plays"/>
    <x v="1"/>
    <s v="plays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n v="1"/>
    <b v="0"/>
    <x v="50"/>
    <s v="theater/plays"/>
    <x v="1"/>
    <s v="plays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n v="38.33"/>
    <b v="0"/>
    <x v="59"/>
    <s v="theater/plays"/>
    <x v="1"/>
    <s v="plays"/>
    <x v="4025"/>
    <x v="404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n v="27.5"/>
    <b v="0"/>
    <x v="53"/>
    <s v="theater/plays"/>
    <x v="1"/>
    <s v="plays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n v="32.979999999999997"/>
    <b v="0"/>
    <x v="82"/>
    <s v="theater/plays"/>
    <x v="1"/>
    <s v="plays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n v="16"/>
    <b v="0"/>
    <x v="50"/>
    <s v="theater/plays"/>
    <x v="1"/>
    <s v="plays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n v="1"/>
    <b v="0"/>
    <x v="50"/>
    <s v="theater/plays"/>
    <x v="1"/>
    <s v="plays"/>
    <x v="4029"/>
    <x v="4050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n v="0"/>
    <b v="0"/>
    <x v="50"/>
    <s v="theater/plays"/>
    <x v="1"/>
    <s v="plays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n v="86.62"/>
    <b v="0"/>
    <x v="151"/>
    <s v="theater/plays"/>
    <x v="1"/>
    <s v="plays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n v="55"/>
    <b v="0"/>
    <x v="66"/>
    <s v="theater/plays"/>
    <x v="1"/>
    <s v="plays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n v="0"/>
    <b v="0"/>
    <x v="50"/>
    <s v="theater/plays"/>
    <x v="1"/>
    <s v="plays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n v="41.95"/>
    <b v="0"/>
    <x v="82"/>
    <s v="theater/plays"/>
    <x v="1"/>
    <s v="plays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n v="88.33"/>
    <b v="0"/>
    <x v="226"/>
    <s v="theater/plays"/>
    <x v="1"/>
    <s v="plays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n v="129.16999999999999"/>
    <b v="0"/>
    <x v="66"/>
    <s v="theater/plays"/>
    <x v="1"/>
    <s v="plays"/>
    <x v="4036"/>
    <x v="4057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n v="23.75"/>
    <b v="0"/>
    <x v="56"/>
    <s v="theater/plays"/>
    <x v="1"/>
    <s v="plays"/>
    <x v="3268"/>
    <x v="4058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n v="35.71"/>
    <b v="0"/>
    <x v="56"/>
    <s v="theater/plays"/>
    <x v="1"/>
    <s v="plays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n v="57"/>
    <b v="0"/>
    <x v="56"/>
    <s v="theater/plays"/>
    <x v="1"/>
    <s v="plays"/>
    <x v="4038"/>
    <x v="4060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n v="0"/>
    <b v="0"/>
    <x v="50"/>
    <s v="theater/plays"/>
    <x v="1"/>
    <s v="plays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n v="163.33000000000001"/>
    <b v="0"/>
    <x v="53"/>
    <s v="theater/plays"/>
    <x v="1"/>
    <s v="plays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n v="15"/>
    <b v="0"/>
    <x v="60"/>
    <s v="theater/plays"/>
    <x v="1"/>
    <s v="plays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n v="64.17"/>
    <b v="0"/>
    <x v="118"/>
    <s v="theater/plays"/>
    <x v="1"/>
    <s v="plays"/>
    <x v="4042"/>
    <x v="4064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n v="6.75"/>
    <b v="0"/>
    <x v="60"/>
    <s v="theater/plays"/>
    <x v="1"/>
    <s v="plays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n v="25"/>
    <b v="0"/>
    <x v="50"/>
    <s v="theater/plays"/>
    <x v="1"/>
    <s v="plays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n v="179.12"/>
    <b v="0"/>
    <x v="220"/>
    <s v="theater/plays"/>
    <x v="1"/>
    <s v="plays"/>
    <x v="4045"/>
    <x v="4067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n v="34.950000000000003"/>
    <b v="0"/>
    <x v="60"/>
    <s v="theater/plays"/>
    <x v="1"/>
    <s v="plays"/>
    <x v="4046"/>
    <x v="4068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n v="33.08"/>
    <b v="0"/>
    <x v="122"/>
    <s v="theater/plays"/>
    <x v="1"/>
    <s v="plays"/>
    <x v="4047"/>
    <x v="4069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n v="27.5"/>
    <b v="0"/>
    <x v="123"/>
    <s v="theater/plays"/>
    <x v="1"/>
    <s v="plays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n v="0"/>
    <b v="0"/>
    <x v="50"/>
    <s v="theater/plays"/>
    <x v="1"/>
    <s v="plays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n v="2"/>
    <b v="0"/>
    <x v="50"/>
    <s v="theater/plays"/>
    <x v="1"/>
    <s v="plays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n v="18.5"/>
    <b v="0"/>
    <x v="60"/>
    <s v="theater/plays"/>
    <x v="1"/>
    <s v="plays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n v="35"/>
    <b v="0"/>
    <x v="117"/>
    <s v="theater/plays"/>
    <x v="1"/>
    <s v="plays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n v="44.31"/>
    <b v="0"/>
    <x v="129"/>
    <s v="theater/plays"/>
    <x v="1"/>
    <s v="plays"/>
    <x v="4053"/>
    <x v="4075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n v="0"/>
    <b v="0"/>
    <x v="50"/>
    <s v="theater/plays"/>
    <x v="1"/>
    <s v="plays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n v="222.5"/>
    <b v="0"/>
    <x v="114"/>
    <s v="theater/plays"/>
    <x v="1"/>
    <s v="plays"/>
    <x v="4055"/>
    <x v="4077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n v="0"/>
    <b v="0"/>
    <x v="50"/>
    <s v="theater/plays"/>
    <x v="1"/>
    <s v="plays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n v="5"/>
    <b v="0"/>
    <x v="50"/>
    <s v="theater/plays"/>
    <x v="1"/>
    <s v="plays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n v="0"/>
    <b v="0"/>
    <x v="50"/>
    <s v="theater/plays"/>
    <x v="1"/>
    <s v="plays"/>
    <x v="4058"/>
    <x v="408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n v="29.17"/>
    <b v="0"/>
    <x v="63"/>
    <s v="theater/plays"/>
    <x v="1"/>
    <s v="plays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n v="1.5"/>
    <b v="0"/>
    <x v="53"/>
    <s v="theater/plays"/>
    <x v="1"/>
    <s v="plays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n v="126.5"/>
    <b v="0"/>
    <x v="66"/>
    <s v="theater/plays"/>
    <x v="1"/>
    <s v="plays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n v="10"/>
    <b v="0"/>
    <x v="50"/>
    <s v="theater/plays"/>
    <x v="1"/>
    <s v="plays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n v="10"/>
    <b v="0"/>
    <x v="50"/>
    <s v="theater/plays"/>
    <x v="1"/>
    <s v="plays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n v="9.4"/>
    <b v="0"/>
    <x v="62"/>
    <s v="theater/plays"/>
    <x v="1"/>
    <s v="plays"/>
    <x v="4064"/>
    <x v="4086"/>
  </r>
  <r>
    <n v="4087"/>
    <x v="4080"/>
    <s v="Comedy Stage Play"/>
    <n v="9600"/>
    <n v="0"/>
    <x v="2"/>
    <x v="0"/>
    <x v="0"/>
    <n v="1468777786"/>
    <n v="1466185786"/>
    <b v="0"/>
    <n v="0"/>
    <n v="0"/>
    <b v="0"/>
    <x v="50"/>
    <s v="theater/plays"/>
    <x v="1"/>
    <s v="plays"/>
    <x v="4065"/>
    <x v="4087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n v="72"/>
    <b v="0"/>
    <x v="57"/>
    <s v="theater/plays"/>
    <x v="1"/>
    <s v="plays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n v="30"/>
    <b v="0"/>
    <x v="62"/>
    <s v="theater/plays"/>
    <x v="1"/>
    <s v="plays"/>
    <x v="4067"/>
    <x v="4089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n v="10.67"/>
    <b v="0"/>
    <x v="56"/>
    <s v="theater/plays"/>
    <x v="1"/>
    <s v="plays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n v="25.5"/>
    <b v="0"/>
    <x v="55"/>
    <s v="theater/plays"/>
    <x v="1"/>
    <s v="plays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n v="20"/>
    <b v="0"/>
    <x v="50"/>
    <s v="theater/plays"/>
    <x v="1"/>
    <s v="plays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n v="15"/>
    <b v="0"/>
    <x v="53"/>
    <s v="theater/plays"/>
    <x v="1"/>
    <s v="plays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n v="91.25"/>
    <b v="0"/>
    <x v="121"/>
    <s v="theater/plays"/>
    <x v="1"/>
    <s v="plays"/>
    <x v="4072"/>
    <x v="4094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n v="800"/>
    <b v="0"/>
    <x v="56"/>
    <s v="theater/plays"/>
    <x v="1"/>
    <s v="plays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n v="80"/>
    <b v="0"/>
    <x v="57"/>
    <s v="theater/plays"/>
    <x v="1"/>
    <s v="plays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n v="0"/>
    <b v="0"/>
    <x v="50"/>
    <s v="theater/plays"/>
    <x v="1"/>
    <s v="plays"/>
    <x v="4075"/>
    <x v="4097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n v="0"/>
    <b v="0"/>
    <x v="50"/>
    <s v="theater/plays"/>
    <x v="1"/>
    <s v="plays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n v="50"/>
    <b v="0"/>
    <x v="60"/>
    <s v="theater/plays"/>
    <x v="1"/>
    <s v="plays"/>
    <x v="4077"/>
    <x v="4099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n v="0"/>
    <b v="0"/>
    <x v="50"/>
    <s v="theater/plays"/>
    <x v="1"/>
    <s v="plays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n v="0"/>
    <b v="0"/>
    <x v="50"/>
    <s v="theater/plays"/>
    <x v="1"/>
    <s v="plays"/>
    <x v="4079"/>
    <x v="4101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n v="22.83"/>
    <b v="0"/>
    <x v="117"/>
    <s v="theater/plays"/>
    <x v="1"/>
    <s v="plays"/>
    <x v="4080"/>
    <x v="4102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n v="16.670000000000002"/>
    <b v="0"/>
    <x v="54"/>
    <s v="theater/plays"/>
    <x v="1"/>
    <s v="plays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n v="45.79"/>
    <b v="0"/>
    <x v="70"/>
    <s v="theater/plays"/>
    <x v="1"/>
    <s v="plays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n v="383.33"/>
    <b v="0"/>
    <x v="113"/>
    <s v="theater/plays"/>
    <x v="1"/>
    <s v="plays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n v="106.97"/>
    <b v="0"/>
    <x v="376"/>
    <s v="theater/plays"/>
    <x v="1"/>
    <s v="plays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n v="10.25"/>
    <b v="0"/>
    <x v="53"/>
    <s v="theater/plays"/>
    <x v="1"/>
    <s v="plays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n v="59"/>
    <b v="0"/>
    <x v="53"/>
    <s v="theater/plays"/>
    <x v="1"/>
    <s v="plays"/>
    <x v="4086"/>
    <x v="4108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n v="0"/>
    <b v="0"/>
    <x v="50"/>
    <s v="theater/plays"/>
    <x v="1"/>
    <s v="plays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n v="14.33"/>
    <b v="0"/>
    <x v="129"/>
    <s v="theater/plays"/>
    <x v="1"/>
    <s v="plays"/>
    <x v="4088"/>
    <x v="4110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n v="15.67"/>
    <b v="0"/>
    <x v="56"/>
    <s v="theater/plays"/>
    <x v="1"/>
    <s v="plays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n v="1"/>
    <b v="0"/>
    <x v="50"/>
    <s v="theater/plays"/>
    <x v="1"/>
    <s v="plays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n v="1"/>
    <b v="0"/>
    <x v="50"/>
    <s v="theater/plays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7DF07-1F79-4B36-AF9C-81D31957CA9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name="country: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7" subtotal="count" baseField="16" baseItem="0"/>
  </dataFields>
  <formats count="6">
    <format dxfId="37">
      <pivotArea field="6" type="button" dataOnly="0" labelOnly="1" outline="0" axis="axisPage" fieldPosition="0"/>
    </format>
    <format dxfId="36">
      <pivotArea field="6" type="button" dataOnly="0" labelOnly="1" outline="0" axis="axisPage" fieldPosition="0"/>
    </format>
    <format dxfId="35">
      <pivotArea field="6" type="button" dataOnly="0" labelOnly="1" outline="0" axis="axisPage" fieldPosition="0"/>
    </format>
    <format dxfId="34">
      <pivotArea field="6" type="button" dataOnly="0" labelOnly="1" outline="0" axis="axisPage" fieldPosition="0"/>
    </format>
    <format dxfId="33">
      <pivotArea dataOnly="0" labelOnly="1" outline="0" fieldPosition="0">
        <references count="1">
          <reference field="6" count="0"/>
        </references>
      </pivotArea>
    </format>
    <format dxfId="32">
      <pivotArea field="6" type="button" dataOnly="0" labelOnly="1" outline="0" axis="axisPage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ADBC0-92CF-455A-9DE1-08B502522A5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untry: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Category: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item="20" hier="-1"/>
    <pageField fld="16" hier="-1"/>
  </pageFields>
  <dataFields count="1">
    <dataField name="Count of outcome" fld="0" subtotal="count" baseField="17" baseItem="12"/>
  </dataFields>
  <formats count="10">
    <format dxfId="10">
      <pivotArea field="6" type="button" dataOnly="0" labelOnly="1" outline="0" axis="axisPage" fieldPosition="0"/>
    </format>
    <format dxfId="11">
      <pivotArea field="16" type="button" dataOnly="0" labelOnly="1" outline="0" axis="axisPage" fieldPosition="1"/>
    </format>
    <format dxfId="12">
      <pivotArea field="16" type="button" dataOnly="0" labelOnly="1" outline="0" axis="axisPage" fieldPosition="1"/>
    </format>
    <format dxfId="13">
      <pivotArea field="6" type="button" dataOnly="0" labelOnly="1" outline="0" axis="axisPage" fieldPosition="0"/>
    </format>
    <format dxfId="14">
      <pivotArea dataOnly="0" labelOnly="1" outline="0" fieldPosition="0">
        <references count="1">
          <reference field="6" count="0"/>
        </references>
      </pivotArea>
    </format>
    <format dxfId="15">
      <pivotArea dataOnly="0" labelOnly="1" outline="0" fieldPosition="0">
        <references count="1">
          <reference field="16" count="0"/>
        </references>
      </pivotArea>
    </format>
    <format dxfId="16">
      <pivotArea field="6" type="button" dataOnly="0" labelOnly="1" outline="0" axis="axisPage" fieldPosition="0"/>
    </format>
    <format dxfId="17">
      <pivotArea field="16" type="button" dataOnly="0" labelOnly="1" outline="0" axis="axisPage" fieldPosition="1"/>
    </format>
    <format dxfId="18">
      <pivotArea field="16" type="button" dataOnly="0" labelOnly="1" outline="0" axis="axisPage" fieldPosition="1"/>
    </format>
    <format dxfId="19">
      <pivotArea field="6" type="button" dataOnly="0" labelOnly="1" outline="0" axis="axisPage" fieldPosition="0"/>
    </format>
  </formats>
  <chartFormats count="5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4D3E3-7D1F-4C63-9CEF-117F838FAB6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: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: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0" subtotal="count" baseField="19" baseItem="1"/>
  </dataFields>
  <formats count="12">
    <format dxfId="31">
      <pivotArea field="16" type="button" dataOnly="0" labelOnly="1" outline="0" axis="axisPage" fieldPosition="0"/>
    </format>
    <format dxfId="30">
      <pivotArea field="21" type="button" dataOnly="0" labelOnly="1" outline="0" axis="axisPage" fieldPosition="1"/>
    </format>
    <format dxfId="29">
      <pivotArea field="16" type="button" dataOnly="0" labelOnly="1" outline="0" axis="axisPage" fieldPosition="0"/>
    </format>
    <format dxfId="28">
      <pivotArea field="21" type="button" dataOnly="0" labelOnly="1" outline="0" axis="axisPage" fieldPosition="1"/>
    </format>
    <format dxfId="27">
      <pivotArea field="16" type="button" dataOnly="0" labelOnly="1" outline="0" axis="axisPage" fieldPosition="0"/>
    </format>
    <format dxfId="26">
      <pivotArea field="21" type="button" dataOnly="0" labelOnly="1" outline="0" axis="axisPage" fieldPosition="1"/>
    </format>
    <format dxfId="25">
      <pivotArea field="21" type="button" dataOnly="0" labelOnly="1" outline="0" axis="axisPage" fieldPosition="1"/>
    </format>
    <format dxfId="24">
      <pivotArea field="16" type="button" dataOnly="0" labelOnly="1" outline="0" axis="axisPage" fieldPosition="0"/>
    </format>
    <format dxfId="23">
      <pivotArea dataOnly="0" labelOnly="1" outline="0" fieldPosition="0">
        <references count="1">
          <reference field="16" count="0"/>
        </references>
      </pivotArea>
    </format>
    <format dxfId="22">
      <pivotArea dataOnly="0" labelOnly="1" outline="0" fieldPosition="0">
        <references count="1">
          <reference field="21" count="0"/>
        </references>
      </pivotArea>
    </format>
    <format dxfId="21">
      <pivotArea field="16" type="button" dataOnly="0" labelOnly="1" outline="0" axis="axisPage" fieldPosition="0"/>
    </format>
    <format dxfId="20">
      <pivotArea field="21" type="button" dataOnly="0" labelOnly="1" outline="0" axis="axisPage" fieldPosition="1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55" zoomScaleNormal="55" workbookViewId="0">
      <selection activeCell="D1293" sqref="D1293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style="5" customWidth="1"/>
    <col min="10" max="10" width="18.05078125" customWidth="1"/>
    <col min="11" max="11" width="19.1015625" customWidth="1"/>
    <col min="12" max="12" width="24.578125" customWidth="1"/>
    <col min="13" max="13" width="29.68359375" customWidth="1"/>
    <col min="14" max="14" width="39.89453125" customWidth="1"/>
    <col min="15" max="15" width="28.578125" customWidth="1"/>
    <col min="16" max="16" width="41.15625" customWidth="1"/>
    <col min="17" max="17" width="26.62890625" customWidth="1"/>
    <col min="18" max="18" width="26.1015625" customWidth="1"/>
    <col min="19" max="19" width="27.7890625" customWidth="1"/>
    <col min="20" max="20" width="33.734375" customWidth="1"/>
  </cols>
  <sheetData>
    <row r="1" spans="1:20" ht="28.8" customHeight="1" x14ac:dyDescent="0.7">
      <c r="A1" s="6" t="s">
        <v>0</v>
      </c>
      <c r="B1" s="6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15" t="s">
        <v>8245</v>
      </c>
      <c r="I1" s="16" t="s">
        <v>8259</v>
      </c>
      <c r="J1" s="15" t="s">
        <v>8260</v>
      </c>
      <c r="K1" s="15" t="s">
        <v>8261</v>
      </c>
      <c r="L1" s="15" t="s">
        <v>8262</v>
      </c>
      <c r="M1" s="15" t="s">
        <v>8307</v>
      </c>
      <c r="N1" s="15" t="s">
        <v>8263</v>
      </c>
      <c r="O1" s="15" t="s">
        <v>8306</v>
      </c>
      <c r="P1" s="15" t="s">
        <v>8264</v>
      </c>
      <c r="Q1" s="15" t="s">
        <v>8308</v>
      </c>
      <c r="R1" s="15" t="s">
        <v>8309</v>
      </c>
      <c r="S1" s="15" t="s">
        <v>8402</v>
      </c>
      <c r="T1" s="15" t="s">
        <v>8403</v>
      </c>
    </row>
    <row r="2" spans="1:20" ht="43.2" hidden="1" x14ac:dyDescent="0.55000000000000004">
      <c r="A2">
        <v>0</v>
      </c>
      <c r="B2" s="1" t="s">
        <v>2</v>
      </c>
      <c r="C2" s="1" t="s">
        <v>4111</v>
      </c>
      <c r="D2" s="18">
        <v>8500</v>
      </c>
      <c r="E2">
        <v>11633</v>
      </c>
      <c r="F2" t="s">
        <v>8219</v>
      </c>
      <c r="G2" t="s">
        <v>8224</v>
      </c>
      <c r="H2" t="s">
        <v>8246</v>
      </c>
      <c r="I2" s="5">
        <v>1437620400</v>
      </c>
      <c r="J2">
        <v>1434931811</v>
      </c>
      <c r="K2" t="b">
        <v>0</v>
      </c>
      <c r="L2">
        <v>182</v>
      </c>
      <c r="M2">
        <f t="shared" ref="M2:M65" si="0">IF(L2=0,0,ROUND(E2/L2,2))</f>
        <v>63.92</v>
      </c>
      <c r="N2" t="b">
        <v>1</v>
      </c>
      <c r="O2">
        <f>ROUND(($E2*100)/$D2,0)</f>
        <v>137</v>
      </c>
      <c r="P2" t="s">
        <v>8265</v>
      </c>
      <c r="Q2" t="str">
        <f>LEFT(P2,FIND("/",P2)-1)</f>
        <v>film &amp; video</v>
      </c>
      <c r="R2" t="str">
        <f>RIGHT(P2,LEN(P2)-FIND("/",P2))</f>
        <v>television</v>
      </c>
      <c r="S2" s="7">
        <f t="shared" ref="S2:S65" si="1">(((I2/60)/60)/24)+DATE(1970,1,1)</f>
        <v>42208.125</v>
      </c>
      <c r="T2" s="7">
        <f t="shared" ref="T2:T65" si="2">(((J2/60)/60)/24)+DATE(1970,1,1)</f>
        <v>42177.007071759261</v>
      </c>
    </row>
    <row r="3" spans="1:20" ht="28.8" hidden="1" x14ac:dyDescent="0.55000000000000004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5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>
        <f t="shared" ref="O3:O66" si="3">ROUND(($E3*100)/$D3,0)</f>
        <v>143</v>
      </c>
      <c r="P3" t="s">
        <v>8265</v>
      </c>
      <c r="Q3" t="str">
        <f t="shared" ref="Q3:Q66" si="4">LEFT(P3,FIND("/",P3)-1)</f>
        <v>film &amp; video</v>
      </c>
      <c r="R3" t="str">
        <f t="shared" ref="R3:R66" si="5">RIGHT(P3,LEN(P3)-FIND("/",P3))</f>
        <v>television</v>
      </c>
      <c r="S3" s="7">
        <f t="shared" si="1"/>
        <v>42796.600497685184</v>
      </c>
      <c r="T3" s="7">
        <f t="shared" si="2"/>
        <v>42766.600497685184</v>
      </c>
    </row>
    <row r="4" spans="1:20" ht="43.2" hidden="1" x14ac:dyDescent="0.5500000000000000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5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>
        <f t="shared" si="3"/>
        <v>105</v>
      </c>
      <c r="P4" t="s">
        <v>8265</v>
      </c>
      <c r="Q4" t="str">
        <f t="shared" si="4"/>
        <v>film &amp; video</v>
      </c>
      <c r="R4" t="str">
        <f t="shared" si="5"/>
        <v>television</v>
      </c>
      <c r="S4" s="7">
        <f t="shared" si="1"/>
        <v>42415.702349537038</v>
      </c>
      <c r="T4" s="7">
        <f t="shared" si="2"/>
        <v>42405.702349537038</v>
      </c>
    </row>
    <row r="5" spans="1:20" ht="28.8" hidden="1" x14ac:dyDescent="0.5500000000000000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>
        <f t="shared" si="3"/>
        <v>104</v>
      </c>
      <c r="P5" t="s">
        <v>8265</v>
      </c>
      <c r="Q5" t="str">
        <f t="shared" si="4"/>
        <v>film &amp; video</v>
      </c>
      <c r="R5" t="str">
        <f t="shared" si="5"/>
        <v>television</v>
      </c>
      <c r="S5" s="7">
        <f t="shared" si="1"/>
        <v>41858.515127314815</v>
      </c>
      <c r="T5" s="7">
        <f t="shared" si="2"/>
        <v>41828.515127314815</v>
      </c>
    </row>
    <row r="6" spans="1:20" ht="57.6" hidden="1" x14ac:dyDescent="0.5500000000000000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5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>
        <f t="shared" si="3"/>
        <v>123</v>
      </c>
      <c r="P6" t="s">
        <v>8265</v>
      </c>
      <c r="Q6" t="str">
        <f t="shared" si="4"/>
        <v>film &amp; video</v>
      </c>
      <c r="R6" t="str">
        <f t="shared" si="5"/>
        <v>television</v>
      </c>
      <c r="S6" s="7">
        <f t="shared" si="1"/>
        <v>42357.834247685183</v>
      </c>
      <c r="T6" s="7">
        <f t="shared" si="2"/>
        <v>42327.834247685183</v>
      </c>
    </row>
    <row r="7" spans="1:20" ht="43.2" hidden="1" x14ac:dyDescent="0.5500000000000000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5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>
        <f t="shared" si="3"/>
        <v>110</v>
      </c>
      <c r="P7" t="s">
        <v>8265</v>
      </c>
      <c r="Q7" t="str">
        <f t="shared" si="4"/>
        <v>film &amp; video</v>
      </c>
      <c r="R7" t="str">
        <f t="shared" si="5"/>
        <v>television</v>
      </c>
      <c r="S7" s="7">
        <f t="shared" si="1"/>
        <v>42580.232638888891</v>
      </c>
      <c r="T7" s="7">
        <f t="shared" si="2"/>
        <v>42563.932951388888</v>
      </c>
    </row>
    <row r="8" spans="1:20" ht="43.2" hidden="1" x14ac:dyDescent="0.5500000000000000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5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>
        <f t="shared" si="3"/>
        <v>106</v>
      </c>
      <c r="P8" t="s">
        <v>8265</v>
      </c>
      <c r="Q8" t="str">
        <f t="shared" si="4"/>
        <v>film &amp; video</v>
      </c>
      <c r="R8" t="str">
        <f t="shared" si="5"/>
        <v>television</v>
      </c>
      <c r="S8" s="7">
        <f t="shared" si="1"/>
        <v>41804.072337962964</v>
      </c>
      <c r="T8" s="7">
        <f t="shared" si="2"/>
        <v>41794.072337962964</v>
      </c>
    </row>
    <row r="9" spans="1:20" ht="43.2" hidden="1" x14ac:dyDescent="0.5500000000000000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5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>
        <f t="shared" si="3"/>
        <v>101</v>
      </c>
      <c r="P9" t="s">
        <v>8265</v>
      </c>
      <c r="Q9" t="str">
        <f t="shared" si="4"/>
        <v>film &amp; video</v>
      </c>
      <c r="R9" t="str">
        <f t="shared" si="5"/>
        <v>television</v>
      </c>
      <c r="S9" s="7">
        <f t="shared" si="1"/>
        <v>42556.047071759262</v>
      </c>
      <c r="T9" s="7">
        <f t="shared" si="2"/>
        <v>42516.047071759262</v>
      </c>
    </row>
    <row r="10" spans="1:20" hidden="1" x14ac:dyDescent="0.5500000000000000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5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>
        <f t="shared" si="3"/>
        <v>100</v>
      </c>
      <c r="P10" t="s">
        <v>8265</v>
      </c>
      <c r="Q10" t="str">
        <f t="shared" si="4"/>
        <v>film &amp; video</v>
      </c>
      <c r="R10" t="str">
        <f t="shared" si="5"/>
        <v>television</v>
      </c>
      <c r="S10" s="7">
        <f t="shared" si="1"/>
        <v>42475.875</v>
      </c>
      <c r="T10" s="7">
        <f t="shared" si="2"/>
        <v>42468.94458333333</v>
      </c>
    </row>
    <row r="11" spans="1:20" ht="43.2" hidden="1" x14ac:dyDescent="0.5500000000000000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5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>
        <f t="shared" si="3"/>
        <v>126</v>
      </c>
      <c r="P11" t="s">
        <v>8265</v>
      </c>
      <c r="Q11" t="str">
        <f t="shared" si="4"/>
        <v>film &amp; video</v>
      </c>
      <c r="R11" t="str">
        <f t="shared" si="5"/>
        <v>television</v>
      </c>
      <c r="S11" s="7">
        <f t="shared" si="1"/>
        <v>42477.103518518517</v>
      </c>
      <c r="T11" s="7">
        <f t="shared" si="2"/>
        <v>42447.103518518517</v>
      </c>
    </row>
    <row r="12" spans="1:20" ht="43.2" hidden="1" x14ac:dyDescent="0.5500000000000000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5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>
        <f t="shared" si="3"/>
        <v>101</v>
      </c>
      <c r="P12" t="s">
        <v>8265</v>
      </c>
      <c r="Q12" t="str">
        <f t="shared" si="4"/>
        <v>film &amp; video</v>
      </c>
      <c r="R12" t="str">
        <f t="shared" si="5"/>
        <v>television</v>
      </c>
      <c r="S12" s="7">
        <f t="shared" si="1"/>
        <v>41815.068043981482</v>
      </c>
      <c r="T12" s="7">
        <f t="shared" si="2"/>
        <v>41780.068043981482</v>
      </c>
    </row>
    <row r="13" spans="1:20" ht="43.2" hidden="1" x14ac:dyDescent="0.5500000000000000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5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>
        <f t="shared" si="3"/>
        <v>121</v>
      </c>
      <c r="P13" t="s">
        <v>8265</v>
      </c>
      <c r="Q13" t="str">
        <f t="shared" si="4"/>
        <v>film &amp; video</v>
      </c>
      <c r="R13" t="str">
        <f t="shared" si="5"/>
        <v>television</v>
      </c>
      <c r="S13" s="7">
        <f t="shared" si="1"/>
        <v>42604.125</v>
      </c>
      <c r="T13" s="7">
        <f t="shared" si="2"/>
        <v>42572.778495370367</v>
      </c>
    </row>
    <row r="14" spans="1:20" ht="43.2" hidden="1" x14ac:dyDescent="0.5500000000000000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5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>
        <f t="shared" si="3"/>
        <v>165</v>
      </c>
      <c r="P14" t="s">
        <v>8265</v>
      </c>
      <c r="Q14" t="str">
        <f t="shared" si="4"/>
        <v>film &amp; video</v>
      </c>
      <c r="R14" t="str">
        <f t="shared" si="5"/>
        <v>television</v>
      </c>
      <c r="S14" s="7">
        <f t="shared" si="1"/>
        <v>41836.125</v>
      </c>
      <c r="T14" s="7">
        <f t="shared" si="2"/>
        <v>41791.713252314818</v>
      </c>
    </row>
    <row r="15" spans="1:20" ht="28.8" hidden="1" x14ac:dyDescent="0.5500000000000000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>
        <f t="shared" si="3"/>
        <v>160</v>
      </c>
      <c r="P15" t="s">
        <v>8265</v>
      </c>
      <c r="Q15" t="str">
        <f t="shared" si="4"/>
        <v>film &amp; video</v>
      </c>
      <c r="R15" t="str">
        <f t="shared" si="5"/>
        <v>television</v>
      </c>
      <c r="S15" s="7">
        <f t="shared" si="1"/>
        <v>42544.852083333331</v>
      </c>
      <c r="T15" s="7">
        <f t="shared" si="2"/>
        <v>42508.677187499998</v>
      </c>
    </row>
    <row r="16" spans="1:20" ht="28.8" hidden="1" x14ac:dyDescent="0.5500000000000000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5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>
        <f t="shared" si="3"/>
        <v>101</v>
      </c>
      <c r="P16" t="s">
        <v>8265</v>
      </c>
      <c r="Q16" t="str">
        <f t="shared" si="4"/>
        <v>film &amp; video</v>
      </c>
      <c r="R16" t="str">
        <f t="shared" si="5"/>
        <v>television</v>
      </c>
      <c r="S16" s="7">
        <f t="shared" si="1"/>
        <v>41833.582638888889</v>
      </c>
      <c r="T16" s="7">
        <f t="shared" si="2"/>
        <v>41808.02648148148</v>
      </c>
    </row>
    <row r="17" spans="1:20" ht="43.2" hidden="1" x14ac:dyDescent="0.5500000000000000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5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>
        <f t="shared" si="3"/>
        <v>107</v>
      </c>
      <c r="P17" t="s">
        <v>8265</v>
      </c>
      <c r="Q17" t="str">
        <f t="shared" si="4"/>
        <v>film &amp; video</v>
      </c>
      <c r="R17" t="str">
        <f t="shared" si="5"/>
        <v>television</v>
      </c>
      <c r="S17" s="7">
        <f t="shared" si="1"/>
        <v>42274.843055555553</v>
      </c>
      <c r="T17" s="7">
        <f t="shared" si="2"/>
        <v>42256.391875000001</v>
      </c>
    </row>
    <row r="18" spans="1:20" ht="43.2" hidden="1" x14ac:dyDescent="0.5500000000000000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5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>
        <f t="shared" si="3"/>
        <v>100</v>
      </c>
      <c r="P18" t="s">
        <v>8265</v>
      </c>
      <c r="Q18" t="str">
        <f t="shared" si="4"/>
        <v>film &amp; video</v>
      </c>
      <c r="R18" t="str">
        <f t="shared" si="5"/>
        <v>television</v>
      </c>
      <c r="S18" s="7">
        <f t="shared" si="1"/>
        <v>41806.229166666664</v>
      </c>
      <c r="T18" s="7">
        <f t="shared" si="2"/>
        <v>41760.796423611115</v>
      </c>
    </row>
    <row r="19" spans="1:20" ht="43.2" hidden="1" x14ac:dyDescent="0.5500000000000000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5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>
        <f t="shared" si="3"/>
        <v>101</v>
      </c>
      <c r="P19" t="s">
        <v>8265</v>
      </c>
      <c r="Q19" t="str">
        <f t="shared" si="4"/>
        <v>film &amp; video</v>
      </c>
      <c r="R19" t="str">
        <f t="shared" si="5"/>
        <v>television</v>
      </c>
      <c r="S19" s="7">
        <f t="shared" si="1"/>
        <v>41947.773402777777</v>
      </c>
      <c r="T19" s="7">
        <f t="shared" si="2"/>
        <v>41917.731736111113</v>
      </c>
    </row>
    <row r="20" spans="1:20" ht="43.2" hidden="1" x14ac:dyDescent="0.5500000000000000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5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>
        <f t="shared" si="3"/>
        <v>106</v>
      </c>
      <c r="P20" t="s">
        <v>8265</v>
      </c>
      <c r="Q20" t="str">
        <f t="shared" si="4"/>
        <v>film &amp; video</v>
      </c>
      <c r="R20" t="str">
        <f t="shared" si="5"/>
        <v>television</v>
      </c>
      <c r="S20" s="7">
        <f t="shared" si="1"/>
        <v>41899.542314814818</v>
      </c>
      <c r="T20" s="7">
        <f t="shared" si="2"/>
        <v>41869.542314814818</v>
      </c>
    </row>
    <row r="21" spans="1:20" ht="43.2" hidden="1" x14ac:dyDescent="0.5500000000000000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5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>
        <f t="shared" si="3"/>
        <v>145</v>
      </c>
      <c r="P21" t="s">
        <v>8265</v>
      </c>
      <c r="Q21" t="str">
        <f t="shared" si="4"/>
        <v>film &amp; video</v>
      </c>
      <c r="R21" t="str">
        <f t="shared" si="5"/>
        <v>television</v>
      </c>
      <c r="S21" s="7">
        <f t="shared" si="1"/>
        <v>42205.816365740742</v>
      </c>
      <c r="T21" s="7">
        <f t="shared" si="2"/>
        <v>42175.816365740742</v>
      </c>
    </row>
    <row r="22" spans="1:20" ht="43.2" hidden="1" x14ac:dyDescent="0.5500000000000000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5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>
        <f t="shared" si="3"/>
        <v>100</v>
      </c>
      <c r="P22" t="s">
        <v>8265</v>
      </c>
      <c r="Q22" t="str">
        <f t="shared" si="4"/>
        <v>film &amp; video</v>
      </c>
      <c r="R22" t="str">
        <f t="shared" si="5"/>
        <v>television</v>
      </c>
      <c r="S22" s="7">
        <f t="shared" si="1"/>
        <v>42260.758240740746</v>
      </c>
      <c r="T22" s="7">
        <f t="shared" si="2"/>
        <v>42200.758240740746</v>
      </c>
    </row>
    <row r="23" spans="1:20" ht="43.2" hidden="1" x14ac:dyDescent="0.5500000000000000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5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>
        <f t="shared" si="3"/>
        <v>109</v>
      </c>
      <c r="P23" t="s">
        <v>8265</v>
      </c>
      <c r="Q23" t="str">
        <f t="shared" si="4"/>
        <v>film &amp; video</v>
      </c>
      <c r="R23" t="str">
        <f t="shared" si="5"/>
        <v>television</v>
      </c>
      <c r="S23" s="7">
        <f t="shared" si="1"/>
        <v>41908.627187500002</v>
      </c>
      <c r="T23" s="7">
        <f t="shared" si="2"/>
        <v>41878.627187500002</v>
      </c>
    </row>
    <row r="24" spans="1:20" ht="28.8" hidden="1" x14ac:dyDescent="0.5500000000000000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5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>
        <f t="shared" si="3"/>
        <v>117</v>
      </c>
      <c r="P24" t="s">
        <v>8265</v>
      </c>
      <c r="Q24" t="str">
        <f t="shared" si="4"/>
        <v>film &amp; video</v>
      </c>
      <c r="R24" t="str">
        <f t="shared" si="5"/>
        <v>television</v>
      </c>
      <c r="S24" s="7">
        <f t="shared" si="1"/>
        <v>42005.332638888889</v>
      </c>
      <c r="T24" s="7">
        <f t="shared" si="2"/>
        <v>41989.91134259259</v>
      </c>
    </row>
    <row r="25" spans="1:20" ht="43.2" hidden="1" x14ac:dyDescent="0.5500000000000000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>
        <f t="shared" si="3"/>
        <v>119</v>
      </c>
      <c r="P25" t="s">
        <v>8265</v>
      </c>
      <c r="Q25" t="str">
        <f t="shared" si="4"/>
        <v>film &amp; video</v>
      </c>
      <c r="R25" t="str">
        <f t="shared" si="5"/>
        <v>television</v>
      </c>
      <c r="S25" s="7">
        <f t="shared" si="1"/>
        <v>42124.638888888891</v>
      </c>
      <c r="T25" s="7">
        <f t="shared" si="2"/>
        <v>42097.778946759259</v>
      </c>
    </row>
    <row r="26" spans="1:20" ht="28.8" hidden="1" x14ac:dyDescent="0.5500000000000000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5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>
        <f t="shared" si="3"/>
        <v>109</v>
      </c>
      <c r="P26" t="s">
        <v>8265</v>
      </c>
      <c r="Q26" t="str">
        <f t="shared" si="4"/>
        <v>film &amp; video</v>
      </c>
      <c r="R26" t="str">
        <f t="shared" si="5"/>
        <v>television</v>
      </c>
      <c r="S26" s="7">
        <f t="shared" si="1"/>
        <v>42262.818750000006</v>
      </c>
      <c r="T26" s="7">
        <f t="shared" si="2"/>
        <v>42229.820173611108</v>
      </c>
    </row>
    <row r="27" spans="1:20" ht="43.2" hidden="1" x14ac:dyDescent="0.5500000000000000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5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>
        <f t="shared" si="3"/>
        <v>133</v>
      </c>
      <c r="P27" t="s">
        <v>8265</v>
      </c>
      <c r="Q27" t="str">
        <f t="shared" si="4"/>
        <v>film &amp; video</v>
      </c>
      <c r="R27" t="str">
        <f t="shared" si="5"/>
        <v>television</v>
      </c>
      <c r="S27" s="7">
        <f t="shared" si="1"/>
        <v>42378.025011574078</v>
      </c>
      <c r="T27" s="7">
        <f t="shared" si="2"/>
        <v>42318.025011574078</v>
      </c>
    </row>
    <row r="28" spans="1:20" ht="43.2" hidden="1" x14ac:dyDescent="0.5500000000000000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5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>
        <f t="shared" si="3"/>
        <v>155</v>
      </c>
      <c r="P28" t="s">
        <v>8265</v>
      </c>
      <c r="Q28" t="str">
        <f t="shared" si="4"/>
        <v>film &amp; video</v>
      </c>
      <c r="R28" t="str">
        <f t="shared" si="5"/>
        <v>television</v>
      </c>
      <c r="S28" s="7">
        <f t="shared" si="1"/>
        <v>41868.515555555554</v>
      </c>
      <c r="T28" s="7">
        <f t="shared" si="2"/>
        <v>41828.515555555554</v>
      </c>
    </row>
    <row r="29" spans="1:20" ht="43.2" hidden="1" x14ac:dyDescent="0.5500000000000000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5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>
        <f t="shared" si="3"/>
        <v>112</v>
      </c>
      <c r="P29" t="s">
        <v>8265</v>
      </c>
      <c r="Q29" t="str">
        <f t="shared" si="4"/>
        <v>film &amp; video</v>
      </c>
      <c r="R29" t="str">
        <f t="shared" si="5"/>
        <v>television</v>
      </c>
      <c r="S29" s="7">
        <f t="shared" si="1"/>
        <v>41959.206400462965</v>
      </c>
      <c r="T29" s="7">
        <f t="shared" si="2"/>
        <v>41929.164733796293</v>
      </c>
    </row>
    <row r="30" spans="1:20" ht="28.8" hidden="1" x14ac:dyDescent="0.5500000000000000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5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>
        <f t="shared" si="3"/>
        <v>100</v>
      </c>
      <c r="P30" t="s">
        <v>8265</v>
      </c>
      <c r="Q30" t="str">
        <f t="shared" si="4"/>
        <v>film &amp; video</v>
      </c>
      <c r="R30" t="str">
        <f t="shared" si="5"/>
        <v>television</v>
      </c>
      <c r="S30" s="7">
        <f t="shared" si="1"/>
        <v>42354.96393518518</v>
      </c>
      <c r="T30" s="7">
        <f t="shared" si="2"/>
        <v>42324.96393518518</v>
      </c>
    </row>
    <row r="31" spans="1:20" ht="43.2" hidden="1" x14ac:dyDescent="0.5500000000000000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5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>
        <f t="shared" si="3"/>
        <v>123</v>
      </c>
      <c r="P31" t="s">
        <v>8265</v>
      </c>
      <c r="Q31" t="str">
        <f t="shared" si="4"/>
        <v>film &amp; video</v>
      </c>
      <c r="R31" t="str">
        <f t="shared" si="5"/>
        <v>television</v>
      </c>
      <c r="S31" s="7">
        <f t="shared" si="1"/>
        <v>41842.67324074074</v>
      </c>
      <c r="T31" s="7">
        <f t="shared" si="2"/>
        <v>41812.67324074074</v>
      </c>
    </row>
    <row r="32" spans="1:20" ht="43.2" hidden="1" x14ac:dyDescent="0.5500000000000000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5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>
        <f t="shared" si="3"/>
        <v>101</v>
      </c>
      <c r="P32" t="s">
        <v>8265</v>
      </c>
      <c r="Q32" t="str">
        <f t="shared" si="4"/>
        <v>film &amp; video</v>
      </c>
      <c r="R32" t="str">
        <f t="shared" si="5"/>
        <v>television</v>
      </c>
      <c r="S32" s="7">
        <f t="shared" si="1"/>
        <v>41872.292997685188</v>
      </c>
      <c r="T32" s="7">
        <f t="shared" si="2"/>
        <v>41842.292997685188</v>
      </c>
    </row>
    <row r="33" spans="1:20" ht="43.2" hidden="1" x14ac:dyDescent="0.5500000000000000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5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>
        <f t="shared" si="3"/>
        <v>100</v>
      </c>
      <c r="P33" t="s">
        <v>8265</v>
      </c>
      <c r="Q33" t="str">
        <f t="shared" si="4"/>
        <v>film &amp; video</v>
      </c>
      <c r="R33" t="str">
        <f t="shared" si="5"/>
        <v>television</v>
      </c>
      <c r="S33" s="7">
        <f t="shared" si="1"/>
        <v>42394.79206018518</v>
      </c>
      <c r="T33" s="7">
        <f t="shared" si="2"/>
        <v>42376.79206018518</v>
      </c>
    </row>
    <row r="34" spans="1:20" ht="43.2" hidden="1" x14ac:dyDescent="0.5500000000000000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5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>
        <f t="shared" si="3"/>
        <v>100</v>
      </c>
      <c r="P34" t="s">
        <v>8265</v>
      </c>
      <c r="Q34" t="str">
        <f t="shared" si="4"/>
        <v>film &amp; video</v>
      </c>
      <c r="R34" t="str">
        <f t="shared" si="5"/>
        <v>television</v>
      </c>
      <c r="S34" s="7">
        <f t="shared" si="1"/>
        <v>42503.165972222225</v>
      </c>
      <c r="T34" s="7">
        <f t="shared" si="2"/>
        <v>42461.627511574072</v>
      </c>
    </row>
    <row r="35" spans="1:20" ht="43.2" hidden="1" x14ac:dyDescent="0.5500000000000000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>
        <f t="shared" si="3"/>
        <v>102</v>
      </c>
      <c r="P35" t="s">
        <v>8265</v>
      </c>
      <c r="Q35" t="str">
        <f t="shared" si="4"/>
        <v>film &amp; video</v>
      </c>
      <c r="R35" t="str">
        <f t="shared" si="5"/>
        <v>television</v>
      </c>
      <c r="S35" s="7">
        <f t="shared" si="1"/>
        <v>42316.702557870376</v>
      </c>
      <c r="T35" s="7">
        <f t="shared" si="2"/>
        <v>42286.660891203705</v>
      </c>
    </row>
    <row r="36" spans="1:20" ht="43.2" hidden="1" x14ac:dyDescent="0.5500000000000000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5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>
        <f t="shared" si="3"/>
        <v>130</v>
      </c>
      <c r="P36" t="s">
        <v>8265</v>
      </c>
      <c r="Q36" t="str">
        <f t="shared" si="4"/>
        <v>film &amp; video</v>
      </c>
      <c r="R36" t="str">
        <f t="shared" si="5"/>
        <v>television</v>
      </c>
      <c r="S36" s="7">
        <f t="shared" si="1"/>
        <v>41856.321770833332</v>
      </c>
      <c r="T36" s="7">
        <f t="shared" si="2"/>
        <v>41841.321770833332</v>
      </c>
    </row>
    <row r="37" spans="1:20" ht="43.2" hidden="1" x14ac:dyDescent="0.5500000000000000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5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>
        <f t="shared" si="3"/>
        <v>167</v>
      </c>
      <c r="P37" t="s">
        <v>8265</v>
      </c>
      <c r="Q37" t="str">
        <f t="shared" si="4"/>
        <v>film &amp; video</v>
      </c>
      <c r="R37" t="str">
        <f t="shared" si="5"/>
        <v>television</v>
      </c>
      <c r="S37" s="7">
        <f t="shared" si="1"/>
        <v>42122</v>
      </c>
      <c r="T37" s="7">
        <f t="shared" si="2"/>
        <v>42098.291828703703</v>
      </c>
    </row>
    <row r="38" spans="1:20" ht="28.8" hidden="1" x14ac:dyDescent="0.5500000000000000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5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>
        <f t="shared" si="3"/>
        <v>142</v>
      </c>
      <c r="P38" t="s">
        <v>8265</v>
      </c>
      <c r="Q38" t="str">
        <f t="shared" si="4"/>
        <v>film &amp; video</v>
      </c>
      <c r="R38" t="str">
        <f t="shared" si="5"/>
        <v>television</v>
      </c>
      <c r="S38" s="7">
        <f t="shared" si="1"/>
        <v>42098.265335648146</v>
      </c>
      <c r="T38" s="7">
        <f t="shared" si="2"/>
        <v>42068.307002314818</v>
      </c>
    </row>
    <row r="39" spans="1:20" ht="43.2" hidden="1" x14ac:dyDescent="0.5500000000000000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5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>
        <f t="shared" si="3"/>
        <v>183</v>
      </c>
      <c r="P39" t="s">
        <v>8265</v>
      </c>
      <c r="Q39" t="str">
        <f t="shared" si="4"/>
        <v>film &amp; video</v>
      </c>
      <c r="R39" t="str">
        <f t="shared" si="5"/>
        <v>television</v>
      </c>
      <c r="S39" s="7">
        <f t="shared" si="1"/>
        <v>42062.693043981482</v>
      </c>
      <c r="T39" s="7">
        <f t="shared" si="2"/>
        <v>42032.693043981482</v>
      </c>
    </row>
    <row r="40" spans="1:20" ht="43.2" hidden="1" x14ac:dyDescent="0.5500000000000000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5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>
        <f t="shared" si="3"/>
        <v>110</v>
      </c>
      <c r="P40" t="s">
        <v>8265</v>
      </c>
      <c r="Q40" t="str">
        <f t="shared" si="4"/>
        <v>film &amp; video</v>
      </c>
      <c r="R40" t="str">
        <f t="shared" si="5"/>
        <v>television</v>
      </c>
      <c r="S40" s="7">
        <f t="shared" si="1"/>
        <v>41405.057222222218</v>
      </c>
      <c r="T40" s="7">
        <f t="shared" si="2"/>
        <v>41375.057222222218</v>
      </c>
    </row>
    <row r="41" spans="1:20" ht="43.2" hidden="1" x14ac:dyDescent="0.5500000000000000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5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>
        <f t="shared" si="3"/>
        <v>131</v>
      </c>
      <c r="P41" t="s">
        <v>8265</v>
      </c>
      <c r="Q41" t="str">
        <f t="shared" si="4"/>
        <v>film &amp; video</v>
      </c>
      <c r="R41" t="str">
        <f t="shared" si="5"/>
        <v>television</v>
      </c>
      <c r="S41" s="7">
        <f t="shared" si="1"/>
        <v>41784.957638888889</v>
      </c>
      <c r="T41" s="7">
        <f t="shared" si="2"/>
        <v>41754.047083333331</v>
      </c>
    </row>
    <row r="42" spans="1:20" ht="43.2" hidden="1" x14ac:dyDescent="0.5500000000000000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5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>
        <f t="shared" si="3"/>
        <v>101</v>
      </c>
      <c r="P42" t="s">
        <v>8265</v>
      </c>
      <c r="Q42" t="str">
        <f t="shared" si="4"/>
        <v>film &amp; video</v>
      </c>
      <c r="R42" t="str">
        <f t="shared" si="5"/>
        <v>television</v>
      </c>
      <c r="S42" s="7">
        <f t="shared" si="1"/>
        <v>41809.166666666664</v>
      </c>
      <c r="T42" s="7">
        <f t="shared" si="2"/>
        <v>41789.21398148148</v>
      </c>
    </row>
    <row r="43" spans="1:20" ht="43.2" hidden="1" x14ac:dyDescent="0.5500000000000000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5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>
        <f t="shared" si="3"/>
        <v>100</v>
      </c>
      <c r="P43" t="s">
        <v>8265</v>
      </c>
      <c r="Q43" t="str">
        <f t="shared" si="4"/>
        <v>film &amp; video</v>
      </c>
      <c r="R43" t="str">
        <f t="shared" si="5"/>
        <v>television</v>
      </c>
      <c r="S43" s="7">
        <f t="shared" si="1"/>
        <v>41917.568912037037</v>
      </c>
      <c r="T43" s="7">
        <f t="shared" si="2"/>
        <v>41887.568912037037</v>
      </c>
    </row>
    <row r="44" spans="1:20" ht="43.2" hidden="1" x14ac:dyDescent="0.5500000000000000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5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>
        <f t="shared" si="3"/>
        <v>142</v>
      </c>
      <c r="P44" t="s">
        <v>8265</v>
      </c>
      <c r="Q44" t="str">
        <f t="shared" si="4"/>
        <v>film &amp; video</v>
      </c>
      <c r="R44" t="str">
        <f t="shared" si="5"/>
        <v>television</v>
      </c>
      <c r="S44" s="7">
        <f t="shared" si="1"/>
        <v>42001.639189814814</v>
      </c>
      <c r="T44" s="7">
        <f t="shared" si="2"/>
        <v>41971.639189814814</v>
      </c>
    </row>
    <row r="45" spans="1:20" ht="43.2" hidden="1" x14ac:dyDescent="0.5500000000000000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>
        <f t="shared" si="3"/>
        <v>309</v>
      </c>
      <c r="P45" t="s">
        <v>8265</v>
      </c>
      <c r="Q45" t="str">
        <f t="shared" si="4"/>
        <v>film &amp; video</v>
      </c>
      <c r="R45" t="str">
        <f t="shared" si="5"/>
        <v>television</v>
      </c>
      <c r="S45" s="7">
        <f t="shared" si="1"/>
        <v>41833</v>
      </c>
      <c r="T45" s="7">
        <f t="shared" si="2"/>
        <v>41802.790347222224</v>
      </c>
    </row>
    <row r="46" spans="1:20" ht="43.2" hidden="1" x14ac:dyDescent="0.5500000000000000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5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>
        <f t="shared" si="3"/>
        <v>100</v>
      </c>
      <c r="P46" t="s">
        <v>8265</v>
      </c>
      <c r="Q46" t="str">
        <f t="shared" si="4"/>
        <v>film &amp; video</v>
      </c>
      <c r="R46" t="str">
        <f t="shared" si="5"/>
        <v>television</v>
      </c>
      <c r="S46" s="7">
        <f t="shared" si="1"/>
        <v>41919.098807870374</v>
      </c>
      <c r="T46" s="7">
        <f t="shared" si="2"/>
        <v>41874.098807870374</v>
      </c>
    </row>
    <row r="47" spans="1:20" ht="43.2" hidden="1" x14ac:dyDescent="0.5500000000000000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5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>
        <f t="shared" si="3"/>
        <v>120</v>
      </c>
      <c r="P47" t="s">
        <v>8265</v>
      </c>
      <c r="Q47" t="str">
        <f t="shared" si="4"/>
        <v>film &amp; video</v>
      </c>
      <c r="R47" t="str">
        <f t="shared" si="5"/>
        <v>television</v>
      </c>
      <c r="S47" s="7">
        <f t="shared" si="1"/>
        <v>42487.623923611114</v>
      </c>
      <c r="T47" s="7">
        <f t="shared" si="2"/>
        <v>42457.623923611114</v>
      </c>
    </row>
    <row r="48" spans="1:20" ht="43.2" hidden="1" x14ac:dyDescent="0.5500000000000000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5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>
        <f t="shared" si="3"/>
        <v>104</v>
      </c>
      <c r="P48" t="s">
        <v>8265</v>
      </c>
      <c r="Q48" t="str">
        <f t="shared" si="4"/>
        <v>film &amp; video</v>
      </c>
      <c r="R48" t="str">
        <f t="shared" si="5"/>
        <v>television</v>
      </c>
      <c r="S48" s="7">
        <f t="shared" si="1"/>
        <v>42353.964976851858</v>
      </c>
      <c r="T48" s="7">
        <f t="shared" si="2"/>
        <v>42323.964976851858</v>
      </c>
    </row>
    <row r="49" spans="1:20" ht="43.2" hidden="1" x14ac:dyDescent="0.5500000000000000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5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>
        <f t="shared" si="3"/>
        <v>108</v>
      </c>
      <c r="P49" t="s">
        <v>8265</v>
      </c>
      <c r="Q49" t="str">
        <f t="shared" si="4"/>
        <v>film &amp; video</v>
      </c>
      <c r="R49" t="str">
        <f t="shared" si="5"/>
        <v>television</v>
      </c>
      <c r="S49" s="7">
        <f t="shared" si="1"/>
        <v>41992.861192129625</v>
      </c>
      <c r="T49" s="7">
        <f t="shared" si="2"/>
        <v>41932.819525462961</v>
      </c>
    </row>
    <row r="50" spans="1:20" ht="43.2" hidden="1" x14ac:dyDescent="0.5500000000000000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5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>
        <f t="shared" si="3"/>
        <v>108</v>
      </c>
      <c r="P50" t="s">
        <v>8265</v>
      </c>
      <c r="Q50" t="str">
        <f t="shared" si="4"/>
        <v>film &amp; video</v>
      </c>
      <c r="R50" t="str">
        <f t="shared" si="5"/>
        <v>television</v>
      </c>
      <c r="S50" s="7">
        <f t="shared" si="1"/>
        <v>42064.5</v>
      </c>
      <c r="T50" s="7">
        <f t="shared" si="2"/>
        <v>42033.516898148147</v>
      </c>
    </row>
    <row r="51" spans="1:20" hidden="1" x14ac:dyDescent="0.5500000000000000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5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>
        <f t="shared" si="3"/>
        <v>100</v>
      </c>
      <c r="P51" t="s">
        <v>8265</v>
      </c>
      <c r="Q51" t="str">
        <f t="shared" si="4"/>
        <v>film &amp; video</v>
      </c>
      <c r="R51" t="str">
        <f t="shared" si="5"/>
        <v>television</v>
      </c>
      <c r="S51" s="7">
        <f t="shared" si="1"/>
        <v>42301.176446759258</v>
      </c>
      <c r="T51" s="7">
        <f t="shared" si="2"/>
        <v>42271.176446759258</v>
      </c>
    </row>
    <row r="52" spans="1:20" ht="43.2" hidden="1" x14ac:dyDescent="0.5500000000000000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5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>
        <f t="shared" si="3"/>
        <v>100</v>
      </c>
      <c r="P52" t="s">
        <v>8265</v>
      </c>
      <c r="Q52" t="str">
        <f t="shared" si="4"/>
        <v>film &amp; video</v>
      </c>
      <c r="R52" t="str">
        <f t="shared" si="5"/>
        <v>television</v>
      </c>
      <c r="S52" s="7">
        <f t="shared" si="1"/>
        <v>42034.708333333328</v>
      </c>
      <c r="T52" s="7">
        <f t="shared" si="2"/>
        <v>41995.752986111111</v>
      </c>
    </row>
    <row r="53" spans="1:20" ht="43.2" hidden="1" x14ac:dyDescent="0.5500000000000000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5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>
        <f t="shared" si="3"/>
        <v>128</v>
      </c>
      <c r="P53" t="s">
        <v>8265</v>
      </c>
      <c r="Q53" t="str">
        <f t="shared" si="4"/>
        <v>film &amp; video</v>
      </c>
      <c r="R53" t="str">
        <f t="shared" si="5"/>
        <v>television</v>
      </c>
      <c r="S53" s="7">
        <f t="shared" si="1"/>
        <v>42226.928668981483</v>
      </c>
      <c r="T53" s="7">
        <f t="shared" si="2"/>
        <v>42196.928668981483</v>
      </c>
    </row>
    <row r="54" spans="1:20" ht="43.2" hidden="1" x14ac:dyDescent="0.5500000000000000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5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>
        <f t="shared" si="3"/>
        <v>116</v>
      </c>
      <c r="P54" t="s">
        <v>8265</v>
      </c>
      <c r="Q54" t="str">
        <f t="shared" si="4"/>
        <v>film &amp; video</v>
      </c>
      <c r="R54" t="str">
        <f t="shared" si="5"/>
        <v>television</v>
      </c>
      <c r="S54" s="7">
        <f t="shared" si="1"/>
        <v>41837.701921296299</v>
      </c>
      <c r="T54" s="7">
        <f t="shared" si="2"/>
        <v>41807.701921296299</v>
      </c>
    </row>
    <row r="55" spans="1:20" ht="28.8" hidden="1" x14ac:dyDescent="0.5500000000000000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>
        <f t="shared" si="3"/>
        <v>110</v>
      </c>
      <c r="P55" t="s">
        <v>8265</v>
      </c>
      <c r="Q55" t="str">
        <f t="shared" si="4"/>
        <v>film &amp; video</v>
      </c>
      <c r="R55" t="str">
        <f t="shared" si="5"/>
        <v>television</v>
      </c>
      <c r="S55" s="7">
        <f t="shared" si="1"/>
        <v>41733.916666666664</v>
      </c>
      <c r="T55" s="7">
        <f t="shared" si="2"/>
        <v>41719.549131944441</v>
      </c>
    </row>
    <row r="56" spans="1:20" ht="43.2" hidden="1" x14ac:dyDescent="0.5500000000000000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5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>
        <f t="shared" si="3"/>
        <v>101</v>
      </c>
      <c r="P56" t="s">
        <v>8265</v>
      </c>
      <c r="Q56" t="str">
        <f t="shared" si="4"/>
        <v>film &amp; video</v>
      </c>
      <c r="R56" t="str">
        <f t="shared" si="5"/>
        <v>television</v>
      </c>
      <c r="S56" s="7">
        <f t="shared" si="1"/>
        <v>42363.713206018518</v>
      </c>
      <c r="T56" s="7">
        <f t="shared" si="2"/>
        <v>42333.713206018518</v>
      </c>
    </row>
    <row r="57" spans="1:20" ht="43.2" hidden="1" x14ac:dyDescent="0.5500000000000000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5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>
        <f t="shared" si="3"/>
        <v>129</v>
      </c>
      <c r="P57" t="s">
        <v>8265</v>
      </c>
      <c r="Q57" t="str">
        <f t="shared" si="4"/>
        <v>film &amp; video</v>
      </c>
      <c r="R57" t="str">
        <f t="shared" si="5"/>
        <v>television</v>
      </c>
      <c r="S57" s="7">
        <f t="shared" si="1"/>
        <v>42517.968935185185</v>
      </c>
      <c r="T57" s="7">
        <f t="shared" si="2"/>
        <v>42496.968935185185</v>
      </c>
    </row>
    <row r="58" spans="1:20" ht="28.8" hidden="1" x14ac:dyDescent="0.5500000000000000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5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>
        <f t="shared" si="3"/>
        <v>107</v>
      </c>
      <c r="P58" t="s">
        <v>8265</v>
      </c>
      <c r="Q58" t="str">
        <f t="shared" si="4"/>
        <v>film &amp; video</v>
      </c>
      <c r="R58" t="str">
        <f t="shared" si="5"/>
        <v>television</v>
      </c>
      <c r="S58" s="7">
        <f t="shared" si="1"/>
        <v>42163.666666666672</v>
      </c>
      <c r="T58" s="7">
        <f t="shared" si="2"/>
        <v>42149.548888888887</v>
      </c>
    </row>
    <row r="59" spans="1:20" ht="43.2" hidden="1" x14ac:dyDescent="0.5500000000000000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5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>
        <f t="shared" si="3"/>
        <v>102</v>
      </c>
      <c r="P59" t="s">
        <v>8265</v>
      </c>
      <c r="Q59" t="str">
        <f t="shared" si="4"/>
        <v>film &amp; video</v>
      </c>
      <c r="R59" t="str">
        <f t="shared" si="5"/>
        <v>television</v>
      </c>
      <c r="S59" s="7">
        <f t="shared" si="1"/>
        <v>42119.83289351852</v>
      </c>
      <c r="T59" s="7">
        <f t="shared" si="2"/>
        <v>42089.83289351852</v>
      </c>
    </row>
    <row r="60" spans="1:20" ht="43.2" hidden="1" x14ac:dyDescent="0.5500000000000000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5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>
        <f t="shared" si="3"/>
        <v>103</v>
      </c>
      <c r="P60" t="s">
        <v>8265</v>
      </c>
      <c r="Q60" t="str">
        <f t="shared" si="4"/>
        <v>film &amp; video</v>
      </c>
      <c r="R60" t="str">
        <f t="shared" si="5"/>
        <v>television</v>
      </c>
      <c r="S60" s="7">
        <f t="shared" si="1"/>
        <v>41962.786712962959</v>
      </c>
      <c r="T60" s="7">
        <f t="shared" si="2"/>
        <v>41932.745046296295</v>
      </c>
    </row>
    <row r="61" spans="1:20" ht="43.2" hidden="1" x14ac:dyDescent="0.5500000000000000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5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>
        <f t="shared" si="3"/>
        <v>100</v>
      </c>
      <c r="P61" t="s">
        <v>8265</v>
      </c>
      <c r="Q61" t="str">
        <f t="shared" si="4"/>
        <v>film &amp; video</v>
      </c>
      <c r="R61" t="str">
        <f t="shared" si="5"/>
        <v>television</v>
      </c>
      <c r="S61" s="7">
        <f t="shared" si="1"/>
        <v>42261.875</v>
      </c>
      <c r="T61" s="7">
        <f t="shared" si="2"/>
        <v>42230.23583333334</v>
      </c>
    </row>
    <row r="62" spans="1:20" ht="43.2" hidden="1" x14ac:dyDescent="0.5500000000000000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5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>
        <f t="shared" si="3"/>
        <v>103</v>
      </c>
      <c r="P62" t="s">
        <v>8266</v>
      </c>
      <c r="Q62" t="str">
        <f t="shared" si="4"/>
        <v>film &amp; video</v>
      </c>
      <c r="R62" t="str">
        <f t="shared" si="5"/>
        <v>shorts</v>
      </c>
      <c r="S62" s="7">
        <f t="shared" si="1"/>
        <v>41721</v>
      </c>
      <c r="T62" s="7">
        <f t="shared" si="2"/>
        <v>41701.901817129627</v>
      </c>
    </row>
    <row r="63" spans="1:20" ht="43.2" hidden="1" x14ac:dyDescent="0.5500000000000000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5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>
        <f t="shared" si="3"/>
        <v>148</v>
      </c>
      <c r="P63" t="s">
        <v>8266</v>
      </c>
      <c r="Q63" t="str">
        <f t="shared" si="4"/>
        <v>film &amp; video</v>
      </c>
      <c r="R63" t="str">
        <f t="shared" si="5"/>
        <v>shorts</v>
      </c>
      <c r="S63" s="7">
        <f t="shared" si="1"/>
        <v>41431.814317129632</v>
      </c>
      <c r="T63" s="7">
        <f t="shared" si="2"/>
        <v>41409.814317129632</v>
      </c>
    </row>
    <row r="64" spans="1:20" ht="43.2" hidden="1" x14ac:dyDescent="0.5500000000000000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5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>
        <f t="shared" si="3"/>
        <v>155</v>
      </c>
      <c r="P64" t="s">
        <v>8266</v>
      </c>
      <c r="Q64" t="str">
        <f t="shared" si="4"/>
        <v>film &amp; video</v>
      </c>
      <c r="R64" t="str">
        <f t="shared" si="5"/>
        <v>shorts</v>
      </c>
      <c r="S64" s="7">
        <f t="shared" si="1"/>
        <v>41336.799513888887</v>
      </c>
      <c r="T64" s="7">
        <f t="shared" si="2"/>
        <v>41311.799513888887</v>
      </c>
    </row>
    <row r="65" spans="1:20" ht="43.2" hidden="1" x14ac:dyDescent="0.5500000000000000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>
        <f t="shared" si="3"/>
        <v>114</v>
      </c>
      <c r="P65" t="s">
        <v>8266</v>
      </c>
      <c r="Q65" t="str">
        <f t="shared" si="4"/>
        <v>film &amp; video</v>
      </c>
      <c r="R65" t="str">
        <f t="shared" si="5"/>
        <v>shorts</v>
      </c>
      <c r="S65" s="7">
        <f t="shared" si="1"/>
        <v>41636.207638888889</v>
      </c>
      <c r="T65" s="7">
        <f t="shared" si="2"/>
        <v>41612.912187499998</v>
      </c>
    </row>
    <row r="66" spans="1:20" ht="43.2" hidden="1" x14ac:dyDescent="0.5500000000000000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5">
        <v>1373243181</v>
      </c>
      <c r="J66">
        <v>1370651181</v>
      </c>
      <c r="K66" t="b">
        <v>0</v>
      </c>
      <c r="L66">
        <v>24</v>
      </c>
      <c r="M66">
        <f t="shared" ref="M66:M129" si="6">IF(L66=0,0,ROUND(E66/L66,2))</f>
        <v>86.67</v>
      </c>
      <c r="N66" t="b">
        <v>1</v>
      </c>
      <c r="O66">
        <f t="shared" si="3"/>
        <v>173</v>
      </c>
      <c r="P66" t="s">
        <v>8266</v>
      </c>
      <c r="Q66" t="str">
        <f t="shared" si="4"/>
        <v>film &amp; video</v>
      </c>
      <c r="R66" t="str">
        <f t="shared" si="5"/>
        <v>shorts</v>
      </c>
      <c r="S66" s="7">
        <f t="shared" ref="S66:S129" si="7">(((I66/60)/60)/24)+DATE(1970,1,1)</f>
        <v>41463.01829861111</v>
      </c>
      <c r="T66" s="7">
        <f t="shared" ref="T66:T129" si="8">(((J66/60)/60)/24)+DATE(1970,1,1)</f>
        <v>41433.01829861111</v>
      </c>
    </row>
    <row r="67" spans="1:20" ht="28.8" hidden="1" x14ac:dyDescent="0.5500000000000000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5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>
        <f t="shared" ref="O67:O130" si="9">ROUND(($E67*100)/$D67,0)</f>
        <v>108</v>
      </c>
      <c r="P67" t="s">
        <v>8266</v>
      </c>
      <c r="Q67" t="str">
        <f t="shared" ref="Q67:Q130" si="10">LEFT(P67,FIND("/",P67)-1)</f>
        <v>film &amp; video</v>
      </c>
      <c r="R67" t="str">
        <f t="shared" ref="R67:R130" si="11">RIGHT(P67,LEN(P67)-FIND("/",P67))</f>
        <v>shorts</v>
      </c>
      <c r="S67" s="7">
        <f t="shared" si="7"/>
        <v>41862.249305555553</v>
      </c>
      <c r="T67" s="7">
        <f t="shared" si="8"/>
        <v>41835.821226851855</v>
      </c>
    </row>
    <row r="68" spans="1:20" ht="28.8" hidden="1" x14ac:dyDescent="0.5500000000000000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5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>
        <f t="shared" si="9"/>
        <v>119</v>
      </c>
      <c r="P68" t="s">
        <v>8266</v>
      </c>
      <c r="Q68" t="str">
        <f t="shared" si="10"/>
        <v>film &amp; video</v>
      </c>
      <c r="R68" t="str">
        <f t="shared" si="11"/>
        <v>shorts</v>
      </c>
      <c r="S68" s="7">
        <f t="shared" si="7"/>
        <v>42569.849768518514</v>
      </c>
      <c r="T68" s="7">
        <f t="shared" si="8"/>
        <v>42539.849768518514</v>
      </c>
    </row>
    <row r="69" spans="1:20" ht="43.2" hidden="1" x14ac:dyDescent="0.5500000000000000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5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>
        <f t="shared" si="9"/>
        <v>116</v>
      </c>
      <c r="P69" t="s">
        <v>8266</v>
      </c>
      <c r="Q69" t="str">
        <f t="shared" si="10"/>
        <v>film &amp; video</v>
      </c>
      <c r="R69" t="str">
        <f t="shared" si="11"/>
        <v>shorts</v>
      </c>
      <c r="S69" s="7">
        <f t="shared" si="7"/>
        <v>41105.583379629628</v>
      </c>
      <c r="T69" s="7">
        <f t="shared" si="8"/>
        <v>41075.583379629628</v>
      </c>
    </row>
    <row r="70" spans="1:20" ht="57.6" hidden="1" x14ac:dyDescent="0.5500000000000000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5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>
        <f t="shared" si="9"/>
        <v>127</v>
      </c>
      <c r="P70" t="s">
        <v>8266</v>
      </c>
      <c r="Q70" t="str">
        <f t="shared" si="10"/>
        <v>film &amp; video</v>
      </c>
      <c r="R70" t="str">
        <f t="shared" si="11"/>
        <v>shorts</v>
      </c>
      <c r="S70" s="7">
        <f t="shared" si="7"/>
        <v>41693.569340277776</v>
      </c>
      <c r="T70" s="7">
        <f t="shared" si="8"/>
        <v>41663.569340277776</v>
      </c>
    </row>
    <row r="71" spans="1:20" ht="43.2" hidden="1" x14ac:dyDescent="0.5500000000000000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5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>
        <f t="shared" si="9"/>
        <v>111</v>
      </c>
      <c r="P71" t="s">
        <v>8266</v>
      </c>
      <c r="Q71" t="str">
        <f t="shared" si="10"/>
        <v>film &amp; video</v>
      </c>
      <c r="R71" t="str">
        <f t="shared" si="11"/>
        <v>shorts</v>
      </c>
      <c r="S71" s="7">
        <f t="shared" si="7"/>
        <v>40818.290972222225</v>
      </c>
      <c r="T71" s="7">
        <f t="shared" si="8"/>
        <v>40786.187789351854</v>
      </c>
    </row>
    <row r="72" spans="1:20" ht="43.2" hidden="1" x14ac:dyDescent="0.5500000000000000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5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>
        <f t="shared" si="9"/>
        <v>127</v>
      </c>
      <c r="P72" t="s">
        <v>8266</v>
      </c>
      <c r="Q72" t="str">
        <f t="shared" si="10"/>
        <v>film &amp; video</v>
      </c>
      <c r="R72" t="str">
        <f t="shared" si="11"/>
        <v>shorts</v>
      </c>
      <c r="S72" s="7">
        <f t="shared" si="7"/>
        <v>40790.896354166667</v>
      </c>
      <c r="T72" s="7">
        <f t="shared" si="8"/>
        <v>40730.896354166667</v>
      </c>
    </row>
    <row r="73" spans="1:20" ht="43.2" hidden="1" x14ac:dyDescent="0.5500000000000000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5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>
        <f t="shared" si="9"/>
        <v>124</v>
      </c>
      <c r="P73" t="s">
        <v>8266</v>
      </c>
      <c r="Q73" t="str">
        <f t="shared" si="10"/>
        <v>film &amp; video</v>
      </c>
      <c r="R73" t="str">
        <f t="shared" si="11"/>
        <v>shorts</v>
      </c>
      <c r="S73" s="7">
        <f t="shared" si="7"/>
        <v>41057.271493055552</v>
      </c>
      <c r="T73" s="7">
        <f t="shared" si="8"/>
        <v>40997.271493055552</v>
      </c>
    </row>
    <row r="74" spans="1:20" ht="43.2" hidden="1" x14ac:dyDescent="0.5500000000000000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5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>
        <f t="shared" si="9"/>
        <v>108</v>
      </c>
      <c r="P74" t="s">
        <v>8266</v>
      </c>
      <c r="Q74" t="str">
        <f t="shared" si="10"/>
        <v>film &amp; video</v>
      </c>
      <c r="R74" t="str">
        <f t="shared" si="11"/>
        <v>shorts</v>
      </c>
      <c r="S74" s="7">
        <f t="shared" si="7"/>
        <v>41228</v>
      </c>
      <c r="T74" s="7">
        <f t="shared" si="8"/>
        <v>41208.010196759256</v>
      </c>
    </row>
    <row r="75" spans="1:20" ht="43.2" hidden="1" x14ac:dyDescent="0.5500000000000000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>
        <f t="shared" si="9"/>
        <v>100</v>
      </c>
      <c r="P75" t="s">
        <v>8266</v>
      </c>
      <c r="Q75" t="str">
        <f t="shared" si="10"/>
        <v>film &amp; video</v>
      </c>
      <c r="R75" t="str">
        <f t="shared" si="11"/>
        <v>shorts</v>
      </c>
      <c r="S75" s="7">
        <f t="shared" si="7"/>
        <v>40666.165972222225</v>
      </c>
      <c r="T75" s="7">
        <f t="shared" si="8"/>
        <v>40587.75675925926</v>
      </c>
    </row>
    <row r="76" spans="1:20" ht="43.2" hidden="1" x14ac:dyDescent="0.5500000000000000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5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>
        <f t="shared" si="9"/>
        <v>113</v>
      </c>
      <c r="P76" t="s">
        <v>8266</v>
      </c>
      <c r="Q76" t="str">
        <f t="shared" si="10"/>
        <v>film &amp; video</v>
      </c>
      <c r="R76" t="str">
        <f t="shared" si="11"/>
        <v>shorts</v>
      </c>
      <c r="S76" s="7">
        <f t="shared" si="7"/>
        <v>42390.487210648149</v>
      </c>
      <c r="T76" s="7">
        <f t="shared" si="8"/>
        <v>42360.487210648149</v>
      </c>
    </row>
    <row r="77" spans="1:20" ht="43.2" hidden="1" x14ac:dyDescent="0.5500000000000000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5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>
        <f t="shared" si="9"/>
        <v>115</v>
      </c>
      <c r="P77" t="s">
        <v>8266</v>
      </c>
      <c r="Q77" t="str">
        <f t="shared" si="10"/>
        <v>film &amp; video</v>
      </c>
      <c r="R77" t="str">
        <f t="shared" si="11"/>
        <v>shorts</v>
      </c>
      <c r="S77" s="7">
        <f t="shared" si="7"/>
        <v>41387.209166666667</v>
      </c>
      <c r="T77" s="7">
        <f t="shared" si="8"/>
        <v>41357.209166666667</v>
      </c>
    </row>
    <row r="78" spans="1:20" ht="43.2" hidden="1" x14ac:dyDescent="0.5500000000000000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5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>
        <f t="shared" si="9"/>
        <v>153</v>
      </c>
      <c r="P78" t="s">
        <v>8266</v>
      </c>
      <c r="Q78" t="str">
        <f t="shared" si="10"/>
        <v>film &amp; video</v>
      </c>
      <c r="R78" t="str">
        <f t="shared" si="11"/>
        <v>shorts</v>
      </c>
      <c r="S78" s="7">
        <f t="shared" si="7"/>
        <v>40904.733310185184</v>
      </c>
      <c r="T78" s="7">
        <f t="shared" si="8"/>
        <v>40844.691643518519</v>
      </c>
    </row>
    <row r="79" spans="1:20" ht="43.2" hidden="1" x14ac:dyDescent="0.5500000000000000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5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>
        <f t="shared" si="9"/>
        <v>393</v>
      </c>
      <c r="P79" t="s">
        <v>8266</v>
      </c>
      <c r="Q79" t="str">
        <f t="shared" si="10"/>
        <v>film &amp; video</v>
      </c>
      <c r="R79" t="str">
        <f t="shared" si="11"/>
        <v>shorts</v>
      </c>
      <c r="S79" s="7">
        <f t="shared" si="7"/>
        <v>41050.124305555553</v>
      </c>
      <c r="T79" s="7">
        <f t="shared" si="8"/>
        <v>40997.144872685189</v>
      </c>
    </row>
    <row r="80" spans="1:20" ht="86.4" hidden="1" x14ac:dyDescent="0.5500000000000000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5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>
        <f t="shared" si="9"/>
        <v>2702</v>
      </c>
      <c r="P80" t="s">
        <v>8266</v>
      </c>
      <c r="Q80" t="str">
        <f t="shared" si="10"/>
        <v>film &amp; video</v>
      </c>
      <c r="R80" t="str">
        <f t="shared" si="11"/>
        <v>shorts</v>
      </c>
      <c r="S80" s="7">
        <f t="shared" si="7"/>
        <v>42614.730567129634</v>
      </c>
      <c r="T80" s="7">
        <f t="shared" si="8"/>
        <v>42604.730567129634</v>
      </c>
    </row>
    <row r="81" spans="1:20" ht="43.2" hidden="1" x14ac:dyDescent="0.5500000000000000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5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>
        <f t="shared" si="9"/>
        <v>127</v>
      </c>
      <c r="P81" t="s">
        <v>8266</v>
      </c>
      <c r="Q81" t="str">
        <f t="shared" si="10"/>
        <v>film &amp; video</v>
      </c>
      <c r="R81" t="str">
        <f t="shared" si="11"/>
        <v>shorts</v>
      </c>
      <c r="S81" s="7">
        <f t="shared" si="7"/>
        <v>41754.776539351849</v>
      </c>
      <c r="T81" s="7">
        <f t="shared" si="8"/>
        <v>41724.776539351849</v>
      </c>
    </row>
    <row r="82" spans="1:20" ht="43.2" hidden="1" x14ac:dyDescent="0.5500000000000000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5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>
        <f t="shared" si="9"/>
        <v>107</v>
      </c>
      <c r="P82" t="s">
        <v>8266</v>
      </c>
      <c r="Q82" t="str">
        <f t="shared" si="10"/>
        <v>film &amp; video</v>
      </c>
      <c r="R82" t="str">
        <f t="shared" si="11"/>
        <v>shorts</v>
      </c>
      <c r="S82" s="7">
        <f t="shared" si="7"/>
        <v>41618.083981481483</v>
      </c>
      <c r="T82" s="7">
        <f t="shared" si="8"/>
        <v>41583.083981481483</v>
      </c>
    </row>
    <row r="83" spans="1:20" ht="43.2" hidden="1" x14ac:dyDescent="0.5500000000000000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5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>
        <f t="shared" si="9"/>
        <v>198</v>
      </c>
      <c r="P83" t="s">
        <v>8266</v>
      </c>
      <c r="Q83" t="str">
        <f t="shared" si="10"/>
        <v>film &amp; video</v>
      </c>
      <c r="R83" t="str">
        <f t="shared" si="11"/>
        <v>shorts</v>
      </c>
      <c r="S83" s="7">
        <f t="shared" si="7"/>
        <v>41104.126388888886</v>
      </c>
      <c r="T83" s="7">
        <f t="shared" si="8"/>
        <v>41100.158877314818</v>
      </c>
    </row>
    <row r="84" spans="1:20" ht="43.2" hidden="1" x14ac:dyDescent="0.5500000000000000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5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>
        <f t="shared" si="9"/>
        <v>100</v>
      </c>
      <c r="P84" t="s">
        <v>8266</v>
      </c>
      <c r="Q84" t="str">
        <f t="shared" si="10"/>
        <v>film &amp; video</v>
      </c>
      <c r="R84" t="str">
        <f t="shared" si="11"/>
        <v>shorts</v>
      </c>
      <c r="S84" s="7">
        <f t="shared" si="7"/>
        <v>40825.820150462961</v>
      </c>
      <c r="T84" s="7">
        <f t="shared" si="8"/>
        <v>40795.820150462961</v>
      </c>
    </row>
    <row r="85" spans="1:20" ht="43.2" hidden="1" x14ac:dyDescent="0.5500000000000000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>
        <f t="shared" si="9"/>
        <v>103</v>
      </c>
      <c r="P85" t="s">
        <v>8266</v>
      </c>
      <c r="Q85" t="str">
        <f t="shared" si="10"/>
        <v>film &amp; video</v>
      </c>
      <c r="R85" t="str">
        <f t="shared" si="11"/>
        <v>shorts</v>
      </c>
      <c r="S85" s="7">
        <f t="shared" si="7"/>
        <v>42057.479166666672</v>
      </c>
      <c r="T85" s="7">
        <f t="shared" si="8"/>
        <v>42042.615613425922</v>
      </c>
    </row>
    <row r="86" spans="1:20" ht="43.2" hidden="1" x14ac:dyDescent="0.5500000000000000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5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>
        <f t="shared" si="9"/>
        <v>100</v>
      </c>
      <c r="P86" t="s">
        <v>8266</v>
      </c>
      <c r="Q86" t="str">
        <f t="shared" si="10"/>
        <v>film &amp; video</v>
      </c>
      <c r="R86" t="str">
        <f t="shared" si="11"/>
        <v>shorts</v>
      </c>
      <c r="S86" s="7">
        <f t="shared" si="7"/>
        <v>40678.757939814815</v>
      </c>
      <c r="T86" s="7">
        <f t="shared" si="8"/>
        <v>40648.757939814815</v>
      </c>
    </row>
    <row r="87" spans="1:20" ht="43.2" hidden="1" x14ac:dyDescent="0.5500000000000000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5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>
        <f t="shared" si="9"/>
        <v>126</v>
      </c>
      <c r="P87" t="s">
        <v>8266</v>
      </c>
      <c r="Q87" t="str">
        <f t="shared" si="10"/>
        <v>film &amp; video</v>
      </c>
      <c r="R87" t="str">
        <f t="shared" si="11"/>
        <v>shorts</v>
      </c>
      <c r="S87" s="7">
        <f t="shared" si="7"/>
        <v>40809.125428240739</v>
      </c>
      <c r="T87" s="7">
        <f t="shared" si="8"/>
        <v>40779.125428240739</v>
      </c>
    </row>
    <row r="88" spans="1:20" ht="43.2" hidden="1" x14ac:dyDescent="0.5500000000000000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5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>
        <f t="shared" si="9"/>
        <v>106</v>
      </c>
      <c r="P88" t="s">
        <v>8266</v>
      </c>
      <c r="Q88" t="str">
        <f t="shared" si="10"/>
        <v>film &amp; video</v>
      </c>
      <c r="R88" t="str">
        <f t="shared" si="11"/>
        <v>shorts</v>
      </c>
      <c r="S88" s="7">
        <f t="shared" si="7"/>
        <v>42365.59774305555</v>
      </c>
      <c r="T88" s="7">
        <f t="shared" si="8"/>
        <v>42291.556076388893</v>
      </c>
    </row>
    <row r="89" spans="1:20" ht="43.2" hidden="1" x14ac:dyDescent="0.5500000000000000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5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>
        <f t="shared" si="9"/>
        <v>105</v>
      </c>
      <c r="P89" t="s">
        <v>8266</v>
      </c>
      <c r="Q89" t="str">
        <f t="shared" si="10"/>
        <v>film &amp; video</v>
      </c>
      <c r="R89" t="str">
        <f t="shared" si="11"/>
        <v>shorts</v>
      </c>
      <c r="S89" s="7">
        <f t="shared" si="7"/>
        <v>40332.070138888892</v>
      </c>
      <c r="T89" s="7">
        <f t="shared" si="8"/>
        <v>40322.53938657407</v>
      </c>
    </row>
    <row r="90" spans="1:20" ht="43.2" hidden="1" x14ac:dyDescent="0.5500000000000000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5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>
        <f t="shared" si="9"/>
        <v>103</v>
      </c>
      <c r="P90" t="s">
        <v>8266</v>
      </c>
      <c r="Q90" t="str">
        <f t="shared" si="10"/>
        <v>film &amp; video</v>
      </c>
      <c r="R90" t="str">
        <f t="shared" si="11"/>
        <v>shorts</v>
      </c>
      <c r="S90" s="7">
        <f t="shared" si="7"/>
        <v>41812.65892361111</v>
      </c>
      <c r="T90" s="7">
        <f t="shared" si="8"/>
        <v>41786.65892361111</v>
      </c>
    </row>
    <row r="91" spans="1:20" ht="43.2" hidden="1" x14ac:dyDescent="0.5500000000000000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5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>
        <f t="shared" si="9"/>
        <v>115</v>
      </c>
      <c r="P91" t="s">
        <v>8266</v>
      </c>
      <c r="Q91" t="str">
        <f t="shared" si="10"/>
        <v>film &amp; video</v>
      </c>
      <c r="R91" t="str">
        <f t="shared" si="11"/>
        <v>shorts</v>
      </c>
      <c r="S91" s="7">
        <f t="shared" si="7"/>
        <v>41427.752222222225</v>
      </c>
      <c r="T91" s="7">
        <f t="shared" si="8"/>
        <v>41402.752222222225</v>
      </c>
    </row>
    <row r="92" spans="1:20" ht="28.8" hidden="1" x14ac:dyDescent="0.5500000000000000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5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>
        <f t="shared" si="9"/>
        <v>100</v>
      </c>
      <c r="P92" t="s">
        <v>8266</v>
      </c>
      <c r="Q92" t="str">
        <f t="shared" si="10"/>
        <v>film &amp; video</v>
      </c>
      <c r="R92" t="str">
        <f t="shared" si="11"/>
        <v>shorts</v>
      </c>
      <c r="S92" s="7">
        <f t="shared" si="7"/>
        <v>40736.297442129631</v>
      </c>
      <c r="T92" s="7">
        <f t="shared" si="8"/>
        <v>40706.297442129631</v>
      </c>
    </row>
    <row r="93" spans="1:20" ht="43.2" hidden="1" x14ac:dyDescent="0.5500000000000000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5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>
        <f t="shared" si="9"/>
        <v>120</v>
      </c>
      <c r="P93" t="s">
        <v>8266</v>
      </c>
      <c r="Q93" t="str">
        <f t="shared" si="10"/>
        <v>film &amp; video</v>
      </c>
      <c r="R93" t="str">
        <f t="shared" si="11"/>
        <v>shorts</v>
      </c>
      <c r="S93" s="7">
        <f t="shared" si="7"/>
        <v>40680.402361111112</v>
      </c>
      <c r="T93" s="7">
        <f t="shared" si="8"/>
        <v>40619.402361111112</v>
      </c>
    </row>
    <row r="94" spans="1:20" ht="43.2" hidden="1" x14ac:dyDescent="0.5500000000000000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5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>
        <f t="shared" si="9"/>
        <v>105</v>
      </c>
      <c r="P94" t="s">
        <v>8266</v>
      </c>
      <c r="Q94" t="str">
        <f t="shared" si="10"/>
        <v>film &amp; video</v>
      </c>
      <c r="R94" t="str">
        <f t="shared" si="11"/>
        <v>shorts</v>
      </c>
      <c r="S94" s="7">
        <f t="shared" si="7"/>
        <v>42767.333333333328</v>
      </c>
      <c r="T94" s="7">
        <f t="shared" si="8"/>
        <v>42721.198877314819</v>
      </c>
    </row>
    <row r="95" spans="1:20" ht="57.6" hidden="1" x14ac:dyDescent="0.5500000000000000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>
        <f t="shared" si="9"/>
        <v>111</v>
      </c>
      <c r="P95" t="s">
        <v>8266</v>
      </c>
      <c r="Q95" t="str">
        <f t="shared" si="10"/>
        <v>film &amp; video</v>
      </c>
      <c r="R95" t="str">
        <f t="shared" si="11"/>
        <v>shorts</v>
      </c>
      <c r="S95" s="7">
        <f t="shared" si="7"/>
        <v>41093.875</v>
      </c>
      <c r="T95" s="7">
        <f t="shared" si="8"/>
        <v>41065.858067129629</v>
      </c>
    </row>
    <row r="96" spans="1:20" ht="43.2" hidden="1" x14ac:dyDescent="0.5500000000000000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5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>
        <f t="shared" si="9"/>
        <v>104</v>
      </c>
      <c r="P96" t="s">
        <v>8266</v>
      </c>
      <c r="Q96" t="str">
        <f t="shared" si="10"/>
        <v>film &amp; video</v>
      </c>
      <c r="R96" t="str">
        <f t="shared" si="11"/>
        <v>shorts</v>
      </c>
      <c r="S96" s="7">
        <f t="shared" si="7"/>
        <v>41736.717847222222</v>
      </c>
      <c r="T96" s="7">
        <f t="shared" si="8"/>
        <v>41716.717847222222</v>
      </c>
    </row>
    <row r="97" spans="1:20" ht="43.2" hidden="1" x14ac:dyDescent="0.5500000000000000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5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>
        <f t="shared" si="9"/>
        <v>131</v>
      </c>
      <c r="P97" t="s">
        <v>8266</v>
      </c>
      <c r="Q97" t="str">
        <f t="shared" si="10"/>
        <v>film &amp; video</v>
      </c>
      <c r="R97" t="str">
        <f t="shared" si="11"/>
        <v>shorts</v>
      </c>
      <c r="S97" s="7">
        <f t="shared" si="7"/>
        <v>40965.005104166667</v>
      </c>
      <c r="T97" s="7">
        <f t="shared" si="8"/>
        <v>40935.005104166667</v>
      </c>
    </row>
    <row r="98" spans="1:20" ht="43.2" hidden="1" x14ac:dyDescent="0.5500000000000000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5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>
        <f t="shared" si="9"/>
        <v>115</v>
      </c>
      <c r="P98" t="s">
        <v>8266</v>
      </c>
      <c r="Q98" t="str">
        <f t="shared" si="10"/>
        <v>film &amp; video</v>
      </c>
      <c r="R98" t="str">
        <f t="shared" si="11"/>
        <v>shorts</v>
      </c>
      <c r="S98" s="7">
        <f t="shared" si="7"/>
        <v>40391.125</v>
      </c>
      <c r="T98" s="7">
        <f t="shared" si="8"/>
        <v>40324.662511574075</v>
      </c>
    </row>
    <row r="99" spans="1:20" ht="43.2" hidden="1" x14ac:dyDescent="0.5500000000000000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5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>
        <f t="shared" si="9"/>
        <v>106</v>
      </c>
      <c r="P99" t="s">
        <v>8266</v>
      </c>
      <c r="Q99" t="str">
        <f t="shared" si="10"/>
        <v>film &amp; video</v>
      </c>
      <c r="R99" t="str">
        <f t="shared" si="11"/>
        <v>shorts</v>
      </c>
      <c r="S99" s="7">
        <f t="shared" si="7"/>
        <v>40736.135208333333</v>
      </c>
      <c r="T99" s="7">
        <f t="shared" si="8"/>
        <v>40706.135208333333</v>
      </c>
    </row>
    <row r="100" spans="1:20" ht="43.2" hidden="1" x14ac:dyDescent="0.5500000000000000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5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>
        <f t="shared" si="9"/>
        <v>106</v>
      </c>
      <c r="P100" t="s">
        <v>8266</v>
      </c>
      <c r="Q100" t="str">
        <f t="shared" si="10"/>
        <v>film &amp; video</v>
      </c>
      <c r="R100" t="str">
        <f t="shared" si="11"/>
        <v>shorts</v>
      </c>
      <c r="S100" s="7">
        <f t="shared" si="7"/>
        <v>41250.979166666664</v>
      </c>
      <c r="T100" s="7">
        <f t="shared" si="8"/>
        <v>41214.79483796296</v>
      </c>
    </row>
    <row r="101" spans="1:20" ht="28.8" hidden="1" x14ac:dyDescent="0.5500000000000000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5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>
        <f t="shared" si="9"/>
        <v>106</v>
      </c>
      <c r="P101" t="s">
        <v>8266</v>
      </c>
      <c r="Q101" t="str">
        <f t="shared" si="10"/>
        <v>film &amp; video</v>
      </c>
      <c r="R101" t="str">
        <f t="shared" si="11"/>
        <v>shorts</v>
      </c>
      <c r="S101" s="7">
        <f t="shared" si="7"/>
        <v>41661.902766203704</v>
      </c>
      <c r="T101" s="7">
        <f t="shared" si="8"/>
        <v>41631.902766203704</v>
      </c>
    </row>
    <row r="102" spans="1:20" ht="43.2" hidden="1" x14ac:dyDescent="0.5500000000000000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5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>
        <f t="shared" si="9"/>
        <v>100</v>
      </c>
      <c r="P102" t="s">
        <v>8266</v>
      </c>
      <c r="Q102" t="str">
        <f t="shared" si="10"/>
        <v>film &amp; video</v>
      </c>
      <c r="R102" t="str">
        <f t="shared" si="11"/>
        <v>shorts</v>
      </c>
      <c r="S102" s="7">
        <f t="shared" si="7"/>
        <v>41217.794976851852</v>
      </c>
      <c r="T102" s="7">
        <f t="shared" si="8"/>
        <v>41197.753310185188</v>
      </c>
    </row>
    <row r="103" spans="1:20" ht="43.2" hidden="1" x14ac:dyDescent="0.5500000000000000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5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>
        <f t="shared" si="9"/>
        <v>100</v>
      </c>
      <c r="P103" t="s">
        <v>8266</v>
      </c>
      <c r="Q103" t="str">
        <f t="shared" si="10"/>
        <v>film &amp; video</v>
      </c>
      <c r="R103" t="str">
        <f t="shared" si="11"/>
        <v>shorts</v>
      </c>
      <c r="S103" s="7">
        <f t="shared" si="7"/>
        <v>41298.776736111111</v>
      </c>
      <c r="T103" s="7">
        <f t="shared" si="8"/>
        <v>41274.776736111111</v>
      </c>
    </row>
    <row r="104" spans="1:20" ht="43.2" hidden="1" x14ac:dyDescent="0.5500000000000000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5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>
        <f t="shared" si="9"/>
        <v>128</v>
      </c>
      <c r="P104" t="s">
        <v>8266</v>
      </c>
      <c r="Q104" t="str">
        <f t="shared" si="10"/>
        <v>film &amp; video</v>
      </c>
      <c r="R104" t="str">
        <f t="shared" si="11"/>
        <v>shorts</v>
      </c>
      <c r="S104" s="7">
        <f t="shared" si="7"/>
        <v>40535.131168981483</v>
      </c>
      <c r="T104" s="7">
        <f t="shared" si="8"/>
        <v>40505.131168981483</v>
      </c>
    </row>
    <row r="105" spans="1:20" ht="28.8" hidden="1" x14ac:dyDescent="0.5500000000000000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>
        <f t="shared" si="9"/>
        <v>105</v>
      </c>
      <c r="P105" t="s">
        <v>8266</v>
      </c>
      <c r="Q105" t="str">
        <f t="shared" si="10"/>
        <v>film &amp; video</v>
      </c>
      <c r="R105" t="str">
        <f t="shared" si="11"/>
        <v>shorts</v>
      </c>
      <c r="S105" s="7">
        <f t="shared" si="7"/>
        <v>41705.805902777778</v>
      </c>
      <c r="T105" s="7">
        <f t="shared" si="8"/>
        <v>41682.805902777778</v>
      </c>
    </row>
    <row r="106" spans="1:20" ht="28.8" hidden="1" x14ac:dyDescent="0.5500000000000000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5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>
        <f t="shared" si="9"/>
        <v>120</v>
      </c>
      <c r="P106" t="s">
        <v>8266</v>
      </c>
      <c r="Q106" t="str">
        <f t="shared" si="10"/>
        <v>film &amp; video</v>
      </c>
      <c r="R106" t="str">
        <f t="shared" si="11"/>
        <v>shorts</v>
      </c>
      <c r="S106" s="7">
        <f t="shared" si="7"/>
        <v>40636.041666666664</v>
      </c>
      <c r="T106" s="7">
        <f t="shared" si="8"/>
        <v>40612.695208333331</v>
      </c>
    </row>
    <row r="107" spans="1:20" ht="43.2" hidden="1" x14ac:dyDescent="0.5500000000000000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5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>
        <f t="shared" si="9"/>
        <v>107</v>
      </c>
      <c r="P107" t="s">
        <v>8266</v>
      </c>
      <c r="Q107" t="str">
        <f t="shared" si="10"/>
        <v>film &amp; video</v>
      </c>
      <c r="R107" t="str">
        <f t="shared" si="11"/>
        <v>shorts</v>
      </c>
      <c r="S107" s="7">
        <f t="shared" si="7"/>
        <v>42504</v>
      </c>
      <c r="T107" s="7">
        <f t="shared" si="8"/>
        <v>42485.724768518514</v>
      </c>
    </row>
    <row r="108" spans="1:20" hidden="1" x14ac:dyDescent="0.5500000000000000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5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>
        <f t="shared" si="9"/>
        <v>101</v>
      </c>
      <c r="P108" t="s">
        <v>8266</v>
      </c>
      <c r="Q108" t="str">
        <f t="shared" si="10"/>
        <v>film &amp; video</v>
      </c>
      <c r="R108" t="str">
        <f t="shared" si="11"/>
        <v>shorts</v>
      </c>
      <c r="S108" s="7">
        <f t="shared" si="7"/>
        <v>41001.776631944449</v>
      </c>
      <c r="T108" s="7">
        <f t="shared" si="8"/>
        <v>40987.776631944449</v>
      </c>
    </row>
    <row r="109" spans="1:20" ht="43.2" hidden="1" x14ac:dyDescent="0.5500000000000000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5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>
        <f t="shared" si="9"/>
        <v>102</v>
      </c>
      <c r="P109" t="s">
        <v>8266</v>
      </c>
      <c r="Q109" t="str">
        <f t="shared" si="10"/>
        <v>film &amp; video</v>
      </c>
      <c r="R109" t="str">
        <f t="shared" si="11"/>
        <v>shorts</v>
      </c>
      <c r="S109" s="7">
        <f t="shared" si="7"/>
        <v>40657.982488425929</v>
      </c>
      <c r="T109" s="7">
        <f t="shared" si="8"/>
        <v>40635.982488425929</v>
      </c>
    </row>
    <row r="110" spans="1:20" ht="43.2" hidden="1" x14ac:dyDescent="0.5500000000000000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5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>
        <f t="shared" si="9"/>
        <v>247</v>
      </c>
      <c r="P110" t="s">
        <v>8266</v>
      </c>
      <c r="Q110" t="str">
        <f t="shared" si="10"/>
        <v>film &amp; video</v>
      </c>
      <c r="R110" t="str">
        <f t="shared" si="11"/>
        <v>shorts</v>
      </c>
      <c r="S110" s="7">
        <f t="shared" si="7"/>
        <v>41425.613078703704</v>
      </c>
      <c r="T110" s="7">
        <f t="shared" si="8"/>
        <v>41365.613078703704</v>
      </c>
    </row>
    <row r="111" spans="1:20" ht="43.2" hidden="1" x14ac:dyDescent="0.5500000000000000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5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>
        <f t="shared" si="9"/>
        <v>220</v>
      </c>
      <c r="P111" t="s">
        <v>8266</v>
      </c>
      <c r="Q111" t="str">
        <f t="shared" si="10"/>
        <v>film &amp; video</v>
      </c>
      <c r="R111" t="str">
        <f t="shared" si="11"/>
        <v>shorts</v>
      </c>
      <c r="S111" s="7">
        <f t="shared" si="7"/>
        <v>40600.025810185187</v>
      </c>
      <c r="T111" s="7">
        <f t="shared" si="8"/>
        <v>40570.025810185187</v>
      </c>
    </row>
    <row r="112" spans="1:20" ht="43.2" hidden="1" x14ac:dyDescent="0.5500000000000000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5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>
        <f t="shared" si="9"/>
        <v>131</v>
      </c>
      <c r="P112" t="s">
        <v>8266</v>
      </c>
      <c r="Q112" t="str">
        <f t="shared" si="10"/>
        <v>film &amp; video</v>
      </c>
      <c r="R112" t="str">
        <f t="shared" si="11"/>
        <v>shorts</v>
      </c>
      <c r="S112" s="7">
        <f t="shared" si="7"/>
        <v>41592.249305555553</v>
      </c>
      <c r="T112" s="7">
        <f t="shared" si="8"/>
        <v>41557.949687500004</v>
      </c>
    </row>
    <row r="113" spans="1:20" ht="43.2" hidden="1" x14ac:dyDescent="0.5500000000000000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5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>
        <f t="shared" si="9"/>
        <v>155</v>
      </c>
      <c r="P113" t="s">
        <v>8266</v>
      </c>
      <c r="Q113" t="str">
        <f t="shared" si="10"/>
        <v>film &amp; video</v>
      </c>
      <c r="R113" t="str">
        <f t="shared" si="11"/>
        <v>shorts</v>
      </c>
      <c r="S113" s="7">
        <f t="shared" si="7"/>
        <v>42155.333182870367</v>
      </c>
      <c r="T113" s="7">
        <f t="shared" si="8"/>
        <v>42125.333182870367</v>
      </c>
    </row>
    <row r="114" spans="1:20" ht="43.2" hidden="1" x14ac:dyDescent="0.5500000000000000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5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>
        <f t="shared" si="9"/>
        <v>104</v>
      </c>
      <c r="P114" t="s">
        <v>8266</v>
      </c>
      <c r="Q114" t="str">
        <f t="shared" si="10"/>
        <v>film &amp; video</v>
      </c>
      <c r="R114" t="str">
        <f t="shared" si="11"/>
        <v>shorts</v>
      </c>
      <c r="S114" s="7">
        <f t="shared" si="7"/>
        <v>41742.083333333336</v>
      </c>
      <c r="T114" s="7">
        <f t="shared" si="8"/>
        <v>41718.043032407404</v>
      </c>
    </row>
    <row r="115" spans="1:20" ht="28.8" hidden="1" x14ac:dyDescent="0.5500000000000000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>
        <f t="shared" si="9"/>
        <v>141</v>
      </c>
      <c r="P115" t="s">
        <v>8266</v>
      </c>
      <c r="Q115" t="str">
        <f t="shared" si="10"/>
        <v>film &amp; video</v>
      </c>
      <c r="R115" t="str">
        <f t="shared" si="11"/>
        <v>shorts</v>
      </c>
      <c r="S115" s="7">
        <f t="shared" si="7"/>
        <v>40761.625</v>
      </c>
      <c r="T115" s="7">
        <f t="shared" si="8"/>
        <v>40753.758425925924</v>
      </c>
    </row>
    <row r="116" spans="1:20" ht="43.2" hidden="1" x14ac:dyDescent="0.5500000000000000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5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>
        <f t="shared" si="9"/>
        <v>103</v>
      </c>
      <c r="P116" t="s">
        <v>8266</v>
      </c>
      <c r="Q116" t="str">
        <f t="shared" si="10"/>
        <v>film &amp; video</v>
      </c>
      <c r="R116" t="str">
        <f t="shared" si="11"/>
        <v>shorts</v>
      </c>
      <c r="S116" s="7">
        <f t="shared" si="7"/>
        <v>40921.27416666667</v>
      </c>
      <c r="T116" s="7">
        <f t="shared" si="8"/>
        <v>40861.27416666667</v>
      </c>
    </row>
    <row r="117" spans="1:20" hidden="1" x14ac:dyDescent="0.5500000000000000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5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>
        <f t="shared" si="9"/>
        <v>140</v>
      </c>
      <c r="P117" t="s">
        <v>8266</v>
      </c>
      <c r="Q117" t="str">
        <f t="shared" si="10"/>
        <v>film &amp; video</v>
      </c>
      <c r="R117" t="str">
        <f t="shared" si="11"/>
        <v>shorts</v>
      </c>
      <c r="S117" s="7">
        <f t="shared" si="7"/>
        <v>40943.738935185182</v>
      </c>
      <c r="T117" s="7">
        <f t="shared" si="8"/>
        <v>40918.738935185182</v>
      </c>
    </row>
    <row r="118" spans="1:20" ht="43.2" hidden="1" x14ac:dyDescent="0.5500000000000000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5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>
        <f t="shared" si="9"/>
        <v>114</v>
      </c>
      <c r="P118" t="s">
        <v>8266</v>
      </c>
      <c r="Q118" t="str">
        <f t="shared" si="10"/>
        <v>film &amp; video</v>
      </c>
      <c r="R118" t="str">
        <f t="shared" si="11"/>
        <v>shorts</v>
      </c>
      <c r="S118" s="7">
        <f t="shared" si="7"/>
        <v>40641.455497685187</v>
      </c>
      <c r="T118" s="7">
        <f t="shared" si="8"/>
        <v>40595.497164351851</v>
      </c>
    </row>
    <row r="119" spans="1:20" ht="43.2" hidden="1" x14ac:dyDescent="0.5500000000000000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5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>
        <f t="shared" si="9"/>
        <v>100</v>
      </c>
      <c r="P119" t="s">
        <v>8266</v>
      </c>
      <c r="Q119" t="str">
        <f t="shared" si="10"/>
        <v>film &amp; video</v>
      </c>
      <c r="R119" t="str">
        <f t="shared" si="11"/>
        <v>shorts</v>
      </c>
      <c r="S119" s="7">
        <f t="shared" si="7"/>
        <v>40338.791666666664</v>
      </c>
      <c r="T119" s="7">
        <f t="shared" si="8"/>
        <v>40248.834999999999</v>
      </c>
    </row>
    <row r="120" spans="1:20" ht="28.8" hidden="1" x14ac:dyDescent="0.5500000000000000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5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>
        <f t="shared" si="9"/>
        <v>113</v>
      </c>
      <c r="P120" t="s">
        <v>8266</v>
      </c>
      <c r="Q120" t="str">
        <f t="shared" si="10"/>
        <v>film &amp; video</v>
      </c>
      <c r="R120" t="str">
        <f t="shared" si="11"/>
        <v>shorts</v>
      </c>
      <c r="S120" s="7">
        <f t="shared" si="7"/>
        <v>40753.053657407407</v>
      </c>
      <c r="T120" s="7">
        <f t="shared" si="8"/>
        <v>40723.053657407407</v>
      </c>
    </row>
    <row r="121" spans="1:20" ht="43.2" hidden="1" x14ac:dyDescent="0.5500000000000000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5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>
        <f t="shared" si="9"/>
        <v>105</v>
      </c>
      <c r="P121" t="s">
        <v>8266</v>
      </c>
      <c r="Q121" t="str">
        <f t="shared" si="10"/>
        <v>film &amp; video</v>
      </c>
      <c r="R121" t="str">
        <f t="shared" si="11"/>
        <v>shorts</v>
      </c>
      <c r="S121" s="7">
        <f t="shared" si="7"/>
        <v>40768.958333333336</v>
      </c>
      <c r="T121" s="7">
        <f t="shared" si="8"/>
        <v>40739.069282407407</v>
      </c>
    </row>
    <row r="122" spans="1:20" ht="43.2" hidden="1" x14ac:dyDescent="0.5500000000000000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5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>
        <f t="shared" si="9"/>
        <v>0</v>
      </c>
      <c r="P122" t="s">
        <v>8267</v>
      </c>
      <c r="Q122" t="str">
        <f t="shared" si="10"/>
        <v>film &amp; video</v>
      </c>
      <c r="R122" t="str">
        <f t="shared" si="11"/>
        <v>science fiction</v>
      </c>
      <c r="S122" s="7">
        <f t="shared" si="7"/>
        <v>42646.049849537041</v>
      </c>
      <c r="T122" s="7">
        <f t="shared" si="8"/>
        <v>42616.049849537041</v>
      </c>
    </row>
    <row r="123" spans="1:20" ht="43.2" hidden="1" x14ac:dyDescent="0.5500000000000000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5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>
        <f t="shared" si="9"/>
        <v>0</v>
      </c>
      <c r="P123" t="s">
        <v>8267</v>
      </c>
      <c r="Q123" t="str">
        <f t="shared" si="10"/>
        <v>film &amp; video</v>
      </c>
      <c r="R123" t="str">
        <f t="shared" si="11"/>
        <v>science fiction</v>
      </c>
      <c r="S123" s="7">
        <f t="shared" si="7"/>
        <v>42112.427777777775</v>
      </c>
      <c r="T123" s="7">
        <f t="shared" si="8"/>
        <v>42096.704976851848</v>
      </c>
    </row>
    <row r="124" spans="1:20" ht="28.8" hidden="1" x14ac:dyDescent="0.5500000000000000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5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>
        <f t="shared" si="9"/>
        <v>0</v>
      </c>
      <c r="P124" t="s">
        <v>8267</v>
      </c>
      <c r="Q124" t="str">
        <f t="shared" si="10"/>
        <v>film &amp; video</v>
      </c>
      <c r="R124" t="str">
        <f t="shared" si="11"/>
        <v>science fiction</v>
      </c>
      <c r="S124" s="7">
        <f t="shared" si="7"/>
        <v>42653.431793981479</v>
      </c>
      <c r="T124" s="7">
        <f t="shared" si="8"/>
        <v>42593.431793981479</v>
      </c>
    </row>
    <row r="125" spans="1:20" ht="43.2" hidden="1" x14ac:dyDescent="0.5500000000000000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>
        <f t="shared" si="9"/>
        <v>0</v>
      </c>
      <c r="P125" t="s">
        <v>8267</v>
      </c>
      <c r="Q125" t="str">
        <f t="shared" si="10"/>
        <v>film &amp; video</v>
      </c>
      <c r="R125" t="str">
        <f t="shared" si="11"/>
        <v>science fiction</v>
      </c>
      <c r="S125" s="7">
        <f t="shared" si="7"/>
        <v>41940.916666666664</v>
      </c>
      <c r="T125" s="7">
        <f t="shared" si="8"/>
        <v>41904.781990740739</v>
      </c>
    </row>
    <row r="126" spans="1:20" ht="43.2" hidden="1" x14ac:dyDescent="0.5500000000000000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5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>
        <f t="shared" si="9"/>
        <v>0</v>
      </c>
      <c r="P126" t="s">
        <v>8267</v>
      </c>
      <c r="Q126" t="str">
        <f t="shared" si="10"/>
        <v>film &amp; video</v>
      </c>
      <c r="R126" t="str">
        <f t="shared" si="11"/>
        <v>science fiction</v>
      </c>
      <c r="S126" s="7">
        <f t="shared" si="7"/>
        <v>42139.928726851853</v>
      </c>
      <c r="T126" s="7">
        <f t="shared" si="8"/>
        <v>42114.928726851853</v>
      </c>
    </row>
    <row r="127" spans="1:20" ht="43.2" hidden="1" x14ac:dyDescent="0.5500000000000000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5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>
        <f t="shared" si="9"/>
        <v>14</v>
      </c>
      <c r="P127" t="s">
        <v>8267</v>
      </c>
      <c r="Q127" t="str">
        <f t="shared" si="10"/>
        <v>film &amp; video</v>
      </c>
      <c r="R127" t="str">
        <f t="shared" si="11"/>
        <v>science fiction</v>
      </c>
      <c r="S127" s="7">
        <f t="shared" si="7"/>
        <v>42769.993981481486</v>
      </c>
      <c r="T127" s="7">
        <f t="shared" si="8"/>
        <v>42709.993981481486</v>
      </c>
    </row>
    <row r="128" spans="1:20" ht="43.2" hidden="1" x14ac:dyDescent="0.5500000000000000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5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>
        <f t="shared" si="9"/>
        <v>6</v>
      </c>
      <c r="P128" t="s">
        <v>8267</v>
      </c>
      <c r="Q128" t="str">
        <f t="shared" si="10"/>
        <v>film &amp; video</v>
      </c>
      <c r="R128" t="str">
        <f t="shared" si="11"/>
        <v>science fiction</v>
      </c>
      <c r="S128" s="7">
        <f t="shared" si="7"/>
        <v>42166.083333333328</v>
      </c>
      <c r="T128" s="7">
        <f t="shared" si="8"/>
        <v>42135.589548611111</v>
      </c>
    </row>
    <row r="129" spans="1:20" ht="43.2" hidden="1" x14ac:dyDescent="0.5500000000000000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5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>
        <f t="shared" si="9"/>
        <v>2</v>
      </c>
      <c r="P129" t="s">
        <v>8267</v>
      </c>
      <c r="Q129" t="str">
        <f t="shared" si="10"/>
        <v>film &amp; video</v>
      </c>
      <c r="R129" t="str">
        <f t="shared" si="11"/>
        <v>science fiction</v>
      </c>
      <c r="S129" s="7">
        <f t="shared" si="7"/>
        <v>42097.582650462966</v>
      </c>
      <c r="T129" s="7">
        <f t="shared" si="8"/>
        <v>42067.62431712963</v>
      </c>
    </row>
    <row r="130" spans="1:20" ht="28.8" hidden="1" x14ac:dyDescent="0.5500000000000000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5">
        <v>1476941293</v>
      </c>
      <c r="J130">
        <v>1473917293</v>
      </c>
      <c r="K130" t="b">
        <v>0</v>
      </c>
      <c r="L130">
        <v>6</v>
      </c>
      <c r="M130">
        <f t="shared" ref="M130:M193" si="12">IF(L130=0,0,ROUND(E130/L130,2))</f>
        <v>311.17</v>
      </c>
      <c r="N130" t="b">
        <v>0</v>
      </c>
      <c r="O130">
        <f t="shared" si="9"/>
        <v>2</v>
      </c>
      <c r="P130" t="s">
        <v>8267</v>
      </c>
      <c r="Q130" t="str">
        <f t="shared" si="10"/>
        <v>film &amp; video</v>
      </c>
      <c r="R130" t="str">
        <f t="shared" si="11"/>
        <v>science fiction</v>
      </c>
      <c r="S130" s="7">
        <f t="shared" ref="S130:S193" si="13">(((I130/60)/60)/24)+DATE(1970,1,1)</f>
        <v>42663.22792824074</v>
      </c>
      <c r="T130" s="7">
        <f t="shared" ref="T130:T193" si="14">(((J130/60)/60)/24)+DATE(1970,1,1)</f>
        <v>42628.22792824074</v>
      </c>
    </row>
    <row r="131" spans="1:20" ht="43.2" hidden="1" x14ac:dyDescent="0.5500000000000000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5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>
        <f t="shared" ref="O131:O194" si="15">ROUND(($E131*100)/$D131,0)</f>
        <v>0</v>
      </c>
      <c r="P131" t="s">
        <v>8267</v>
      </c>
      <c r="Q131" t="str">
        <f t="shared" ref="Q131:Q194" si="16">LEFT(P131,FIND("/",P131)-1)</f>
        <v>film &amp; video</v>
      </c>
      <c r="R131" t="str">
        <f t="shared" ref="R131:R194" si="17">RIGHT(P131,LEN(P131)-FIND("/",P131))</f>
        <v>science fiction</v>
      </c>
      <c r="S131" s="7">
        <f t="shared" si="13"/>
        <v>41942.937303240738</v>
      </c>
      <c r="T131" s="7">
        <f t="shared" si="14"/>
        <v>41882.937303240738</v>
      </c>
    </row>
    <row r="132" spans="1:20" ht="43.2" hidden="1" x14ac:dyDescent="0.5500000000000000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5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>
        <f t="shared" si="15"/>
        <v>0</v>
      </c>
      <c r="P132" t="s">
        <v>8267</v>
      </c>
      <c r="Q132" t="str">
        <f t="shared" si="16"/>
        <v>film &amp; video</v>
      </c>
      <c r="R132" t="str">
        <f t="shared" si="17"/>
        <v>science fiction</v>
      </c>
      <c r="S132" s="7">
        <f t="shared" si="13"/>
        <v>41806.844444444447</v>
      </c>
      <c r="T132" s="7">
        <f t="shared" si="14"/>
        <v>41778.915416666663</v>
      </c>
    </row>
    <row r="133" spans="1:20" hidden="1" x14ac:dyDescent="0.5500000000000000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5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>
        <f t="shared" si="15"/>
        <v>0</v>
      </c>
      <c r="P133" t="s">
        <v>8267</v>
      </c>
      <c r="Q133" t="str">
        <f t="shared" si="16"/>
        <v>film &amp; video</v>
      </c>
      <c r="R133" t="str">
        <f t="shared" si="17"/>
        <v>science fiction</v>
      </c>
      <c r="S133" s="7">
        <f t="shared" si="13"/>
        <v>42557</v>
      </c>
      <c r="T133" s="7">
        <f t="shared" si="14"/>
        <v>42541.837511574078</v>
      </c>
    </row>
    <row r="134" spans="1:20" ht="43.2" hidden="1" x14ac:dyDescent="0.5500000000000000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5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>
        <f t="shared" si="15"/>
        <v>10</v>
      </c>
      <c r="P134" t="s">
        <v>8267</v>
      </c>
      <c r="Q134" t="str">
        <f t="shared" si="16"/>
        <v>film &amp; video</v>
      </c>
      <c r="R134" t="str">
        <f t="shared" si="17"/>
        <v>science fiction</v>
      </c>
      <c r="S134" s="7">
        <f t="shared" si="13"/>
        <v>41950.854247685187</v>
      </c>
      <c r="T134" s="7">
        <f t="shared" si="14"/>
        <v>41905.812581018516</v>
      </c>
    </row>
    <row r="135" spans="1:20" ht="28.8" hidden="1" x14ac:dyDescent="0.5500000000000000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>
        <f t="shared" si="15"/>
        <v>0</v>
      </c>
      <c r="P135" t="s">
        <v>8267</v>
      </c>
      <c r="Q135" t="str">
        <f t="shared" si="16"/>
        <v>film &amp; video</v>
      </c>
      <c r="R135" t="str">
        <f t="shared" si="17"/>
        <v>science fiction</v>
      </c>
      <c r="S135" s="7">
        <f t="shared" si="13"/>
        <v>42521.729861111111</v>
      </c>
      <c r="T135" s="7">
        <f t="shared" si="14"/>
        <v>42491.80768518518</v>
      </c>
    </row>
    <row r="136" spans="1:20" ht="28.8" hidden="1" x14ac:dyDescent="0.5500000000000000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5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>
        <f t="shared" si="15"/>
        <v>0</v>
      </c>
      <c r="P136" t="s">
        <v>8267</v>
      </c>
      <c r="Q136" t="str">
        <f t="shared" si="16"/>
        <v>film &amp; video</v>
      </c>
      <c r="R136" t="str">
        <f t="shared" si="17"/>
        <v>science fiction</v>
      </c>
      <c r="S136" s="7">
        <f t="shared" si="13"/>
        <v>42251.708333333328</v>
      </c>
      <c r="T136" s="7">
        <f t="shared" si="14"/>
        <v>42221.909930555557</v>
      </c>
    </row>
    <row r="137" spans="1:20" ht="43.2" hidden="1" x14ac:dyDescent="0.5500000000000000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5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>
        <f t="shared" si="15"/>
        <v>13</v>
      </c>
      <c r="P137" t="s">
        <v>8267</v>
      </c>
      <c r="Q137" t="str">
        <f t="shared" si="16"/>
        <v>film &amp; video</v>
      </c>
      <c r="R137" t="str">
        <f t="shared" si="17"/>
        <v>science fiction</v>
      </c>
      <c r="S137" s="7">
        <f t="shared" si="13"/>
        <v>41821.791666666664</v>
      </c>
      <c r="T137" s="7">
        <f t="shared" si="14"/>
        <v>41788.381909722222</v>
      </c>
    </row>
    <row r="138" spans="1:20" ht="43.2" hidden="1" x14ac:dyDescent="0.5500000000000000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5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>
        <f t="shared" si="15"/>
        <v>0</v>
      </c>
      <c r="P138" t="s">
        <v>8267</v>
      </c>
      <c r="Q138" t="str">
        <f t="shared" si="16"/>
        <v>film &amp; video</v>
      </c>
      <c r="R138" t="str">
        <f t="shared" si="17"/>
        <v>science fiction</v>
      </c>
      <c r="S138" s="7">
        <f t="shared" si="13"/>
        <v>42140.427777777775</v>
      </c>
      <c r="T138" s="7">
        <f t="shared" si="14"/>
        <v>42096.410115740742</v>
      </c>
    </row>
    <row r="139" spans="1:20" ht="43.2" hidden="1" x14ac:dyDescent="0.5500000000000000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5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>
        <f t="shared" si="15"/>
        <v>0</v>
      </c>
      <c r="P139" t="s">
        <v>8267</v>
      </c>
      <c r="Q139" t="str">
        <f t="shared" si="16"/>
        <v>film &amp; video</v>
      </c>
      <c r="R139" t="str">
        <f t="shared" si="17"/>
        <v>science fiction</v>
      </c>
      <c r="S139" s="7">
        <f t="shared" si="13"/>
        <v>42289.573993055557</v>
      </c>
      <c r="T139" s="7">
        <f t="shared" si="14"/>
        <v>42239.573993055557</v>
      </c>
    </row>
    <row r="140" spans="1:20" ht="43.2" hidden="1" x14ac:dyDescent="0.5500000000000000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5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>
        <f t="shared" si="15"/>
        <v>3</v>
      </c>
      <c r="P140" t="s">
        <v>8267</v>
      </c>
      <c r="Q140" t="str">
        <f t="shared" si="16"/>
        <v>film &amp; video</v>
      </c>
      <c r="R140" t="str">
        <f t="shared" si="17"/>
        <v>science fiction</v>
      </c>
      <c r="S140" s="7">
        <f t="shared" si="13"/>
        <v>42217.207638888889</v>
      </c>
      <c r="T140" s="7">
        <f t="shared" si="14"/>
        <v>42186.257418981477</v>
      </c>
    </row>
    <row r="141" spans="1:20" ht="43.2" hidden="1" x14ac:dyDescent="0.5500000000000000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5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>
        <f t="shared" si="15"/>
        <v>100</v>
      </c>
      <c r="P141" t="s">
        <v>8267</v>
      </c>
      <c r="Q141" t="str">
        <f t="shared" si="16"/>
        <v>film &amp; video</v>
      </c>
      <c r="R141" t="str">
        <f t="shared" si="17"/>
        <v>science fiction</v>
      </c>
      <c r="S141" s="7">
        <f t="shared" si="13"/>
        <v>42197.920972222222</v>
      </c>
      <c r="T141" s="7">
        <f t="shared" si="14"/>
        <v>42187.920972222222</v>
      </c>
    </row>
    <row r="142" spans="1:20" ht="43.2" hidden="1" x14ac:dyDescent="0.5500000000000000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5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>
        <f t="shared" si="15"/>
        <v>0</v>
      </c>
      <c r="P142" t="s">
        <v>8267</v>
      </c>
      <c r="Q142" t="str">
        <f t="shared" si="16"/>
        <v>film &amp; video</v>
      </c>
      <c r="R142" t="str">
        <f t="shared" si="17"/>
        <v>science fiction</v>
      </c>
      <c r="S142" s="7">
        <f t="shared" si="13"/>
        <v>42083.15662037037</v>
      </c>
      <c r="T142" s="7">
        <f t="shared" si="14"/>
        <v>42053.198287037041</v>
      </c>
    </row>
    <row r="143" spans="1:20" ht="43.2" hidden="1" x14ac:dyDescent="0.5500000000000000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5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>
        <f t="shared" si="15"/>
        <v>11</v>
      </c>
      <c r="P143" t="s">
        <v>8267</v>
      </c>
      <c r="Q143" t="str">
        <f t="shared" si="16"/>
        <v>film &amp; video</v>
      </c>
      <c r="R143" t="str">
        <f t="shared" si="17"/>
        <v>science fiction</v>
      </c>
      <c r="S143" s="7">
        <f t="shared" si="13"/>
        <v>42155.153043981481</v>
      </c>
      <c r="T143" s="7">
        <f t="shared" si="14"/>
        <v>42110.153043981481</v>
      </c>
    </row>
    <row r="144" spans="1:20" ht="43.2" hidden="1" x14ac:dyDescent="0.5500000000000000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5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>
        <f t="shared" si="15"/>
        <v>0</v>
      </c>
      <c r="P144" t="s">
        <v>8267</v>
      </c>
      <c r="Q144" t="str">
        <f t="shared" si="16"/>
        <v>film &amp; video</v>
      </c>
      <c r="R144" t="str">
        <f t="shared" si="17"/>
        <v>science fiction</v>
      </c>
      <c r="S144" s="7">
        <f t="shared" si="13"/>
        <v>41959.934930555552</v>
      </c>
      <c r="T144" s="7">
        <f t="shared" si="14"/>
        <v>41938.893263888887</v>
      </c>
    </row>
    <row r="145" spans="1:20" ht="43.2" hidden="1" x14ac:dyDescent="0.5500000000000000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>
        <f t="shared" si="15"/>
        <v>0</v>
      </c>
      <c r="P145" t="s">
        <v>8267</v>
      </c>
      <c r="Q145" t="str">
        <f t="shared" si="16"/>
        <v>film &amp; video</v>
      </c>
      <c r="R145" t="str">
        <f t="shared" si="17"/>
        <v>science fiction</v>
      </c>
      <c r="S145" s="7">
        <f t="shared" si="13"/>
        <v>42616.246527777781</v>
      </c>
      <c r="T145" s="7">
        <f t="shared" si="14"/>
        <v>42559.064143518524</v>
      </c>
    </row>
    <row r="146" spans="1:20" ht="43.2" hidden="1" x14ac:dyDescent="0.5500000000000000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5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>
        <f t="shared" si="15"/>
        <v>28</v>
      </c>
      <c r="P146" t="s">
        <v>8267</v>
      </c>
      <c r="Q146" t="str">
        <f t="shared" si="16"/>
        <v>film &amp; video</v>
      </c>
      <c r="R146" t="str">
        <f t="shared" si="17"/>
        <v>science fiction</v>
      </c>
      <c r="S146" s="7">
        <f t="shared" si="13"/>
        <v>42107.72074074074</v>
      </c>
      <c r="T146" s="7">
        <f t="shared" si="14"/>
        <v>42047.762407407412</v>
      </c>
    </row>
    <row r="147" spans="1:20" ht="43.2" hidden="1" x14ac:dyDescent="0.5500000000000000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5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>
        <f t="shared" si="15"/>
        <v>8</v>
      </c>
      <c r="P147" t="s">
        <v>8267</v>
      </c>
      <c r="Q147" t="str">
        <f t="shared" si="16"/>
        <v>film &amp; video</v>
      </c>
      <c r="R147" t="str">
        <f t="shared" si="17"/>
        <v>science fiction</v>
      </c>
      <c r="S147" s="7">
        <f t="shared" si="13"/>
        <v>42227.542268518519</v>
      </c>
      <c r="T147" s="7">
        <f t="shared" si="14"/>
        <v>42200.542268518519</v>
      </c>
    </row>
    <row r="148" spans="1:20" ht="43.2" hidden="1" x14ac:dyDescent="0.5500000000000000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5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>
        <f t="shared" si="15"/>
        <v>1</v>
      </c>
      <c r="P148" t="s">
        <v>8267</v>
      </c>
      <c r="Q148" t="str">
        <f t="shared" si="16"/>
        <v>film &amp; video</v>
      </c>
      <c r="R148" t="str">
        <f t="shared" si="17"/>
        <v>science fiction</v>
      </c>
      <c r="S148" s="7">
        <f t="shared" si="13"/>
        <v>42753.016180555554</v>
      </c>
      <c r="T148" s="7">
        <f t="shared" si="14"/>
        <v>42693.016180555554</v>
      </c>
    </row>
    <row r="149" spans="1:20" ht="28.8" hidden="1" x14ac:dyDescent="0.5500000000000000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5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>
        <f t="shared" si="15"/>
        <v>0</v>
      </c>
      <c r="P149" t="s">
        <v>8267</v>
      </c>
      <c r="Q149" t="str">
        <f t="shared" si="16"/>
        <v>film &amp; video</v>
      </c>
      <c r="R149" t="str">
        <f t="shared" si="17"/>
        <v>science fiction</v>
      </c>
      <c r="S149" s="7">
        <f t="shared" si="13"/>
        <v>42012.762499999997</v>
      </c>
      <c r="T149" s="7">
        <f t="shared" si="14"/>
        <v>41969.767824074079</v>
      </c>
    </row>
    <row r="150" spans="1:20" ht="43.2" hidden="1" x14ac:dyDescent="0.5500000000000000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5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>
        <f t="shared" si="15"/>
        <v>0</v>
      </c>
      <c r="P150" t="s">
        <v>8267</v>
      </c>
      <c r="Q150" t="str">
        <f t="shared" si="16"/>
        <v>film &amp; video</v>
      </c>
      <c r="R150" t="str">
        <f t="shared" si="17"/>
        <v>science fiction</v>
      </c>
      <c r="S150" s="7">
        <f t="shared" si="13"/>
        <v>42427.281666666662</v>
      </c>
      <c r="T150" s="7">
        <f t="shared" si="14"/>
        <v>42397.281666666662</v>
      </c>
    </row>
    <row r="151" spans="1:20" ht="43.2" hidden="1" x14ac:dyDescent="0.5500000000000000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5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>
        <f t="shared" si="15"/>
        <v>1</v>
      </c>
      <c r="P151" t="s">
        <v>8267</v>
      </c>
      <c r="Q151" t="str">
        <f t="shared" si="16"/>
        <v>film &amp; video</v>
      </c>
      <c r="R151" t="str">
        <f t="shared" si="17"/>
        <v>science fiction</v>
      </c>
      <c r="S151" s="7">
        <f t="shared" si="13"/>
        <v>41998.333333333328</v>
      </c>
      <c r="T151" s="7">
        <f t="shared" si="14"/>
        <v>41968.172106481477</v>
      </c>
    </row>
    <row r="152" spans="1:20" ht="43.2" hidden="1" x14ac:dyDescent="0.5500000000000000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5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>
        <f t="shared" si="15"/>
        <v>23</v>
      </c>
      <c r="P152" t="s">
        <v>8267</v>
      </c>
      <c r="Q152" t="str">
        <f t="shared" si="16"/>
        <v>film &amp; video</v>
      </c>
      <c r="R152" t="str">
        <f t="shared" si="17"/>
        <v>science fiction</v>
      </c>
      <c r="S152" s="7">
        <f t="shared" si="13"/>
        <v>42150.161828703705</v>
      </c>
      <c r="T152" s="7">
        <f t="shared" si="14"/>
        <v>42090.161828703705</v>
      </c>
    </row>
    <row r="153" spans="1:20" ht="43.2" hidden="1" x14ac:dyDescent="0.5500000000000000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5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>
        <f t="shared" si="15"/>
        <v>0</v>
      </c>
      <c r="P153" t="s">
        <v>8267</v>
      </c>
      <c r="Q153" t="str">
        <f t="shared" si="16"/>
        <v>film &amp; video</v>
      </c>
      <c r="R153" t="str">
        <f t="shared" si="17"/>
        <v>science fiction</v>
      </c>
      <c r="S153" s="7">
        <f t="shared" si="13"/>
        <v>42173.550821759258</v>
      </c>
      <c r="T153" s="7">
        <f t="shared" si="14"/>
        <v>42113.550821759258</v>
      </c>
    </row>
    <row r="154" spans="1:20" ht="28.8" hidden="1" x14ac:dyDescent="0.5500000000000000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5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>
        <f t="shared" si="15"/>
        <v>0</v>
      </c>
      <c r="P154" t="s">
        <v>8267</v>
      </c>
      <c r="Q154" t="str">
        <f t="shared" si="16"/>
        <v>film &amp; video</v>
      </c>
      <c r="R154" t="str">
        <f t="shared" si="17"/>
        <v>science fiction</v>
      </c>
      <c r="S154" s="7">
        <f t="shared" si="13"/>
        <v>41905.077546296299</v>
      </c>
      <c r="T154" s="7">
        <f t="shared" si="14"/>
        <v>41875.077546296299</v>
      </c>
    </row>
    <row r="155" spans="1:20" ht="43.2" hidden="1" x14ac:dyDescent="0.5500000000000000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>
        <f t="shared" si="15"/>
        <v>1</v>
      </c>
      <c r="P155" t="s">
        <v>8267</v>
      </c>
      <c r="Q155" t="str">
        <f t="shared" si="16"/>
        <v>film &amp; video</v>
      </c>
      <c r="R155" t="str">
        <f t="shared" si="17"/>
        <v>science fiction</v>
      </c>
      <c r="S155" s="7">
        <f t="shared" si="13"/>
        <v>41975.627824074079</v>
      </c>
      <c r="T155" s="7">
        <f t="shared" si="14"/>
        <v>41933.586157407408</v>
      </c>
    </row>
    <row r="156" spans="1:20" ht="28.8" hidden="1" x14ac:dyDescent="0.5500000000000000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5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>
        <f t="shared" si="15"/>
        <v>3</v>
      </c>
      <c r="P156" t="s">
        <v>8267</v>
      </c>
      <c r="Q156" t="str">
        <f t="shared" si="16"/>
        <v>film &amp; video</v>
      </c>
      <c r="R156" t="str">
        <f t="shared" si="17"/>
        <v>science fiction</v>
      </c>
      <c r="S156" s="7">
        <f t="shared" si="13"/>
        <v>42158.547395833331</v>
      </c>
      <c r="T156" s="7">
        <f t="shared" si="14"/>
        <v>42115.547395833331</v>
      </c>
    </row>
    <row r="157" spans="1:20" ht="57.6" hidden="1" x14ac:dyDescent="0.5500000000000000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5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>
        <f t="shared" si="15"/>
        <v>0</v>
      </c>
      <c r="P157" t="s">
        <v>8267</v>
      </c>
      <c r="Q157" t="str">
        <f t="shared" si="16"/>
        <v>film &amp; video</v>
      </c>
      <c r="R157" t="str">
        <f t="shared" si="17"/>
        <v>science fiction</v>
      </c>
      <c r="S157" s="7">
        <f t="shared" si="13"/>
        <v>42208.559432870374</v>
      </c>
      <c r="T157" s="7">
        <f t="shared" si="14"/>
        <v>42168.559432870374</v>
      </c>
    </row>
    <row r="158" spans="1:20" ht="43.2" hidden="1" x14ac:dyDescent="0.5500000000000000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5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>
        <f t="shared" si="15"/>
        <v>5</v>
      </c>
      <c r="P158" t="s">
        <v>8267</v>
      </c>
      <c r="Q158" t="str">
        <f t="shared" si="16"/>
        <v>film &amp; video</v>
      </c>
      <c r="R158" t="str">
        <f t="shared" si="17"/>
        <v>science fiction</v>
      </c>
      <c r="S158" s="7">
        <f t="shared" si="13"/>
        <v>41854.124953703707</v>
      </c>
      <c r="T158" s="7">
        <f t="shared" si="14"/>
        <v>41794.124953703707</v>
      </c>
    </row>
    <row r="159" spans="1:20" ht="43.2" hidden="1" x14ac:dyDescent="0.5500000000000000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5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>
        <f t="shared" si="15"/>
        <v>0</v>
      </c>
      <c r="P159" t="s">
        <v>8267</v>
      </c>
      <c r="Q159" t="str">
        <f t="shared" si="16"/>
        <v>film &amp; video</v>
      </c>
      <c r="R159" t="str">
        <f t="shared" si="17"/>
        <v>science fiction</v>
      </c>
      <c r="S159" s="7">
        <f t="shared" si="13"/>
        <v>42426.911712962959</v>
      </c>
      <c r="T159" s="7">
        <f t="shared" si="14"/>
        <v>42396.911712962959</v>
      </c>
    </row>
    <row r="160" spans="1:20" ht="43.2" hidden="1" x14ac:dyDescent="0.5500000000000000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5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>
        <f t="shared" si="15"/>
        <v>0</v>
      </c>
      <c r="P160" t="s">
        <v>8267</v>
      </c>
      <c r="Q160" t="str">
        <f t="shared" si="16"/>
        <v>film &amp; video</v>
      </c>
      <c r="R160" t="str">
        <f t="shared" si="17"/>
        <v>science fiction</v>
      </c>
      <c r="S160" s="7">
        <f t="shared" si="13"/>
        <v>41934.07671296296</v>
      </c>
      <c r="T160" s="7">
        <f t="shared" si="14"/>
        <v>41904.07671296296</v>
      </c>
    </row>
    <row r="161" spans="1:20" ht="43.2" hidden="1" x14ac:dyDescent="0.5500000000000000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5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>
        <f t="shared" si="15"/>
        <v>0</v>
      </c>
      <c r="P161" t="s">
        <v>8267</v>
      </c>
      <c r="Q161" t="str">
        <f t="shared" si="16"/>
        <v>film &amp; video</v>
      </c>
      <c r="R161" t="str">
        <f t="shared" si="17"/>
        <v>science fiction</v>
      </c>
      <c r="S161" s="7">
        <f t="shared" si="13"/>
        <v>42554.434548611112</v>
      </c>
      <c r="T161" s="7">
        <f t="shared" si="14"/>
        <v>42514.434548611112</v>
      </c>
    </row>
    <row r="162" spans="1:20" ht="43.2" hidden="1" x14ac:dyDescent="0.5500000000000000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5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>
        <f t="shared" si="15"/>
        <v>0</v>
      </c>
      <c r="P162" t="s">
        <v>8268</v>
      </c>
      <c r="Q162" t="str">
        <f t="shared" si="16"/>
        <v>film &amp; video</v>
      </c>
      <c r="R162" t="str">
        <f t="shared" si="17"/>
        <v>drama</v>
      </c>
      <c r="S162" s="7">
        <f t="shared" si="13"/>
        <v>42231.913090277783</v>
      </c>
      <c r="T162" s="7">
        <f t="shared" si="14"/>
        <v>42171.913090277783</v>
      </c>
    </row>
    <row r="163" spans="1:20" ht="43.2" hidden="1" x14ac:dyDescent="0.5500000000000000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5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>
        <f t="shared" si="15"/>
        <v>0</v>
      </c>
      <c r="P163" t="s">
        <v>8268</v>
      </c>
      <c r="Q163" t="str">
        <f t="shared" si="16"/>
        <v>film &amp; video</v>
      </c>
      <c r="R163" t="str">
        <f t="shared" si="17"/>
        <v>drama</v>
      </c>
      <c r="S163" s="7">
        <f t="shared" si="13"/>
        <v>41822.687442129631</v>
      </c>
      <c r="T163" s="7">
        <f t="shared" si="14"/>
        <v>41792.687442129631</v>
      </c>
    </row>
    <row r="164" spans="1:20" ht="43.2" hidden="1" x14ac:dyDescent="0.5500000000000000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5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>
        <f t="shared" si="15"/>
        <v>16</v>
      </c>
      <c r="P164" t="s">
        <v>8268</v>
      </c>
      <c r="Q164" t="str">
        <f t="shared" si="16"/>
        <v>film &amp; video</v>
      </c>
      <c r="R164" t="str">
        <f t="shared" si="17"/>
        <v>drama</v>
      </c>
      <c r="S164" s="7">
        <f t="shared" si="13"/>
        <v>41867.987500000003</v>
      </c>
      <c r="T164" s="7">
        <f t="shared" si="14"/>
        <v>41835.126805555556</v>
      </c>
    </row>
    <row r="165" spans="1:20" ht="57.6" hidden="1" x14ac:dyDescent="0.5500000000000000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>
        <f t="shared" si="15"/>
        <v>0</v>
      </c>
      <c r="P165" t="s">
        <v>8268</v>
      </c>
      <c r="Q165" t="str">
        <f t="shared" si="16"/>
        <v>film &amp; video</v>
      </c>
      <c r="R165" t="str">
        <f t="shared" si="17"/>
        <v>drama</v>
      </c>
      <c r="S165" s="7">
        <f t="shared" si="13"/>
        <v>42278</v>
      </c>
      <c r="T165" s="7">
        <f t="shared" si="14"/>
        <v>42243.961273148147</v>
      </c>
    </row>
    <row r="166" spans="1:20" ht="43.2" hidden="1" x14ac:dyDescent="0.5500000000000000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5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>
        <f t="shared" si="15"/>
        <v>1</v>
      </c>
      <c r="P166" t="s">
        <v>8268</v>
      </c>
      <c r="Q166" t="str">
        <f t="shared" si="16"/>
        <v>film &amp; video</v>
      </c>
      <c r="R166" t="str">
        <f t="shared" si="17"/>
        <v>drama</v>
      </c>
      <c r="S166" s="7">
        <f t="shared" si="13"/>
        <v>41901.762743055559</v>
      </c>
      <c r="T166" s="7">
        <f t="shared" si="14"/>
        <v>41841.762743055559</v>
      </c>
    </row>
    <row r="167" spans="1:20" ht="28.8" hidden="1" x14ac:dyDescent="0.5500000000000000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5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>
        <f t="shared" si="15"/>
        <v>0</v>
      </c>
      <c r="P167" t="s">
        <v>8268</v>
      </c>
      <c r="Q167" t="str">
        <f t="shared" si="16"/>
        <v>film &amp; video</v>
      </c>
      <c r="R167" t="str">
        <f t="shared" si="17"/>
        <v>drama</v>
      </c>
      <c r="S167" s="7">
        <f t="shared" si="13"/>
        <v>42381.658842592587</v>
      </c>
      <c r="T167" s="7">
        <f t="shared" si="14"/>
        <v>42351.658842592587</v>
      </c>
    </row>
    <row r="168" spans="1:20" ht="43.2" hidden="1" x14ac:dyDescent="0.5500000000000000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5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>
        <f t="shared" si="15"/>
        <v>60</v>
      </c>
      <c r="P168" t="s">
        <v>8268</v>
      </c>
      <c r="Q168" t="str">
        <f t="shared" si="16"/>
        <v>film &amp; video</v>
      </c>
      <c r="R168" t="str">
        <f t="shared" si="17"/>
        <v>drama</v>
      </c>
      <c r="S168" s="7">
        <f t="shared" si="13"/>
        <v>42751.075949074075</v>
      </c>
      <c r="T168" s="7">
        <f t="shared" si="14"/>
        <v>42721.075949074075</v>
      </c>
    </row>
    <row r="169" spans="1:20" ht="43.2" hidden="1" x14ac:dyDescent="0.5500000000000000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5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>
        <f t="shared" si="15"/>
        <v>0</v>
      </c>
      <c r="P169" t="s">
        <v>8268</v>
      </c>
      <c r="Q169" t="str">
        <f t="shared" si="16"/>
        <v>film &amp; video</v>
      </c>
      <c r="R169" t="str">
        <f t="shared" si="17"/>
        <v>drama</v>
      </c>
      <c r="S169" s="7">
        <f t="shared" si="13"/>
        <v>42220.927488425921</v>
      </c>
      <c r="T169" s="7">
        <f t="shared" si="14"/>
        <v>42160.927488425921</v>
      </c>
    </row>
    <row r="170" spans="1:20" ht="43.2" hidden="1" x14ac:dyDescent="0.5500000000000000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5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>
        <f t="shared" si="15"/>
        <v>4</v>
      </c>
      <c r="P170" t="s">
        <v>8268</v>
      </c>
      <c r="Q170" t="str">
        <f t="shared" si="16"/>
        <v>film &amp; video</v>
      </c>
      <c r="R170" t="str">
        <f t="shared" si="17"/>
        <v>drama</v>
      </c>
      <c r="S170" s="7">
        <f t="shared" si="13"/>
        <v>42082.793634259258</v>
      </c>
      <c r="T170" s="7">
        <f t="shared" si="14"/>
        <v>42052.83530092593</v>
      </c>
    </row>
    <row r="171" spans="1:20" ht="43.2" hidden="1" x14ac:dyDescent="0.5500000000000000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5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>
        <f t="shared" si="15"/>
        <v>22</v>
      </c>
      <c r="P171" t="s">
        <v>8268</v>
      </c>
      <c r="Q171" t="str">
        <f t="shared" si="16"/>
        <v>film &amp; video</v>
      </c>
      <c r="R171" t="str">
        <f t="shared" si="17"/>
        <v>drama</v>
      </c>
      <c r="S171" s="7">
        <f t="shared" si="13"/>
        <v>41930.505312499998</v>
      </c>
      <c r="T171" s="7">
        <f t="shared" si="14"/>
        <v>41900.505312499998</v>
      </c>
    </row>
    <row r="172" spans="1:20" ht="43.2" hidden="1" x14ac:dyDescent="0.5500000000000000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5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>
        <f t="shared" si="15"/>
        <v>3</v>
      </c>
      <c r="P172" t="s">
        <v>8268</v>
      </c>
      <c r="Q172" t="str">
        <f t="shared" si="16"/>
        <v>film &amp; video</v>
      </c>
      <c r="R172" t="str">
        <f t="shared" si="17"/>
        <v>drama</v>
      </c>
      <c r="S172" s="7">
        <f t="shared" si="13"/>
        <v>42246.227777777778</v>
      </c>
      <c r="T172" s="7">
        <f t="shared" si="14"/>
        <v>42216.977812500001</v>
      </c>
    </row>
    <row r="173" spans="1:20" ht="43.2" hidden="1" x14ac:dyDescent="0.5500000000000000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5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>
        <f t="shared" si="15"/>
        <v>0</v>
      </c>
      <c r="P173" t="s">
        <v>8268</v>
      </c>
      <c r="Q173" t="str">
        <f t="shared" si="16"/>
        <v>film &amp; video</v>
      </c>
      <c r="R173" t="str">
        <f t="shared" si="17"/>
        <v>drama</v>
      </c>
      <c r="S173" s="7">
        <f t="shared" si="13"/>
        <v>42594.180717592593</v>
      </c>
      <c r="T173" s="7">
        <f t="shared" si="14"/>
        <v>42534.180717592593</v>
      </c>
    </row>
    <row r="174" spans="1:20" ht="43.2" hidden="1" x14ac:dyDescent="0.5500000000000000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5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>
        <f t="shared" si="15"/>
        <v>0</v>
      </c>
      <c r="P174" t="s">
        <v>8268</v>
      </c>
      <c r="Q174" t="str">
        <f t="shared" si="16"/>
        <v>film &amp; video</v>
      </c>
      <c r="R174" t="str">
        <f t="shared" si="17"/>
        <v>drama</v>
      </c>
      <c r="S174" s="7">
        <f t="shared" si="13"/>
        <v>42082.353275462956</v>
      </c>
      <c r="T174" s="7">
        <f t="shared" si="14"/>
        <v>42047.394942129627</v>
      </c>
    </row>
    <row r="175" spans="1:20" ht="43.2" hidden="1" x14ac:dyDescent="0.5500000000000000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>
        <f t="shared" si="15"/>
        <v>0</v>
      </c>
      <c r="P175" t="s">
        <v>8268</v>
      </c>
      <c r="Q175" t="str">
        <f t="shared" si="16"/>
        <v>film &amp; video</v>
      </c>
      <c r="R175" t="str">
        <f t="shared" si="17"/>
        <v>drama</v>
      </c>
      <c r="S175" s="7">
        <f t="shared" si="13"/>
        <v>42063.573009259257</v>
      </c>
      <c r="T175" s="7">
        <f t="shared" si="14"/>
        <v>42033.573009259257</v>
      </c>
    </row>
    <row r="176" spans="1:20" ht="43.2" hidden="1" x14ac:dyDescent="0.5500000000000000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5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>
        <f t="shared" si="15"/>
        <v>0</v>
      </c>
      <c r="P176" t="s">
        <v>8268</v>
      </c>
      <c r="Q176" t="str">
        <f t="shared" si="16"/>
        <v>film &amp; video</v>
      </c>
      <c r="R176" t="str">
        <f t="shared" si="17"/>
        <v>drama</v>
      </c>
      <c r="S176" s="7">
        <f t="shared" si="13"/>
        <v>42132.758981481486</v>
      </c>
      <c r="T176" s="7">
        <f t="shared" si="14"/>
        <v>42072.758981481486</v>
      </c>
    </row>
    <row r="177" spans="1:20" ht="43.2" hidden="1" x14ac:dyDescent="0.5500000000000000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5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>
        <f t="shared" si="15"/>
        <v>6</v>
      </c>
      <c r="P177" t="s">
        <v>8268</v>
      </c>
      <c r="Q177" t="str">
        <f t="shared" si="16"/>
        <v>film &amp; video</v>
      </c>
      <c r="R177" t="str">
        <f t="shared" si="17"/>
        <v>drama</v>
      </c>
      <c r="S177" s="7">
        <f t="shared" si="13"/>
        <v>41880.777905092589</v>
      </c>
      <c r="T177" s="7">
        <f t="shared" si="14"/>
        <v>41855.777905092589</v>
      </c>
    </row>
    <row r="178" spans="1:20" ht="43.2" hidden="1" x14ac:dyDescent="0.5500000000000000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5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>
        <f t="shared" si="15"/>
        <v>0</v>
      </c>
      <c r="P178" t="s">
        <v>8268</v>
      </c>
      <c r="Q178" t="str">
        <f t="shared" si="16"/>
        <v>film &amp; video</v>
      </c>
      <c r="R178" t="str">
        <f t="shared" si="17"/>
        <v>drama</v>
      </c>
      <c r="S178" s="7">
        <f t="shared" si="13"/>
        <v>42221.824062500003</v>
      </c>
      <c r="T178" s="7">
        <f t="shared" si="14"/>
        <v>42191.824062500003</v>
      </c>
    </row>
    <row r="179" spans="1:20" ht="28.8" hidden="1" x14ac:dyDescent="0.5500000000000000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5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>
        <f t="shared" si="15"/>
        <v>40</v>
      </c>
      <c r="P179" t="s">
        <v>8268</v>
      </c>
      <c r="Q179" t="str">
        <f t="shared" si="16"/>
        <v>film &amp; video</v>
      </c>
      <c r="R179" t="str">
        <f t="shared" si="17"/>
        <v>drama</v>
      </c>
      <c r="S179" s="7">
        <f t="shared" si="13"/>
        <v>42087.00608796296</v>
      </c>
      <c r="T179" s="7">
        <f t="shared" si="14"/>
        <v>42070.047754629632</v>
      </c>
    </row>
    <row r="180" spans="1:20" ht="28.8" hidden="1" x14ac:dyDescent="0.5500000000000000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5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>
        <f t="shared" si="15"/>
        <v>0</v>
      </c>
      <c r="P180" t="s">
        <v>8268</v>
      </c>
      <c r="Q180" t="str">
        <f t="shared" si="16"/>
        <v>film &amp; video</v>
      </c>
      <c r="R180" t="str">
        <f t="shared" si="17"/>
        <v>drama</v>
      </c>
      <c r="S180" s="7">
        <f t="shared" si="13"/>
        <v>42334.997048611112</v>
      </c>
      <c r="T180" s="7">
        <f t="shared" si="14"/>
        <v>42304.955381944441</v>
      </c>
    </row>
    <row r="181" spans="1:20" ht="28.8" hidden="1" x14ac:dyDescent="0.5500000000000000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5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>
        <f t="shared" si="15"/>
        <v>20</v>
      </c>
      <c r="P181" t="s">
        <v>8268</v>
      </c>
      <c r="Q181" t="str">
        <f t="shared" si="16"/>
        <v>film &amp; video</v>
      </c>
      <c r="R181" t="str">
        <f t="shared" si="17"/>
        <v>drama</v>
      </c>
      <c r="S181" s="7">
        <f t="shared" si="13"/>
        <v>42433.080497685187</v>
      </c>
      <c r="T181" s="7">
        <f t="shared" si="14"/>
        <v>42403.080497685187</v>
      </c>
    </row>
    <row r="182" spans="1:20" ht="43.2" hidden="1" x14ac:dyDescent="0.5500000000000000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5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>
        <f t="shared" si="15"/>
        <v>33</v>
      </c>
      <c r="P182" t="s">
        <v>8268</v>
      </c>
      <c r="Q182" t="str">
        <f t="shared" si="16"/>
        <v>film &amp; video</v>
      </c>
      <c r="R182" t="str">
        <f t="shared" si="17"/>
        <v>drama</v>
      </c>
      <c r="S182" s="7">
        <f t="shared" si="13"/>
        <v>42107.791666666672</v>
      </c>
      <c r="T182" s="7">
        <f t="shared" si="14"/>
        <v>42067.991238425922</v>
      </c>
    </row>
    <row r="183" spans="1:20" ht="43.2" hidden="1" x14ac:dyDescent="0.5500000000000000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5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>
        <f t="shared" si="15"/>
        <v>21</v>
      </c>
      <c r="P183" t="s">
        <v>8268</v>
      </c>
      <c r="Q183" t="str">
        <f t="shared" si="16"/>
        <v>film &amp; video</v>
      </c>
      <c r="R183" t="str">
        <f t="shared" si="17"/>
        <v>drama</v>
      </c>
      <c r="S183" s="7">
        <f t="shared" si="13"/>
        <v>42177.741840277777</v>
      </c>
      <c r="T183" s="7">
        <f t="shared" si="14"/>
        <v>42147.741840277777</v>
      </c>
    </row>
    <row r="184" spans="1:20" ht="43.2" hidden="1" x14ac:dyDescent="0.5500000000000000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5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>
        <f t="shared" si="15"/>
        <v>0</v>
      </c>
      <c r="P184" t="s">
        <v>8268</v>
      </c>
      <c r="Q184" t="str">
        <f t="shared" si="16"/>
        <v>film &amp; video</v>
      </c>
      <c r="R184" t="str">
        <f t="shared" si="17"/>
        <v>drama</v>
      </c>
      <c r="S184" s="7">
        <f t="shared" si="13"/>
        <v>42742.011944444443</v>
      </c>
      <c r="T184" s="7">
        <f t="shared" si="14"/>
        <v>42712.011944444443</v>
      </c>
    </row>
    <row r="185" spans="1:20" hidden="1" x14ac:dyDescent="0.5500000000000000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>
        <f t="shared" si="15"/>
        <v>36</v>
      </c>
      <c r="P185" t="s">
        <v>8268</v>
      </c>
      <c r="Q185" t="str">
        <f t="shared" si="16"/>
        <v>film &amp; video</v>
      </c>
      <c r="R185" t="str">
        <f t="shared" si="17"/>
        <v>drama</v>
      </c>
      <c r="S185" s="7">
        <f t="shared" si="13"/>
        <v>41969.851967592593</v>
      </c>
      <c r="T185" s="7">
        <f t="shared" si="14"/>
        <v>41939.810300925928</v>
      </c>
    </row>
    <row r="186" spans="1:20" ht="43.2" hidden="1" x14ac:dyDescent="0.5500000000000000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5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>
        <f t="shared" si="15"/>
        <v>3</v>
      </c>
      <c r="P186" t="s">
        <v>8268</v>
      </c>
      <c r="Q186" t="str">
        <f t="shared" si="16"/>
        <v>film &amp; video</v>
      </c>
      <c r="R186" t="str">
        <f t="shared" si="17"/>
        <v>drama</v>
      </c>
      <c r="S186" s="7">
        <f t="shared" si="13"/>
        <v>41883.165972222225</v>
      </c>
      <c r="T186" s="7">
        <f t="shared" si="14"/>
        <v>41825.791226851856</v>
      </c>
    </row>
    <row r="187" spans="1:20" hidden="1" x14ac:dyDescent="0.5500000000000000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5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>
        <f t="shared" si="15"/>
        <v>6</v>
      </c>
      <c r="P187" t="s">
        <v>8268</v>
      </c>
      <c r="Q187" t="str">
        <f t="shared" si="16"/>
        <v>film &amp; video</v>
      </c>
      <c r="R187" t="str">
        <f t="shared" si="17"/>
        <v>drama</v>
      </c>
      <c r="S187" s="7">
        <f t="shared" si="13"/>
        <v>42600.91133101852</v>
      </c>
      <c r="T187" s="7">
        <f t="shared" si="14"/>
        <v>42570.91133101852</v>
      </c>
    </row>
    <row r="188" spans="1:20" ht="43.2" hidden="1" x14ac:dyDescent="0.5500000000000000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5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>
        <f t="shared" si="15"/>
        <v>0</v>
      </c>
      <c r="P188" t="s">
        <v>8268</v>
      </c>
      <c r="Q188" t="str">
        <f t="shared" si="16"/>
        <v>film &amp; video</v>
      </c>
      <c r="R188" t="str">
        <f t="shared" si="17"/>
        <v>drama</v>
      </c>
      <c r="S188" s="7">
        <f t="shared" si="13"/>
        <v>42797.833333333328</v>
      </c>
      <c r="T188" s="7">
        <f t="shared" si="14"/>
        <v>42767.812893518523</v>
      </c>
    </row>
    <row r="189" spans="1:20" ht="28.8" hidden="1" x14ac:dyDescent="0.5500000000000000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5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>
        <f t="shared" si="15"/>
        <v>16</v>
      </c>
      <c r="P189" t="s">
        <v>8268</v>
      </c>
      <c r="Q189" t="str">
        <f t="shared" si="16"/>
        <v>film &amp; video</v>
      </c>
      <c r="R189" t="str">
        <f t="shared" si="17"/>
        <v>drama</v>
      </c>
      <c r="S189" s="7">
        <f t="shared" si="13"/>
        <v>42206.290972222225</v>
      </c>
      <c r="T189" s="7">
        <f t="shared" si="14"/>
        <v>42182.234456018516</v>
      </c>
    </row>
    <row r="190" spans="1:20" ht="43.2" hidden="1" x14ac:dyDescent="0.5500000000000000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5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>
        <f t="shared" si="15"/>
        <v>0</v>
      </c>
      <c r="P190" t="s">
        <v>8268</v>
      </c>
      <c r="Q190" t="str">
        <f t="shared" si="16"/>
        <v>film &amp; video</v>
      </c>
      <c r="R190" t="str">
        <f t="shared" si="17"/>
        <v>drama</v>
      </c>
      <c r="S190" s="7">
        <f t="shared" si="13"/>
        <v>41887.18304398148</v>
      </c>
      <c r="T190" s="7">
        <f t="shared" si="14"/>
        <v>41857.18304398148</v>
      </c>
    </row>
    <row r="191" spans="1:20" ht="43.2" hidden="1" x14ac:dyDescent="0.5500000000000000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5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>
        <f t="shared" si="15"/>
        <v>0</v>
      </c>
      <c r="P191" t="s">
        <v>8268</v>
      </c>
      <c r="Q191" t="str">
        <f t="shared" si="16"/>
        <v>film &amp; video</v>
      </c>
      <c r="R191" t="str">
        <f t="shared" si="17"/>
        <v>drama</v>
      </c>
      <c r="S191" s="7">
        <f t="shared" si="13"/>
        <v>42616.690706018519</v>
      </c>
      <c r="T191" s="7">
        <f t="shared" si="14"/>
        <v>42556.690706018519</v>
      </c>
    </row>
    <row r="192" spans="1:20" hidden="1" x14ac:dyDescent="0.5500000000000000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5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>
        <f t="shared" si="15"/>
        <v>0</v>
      </c>
      <c r="P192" t="s">
        <v>8268</v>
      </c>
      <c r="Q192" t="str">
        <f t="shared" si="16"/>
        <v>film &amp; video</v>
      </c>
      <c r="R192" t="str">
        <f t="shared" si="17"/>
        <v>drama</v>
      </c>
      <c r="S192" s="7">
        <f t="shared" si="13"/>
        <v>42537.650995370372</v>
      </c>
      <c r="T192" s="7">
        <f t="shared" si="14"/>
        <v>42527.650995370372</v>
      </c>
    </row>
    <row r="193" spans="1:20" ht="43.2" hidden="1" x14ac:dyDescent="0.5500000000000000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5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>
        <f t="shared" si="15"/>
        <v>5</v>
      </c>
      <c r="P193" t="s">
        <v>8268</v>
      </c>
      <c r="Q193" t="str">
        <f t="shared" si="16"/>
        <v>film &amp; video</v>
      </c>
      <c r="R193" t="str">
        <f t="shared" si="17"/>
        <v>drama</v>
      </c>
      <c r="S193" s="7">
        <f t="shared" si="13"/>
        <v>42279.441412037035</v>
      </c>
      <c r="T193" s="7">
        <f t="shared" si="14"/>
        <v>42239.441412037035</v>
      </c>
    </row>
    <row r="194" spans="1:20" ht="43.2" hidden="1" x14ac:dyDescent="0.5500000000000000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5">
        <v>1413572432</v>
      </c>
      <c r="J194">
        <v>1410980432</v>
      </c>
      <c r="K194" t="b">
        <v>0</v>
      </c>
      <c r="L194">
        <v>3</v>
      </c>
      <c r="M194">
        <f t="shared" ref="M194:M257" si="18">IF(L194=0,0,ROUND(E194/L194,2))</f>
        <v>5.67</v>
      </c>
      <c r="N194" t="b">
        <v>0</v>
      </c>
      <c r="O194">
        <f t="shared" si="15"/>
        <v>0</v>
      </c>
      <c r="P194" t="s">
        <v>8268</v>
      </c>
      <c r="Q194" t="str">
        <f t="shared" si="16"/>
        <v>film &amp; video</v>
      </c>
      <c r="R194" t="str">
        <f t="shared" si="17"/>
        <v>drama</v>
      </c>
      <c r="S194" s="7">
        <f t="shared" ref="S194:S257" si="19">(((I194/60)/60)/24)+DATE(1970,1,1)</f>
        <v>41929.792037037041</v>
      </c>
      <c r="T194" s="7">
        <f t="shared" ref="T194:T257" si="20">(((J194/60)/60)/24)+DATE(1970,1,1)</f>
        <v>41899.792037037041</v>
      </c>
    </row>
    <row r="195" spans="1:20" ht="43.2" hidden="1" x14ac:dyDescent="0.5500000000000000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>
        <f t="shared" ref="O195:O258" si="21">ROUND(($E195*100)/$D195,0)</f>
        <v>0</v>
      </c>
      <c r="P195" t="s">
        <v>8268</v>
      </c>
      <c r="Q195" t="str">
        <f t="shared" ref="Q195:Q258" si="22">LEFT(P195,FIND("/",P195)-1)</f>
        <v>film &amp; video</v>
      </c>
      <c r="R195" t="str">
        <f t="shared" ref="R195:R258" si="23">RIGHT(P195,LEN(P195)-FIND("/",P195))</f>
        <v>drama</v>
      </c>
      <c r="S195" s="7">
        <f t="shared" si="19"/>
        <v>41971.976458333331</v>
      </c>
      <c r="T195" s="7">
        <f t="shared" si="20"/>
        <v>41911.934791666667</v>
      </c>
    </row>
    <row r="196" spans="1:20" ht="43.2" hidden="1" x14ac:dyDescent="0.5500000000000000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5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>
        <f t="shared" si="21"/>
        <v>0</v>
      </c>
      <c r="P196" t="s">
        <v>8268</v>
      </c>
      <c r="Q196" t="str">
        <f t="shared" si="22"/>
        <v>film &amp; video</v>
      </c>
      <c r="R196" t="str">
        <f t="shared" si="23"/>
        <v>drama</v>
      </c>
      <c r="S196" s="7">
        <f t="shared" si="19"/>
        <v>42435.996886574074</v>
      </c>
      <c r="T196" s="7">
        <f t="shared" si="20"/>
        <v>42375.996886574074</v>
      </c>
    </row>
    <row r="197" spans="1:20" ht="43.2" hidden="1" x14ac:dyDescent="0.5500000000000000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5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>
        <f t="shared" si="21"/>
        <v>0</v>
      </c>
      <c r="P197" t="s">
        <v>8268</v>
      </c>
      <c r="Q197" t="str">
        <f t="shared" si="22"/>
        <v>film &amp; video</v>
      </c>
      <c r="R197" t="str">
        <f t="shared" si="23"/>
        <v>drama</v>
      </c>
      <c r="S197" s="7">
        <f t="shared" si="19"/>
        <v>42195.67050925926</v>
      </c>
      <c r="T197" s="7">
        <f t="shared" si="20"/>
        <v>42135.67050925926</v>
      </c>
    </row>
    <row r="198" spans="1:20" ht="43.2" hidden="1" x14ac:dyDescent="0.5500000000000000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5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>
        <f t="shared" si="21"/>
        <v>42</v>
      </c>
      <c r="P198" t="s">
        <v>8268</v>
      </c>
      <c r="Q198" t="str">
        <f t="shared" si="22"/>
        <v>film &amp; video</v>
      </c>
      <c r="R198" t="str">
        <f t="shared" si="23"/>
        <v>drama</v>
      </c>
      <c r="S198" s="7">
        <f t="shared" si="19"/>
        <v>42287.875</v>
      </c>
      <c r="T198" s="7">
        <f t="shared" si="20"/>
        <v>42259.542800925927</v>
      </c>
    </row>
    <row r="199" spans="1:20" ht="43.2" hidden="1" x14ac:dyDescent="0.5500000000000000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5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>
        <f t="shared" si="21"/>
        <v>10</v>
      </c>
      <c r="P199" t="s">
        <v>8268</v>
      </c>
      <c r="Q199" t="str">
        <f t="shared" si="22"/>
        <v>film &amp; video</v>
      </c>
      <c r="R199" t="str">
        <f t="shared" si="23"/>
        <v>drama</v>
      </c>
      <c r="S199" s="7">
        <f t="shared" si="19"/>
        <v>42783.875</v>
      </c>
      <c r="T199" s="7">
        <f t="shared" si="20"/>
        <v>42741.848379629635</v>
      </c>
    </row>
    <row r="200" spans="1:20" ht="43.2" hidden="1" x14ac:dyDescent="0.5500000000000000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5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>
        <f t="shared" si="21"/>
        <v>1</v>
      </c>
      <c r="P200" t="s">
        <v>8268</v>
      </c>
      <c r="Q200" t="str">
        <f t="shared" si="22"/>
        <v>film &amp; video</v>
      </c>
      <c r="R200" t="str">
        <f t="shared" si="23"/>
        <v>drama</v>
      </c>
      <c r="S200" s="7">
        <f t="shared" si="19"/>
        <v>41917.383356481485</v>
      </c>
      <c r="T200" s="7">
        <f t="shared" si="20"/>
        <v>41887.383356481485</v>
      </c>
    </row>
    <row r="201" spans="1:20" ht="43.2" hidden="1" x14ac:dyDescent="0.5500000000000000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5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>
        <f t="shared" si="21"/>
        <v>0</v>
      </c>
      <c r="P201" t="s">
        <v>8268</v>
      </c>
      <c r="Q201" t="str">
        <f t="shared" si="22"/>
        <v>film &amp; video</v>
      </c>
      <c r="R201" t="str">
        <f t="shared" si="23"/>
        <v>drama</v>
      </c>
      <c r="S201" s="7">
        <f t="shared" si="19"/>
        <v>42614.123865740738</v>
      </c>
      <c r="T201" s="7">
        <f t="shared" si="20"/>
        <v>42584.123865740738</v>
      </c>
    </row>
    <row r="202" spans="1:20" ht="28.8" hidden="1" x14ac:dyDescent="0.5500000000000000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5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>
        <f t="shared" si="21"/>
        <v>26</v>
      </c>
      <c r="P202" t="s">
        <v>8268</v>
      </c>
      <c r="Q202" t="str">
        <f t="shared" si="22"/>
        <v>film &amp; video</v>
      </c>
      <c r="R202" t="str">
        <f t="shared" si="23"/>
        <v>drama</v>
      </c>
      <c r="S202" s="7">
        <f t="shared" si="19"/>
        <v>41897.083368055559</v>
      </c>
      <c r="T202" s="7">
        <f t="shared" si="20"/>
        <v>41867.083368055559</v>
      </c>
    </row>
    <row r="203" spans="1:20" ht="43.2" hidden="1" x14ac:dyDescent="0.5500000000000000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5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>
        <f t="shared" si="21"/>
        <v>58</v>
      </c>
      <c r="P203" t="s">
        <v>8268</v>
      </c>
      <c r="Q203" t="str">
        <f t="shared" si="22"/>
        <v>film &amp; video</v>
      </c>
      <c r="R203" t="str">
        <f t="shared" si="23"/>
        <v>drama</v>
      </c>
      <c r="S203" s="7">
        <f t="shared" si="19"/>
        <v>42043.818622685183</v>
      </c>
      <c r="T203" s="7">
        <f t="shared" si="20"/>
        <v>42023.818622685183</v>
      </c>
    </row>
    <row r="204" spans="1:20" hidden="1" x14ac:dyDescent="0.5500000000000000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5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>
        <f t="shared" si="21"/>
        <v>0</v>
      </c>
      <c r="P204" t="s">
        <v>8268</v>
      </c>
      <c r="Q204" t="str">
        <f t="shared" si="22"/>
        <v>film &amp; video</v>
      </c>
      <c r="R204" t="str">
        <f t="shared" si="23"/>
        <v>drama</v>
      </c>
      <c r="S204" s="7">
        <f t="shared" si="19"/>
        <v>42285.874305555553</v>
      </c>
      <c r="T204" s="7">
        <f t="shared" si="20"/>
        <v>42255.927824074075</v>
      </c>
    </row>
    <row r="205" spans="1:20" ht="43.2" hidden="1" x14ac:dyDescent="0.5500000000000000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>
        <f t="shared" si="21"/>
        <v>30</v>
      </c>
      <c r="P205" t="s">
        <v>8268</v>
      </c>
      <c r="Q205" t="str">
        <f t="shared" si="22"/>
        <v>film &amp; video</v>
      </c>
      <c r="R205" t="str">
        <f t="shared" si="23"/>
        <v>drama</v>
      </c>
      <c r="S205" s="7">
        <f t="shared" si="19"/>
        <v>42033.847962962958</v>
      </c>
      <c r="T205" s="7">
        <f t="shared" si="20"/>
        <v>41973.847962962958</v>
      </c>
    </row>
    <row r="206" spans="1:20" ht="43.2" hidden="1" x14ac:dyDescent="0.5500000000000000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5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>
        <f t="shared" si="21"/>
        <v>51</v>
      </c>
      <c r="P206" t="s">
        <v>8268</v>
      </c>
      <c r="Q206" t="str">
        <f t="shared" si="22"/>
        <v>film &amp; video</v>
      </c>
      <c r="R206" t="str">
        <f t="shared" si="23"/>
        <v>drama</v>
      </c>
      <c r="S206" s="7">
        <f t="shared" si="19"/>
        <v>42586.583368055552</v>
      </c>
      <c r="T206" s="7">
        <f t="shared" si="20"/>
        <v>42556.583368055552</v>
      </c>
    </row>
    <row r="207" spans="1:20" ht="43.2" hidden="1" x14ac:dyDescent="0.5500000000000000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5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>
        <f t="shared" si="21"/>
        <v>16</v>
      </c>
      <c r="P207" t="s">
        <v>8268</v>
      </c>
      <c r="Q207" t="str">
        <f t="shared" si="22"/>
        <v>film &amp; video</v>
      </c>
      <c r="R207" t="str">
        <f t="shared" si="23"/>
        <v>drama</v>
      </c>
      <c r="S207" s="7">
        <f t="shared" si="19"/>
        <v>42283.632199074069</v>
      </c>
      <c r="T207" s="7">
        <f t="shared" si="20"/>
        <v>42248.632199074069</v>
      </c>
    </row>
    <row r="208" spans="1:20" ht="43.2" hidden="1" x14ac:dyDescent="0.5500000000000000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5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>
        <f t="shared" si="21"/>
        <v>0</v>
      </c>
      <c r="P208" t="s">
        <v>8268</v>
      </c>
      <c r="Q208" t="str">
        <f t="shared" si="22"/>
        <v>film &amp; video</v>
      </c>
      <c r="R208" t="str">
        <f t="shared" si="23"/>
        <v>drama</v>
      </c>
      <c r="S208" s="7">
        <f t="shared" si="19"/>
        <v>42588.004432870366</v>
      </c>
      <c r="T208" s="7">
        <f t="shared" si="20"/>
        <v>42567.004432870366</v>
      </c>
    </row>
    <row r="209" spans="1:20" ht="43.2" hidden="1" x14ac:dyDescent="0.5500000000000000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5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>
        <f t="shared" si="21"/>
        <v>15</v>
      </c>
      <c r="P209" t="s">
        <v>8268</v>
      </c>
      <c r="Q209" t="str">
        <f t="shared" si="22"/>
        <v>film &amp; video</v>
      </c>
      <c r="R209" t="str">
        <f t="shared" si="23"/>
        <v>drama</v>
      </c>
      <c r="S209" s="7">
        <f t="shared" si="19"/>
        <v>42008.197199074071</v>
      </c>
      <c r="T209" s="7">
        <f t="shared" si="20"/>
        <v>41978.197199074071</v>
      </c>
    </row>
    <row r="210" spans="1:20" ht="43.2" hidden="1" x14ac:dyDescent="0.5500000000000000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5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>
        <f t="shared" si="21"/>
        <v>0</v>
      </c>
      <c r="P210" t="s">
        <v>8268</v>
      </c>
      <c r="Q210" t="str">
        <f t="shared" si="22"/>
        <v>film &amp; video</v>
      </c>
      <c r="R210" t="str">
        <f t="shared" si="23"/>
        <v>drama</v>
      </c>
      <c r="S210" s="7">
        <f t="shared" si="19"/>
        <v>41989.369988425926</v>
      </c>
      <c r="T210" s="7">
        <f t="shared" si="20"/>
        <v>41959.369988425926</v>
      </c>
    </row>
    <row r="211" spans="1:20" ht="43.2" hidden="1" x14ac:dyDescent="0.5500000000000000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5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>
        <f t="shared" si="21"/>
        <v>0</v>
      </c>
      <c r="P211" t="s">
        <v>8268</v>
      </c>
      <c r="Q211" t="str">
        <f t="shared" si="22"/>
        <v>film &amp; video</v>
      </c>
      <c r="R211" t="str">
        <f t="shared" si="23"/>
        <v>drama</v>
      </c>
      <c r="S211" s="7">
        <f t="shared" si="19"/>
        <v>42195.922858796301</v>
      </c>
      <c r="T211" s="7">
        <f t="shared" si="20"/>
        <v>42165.922858796301</v>
      </c>
    </row>
    <row r="212" spans="1:20" ht="43.2" hidden="1" x14ac:dyDescent="0.5500000000000000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5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>
        <f t="shared" si="21"/>
        <v>25</v>
      </c>
      <c r="P212" t="s">
        <v>8268</v>
      </c>
      <c r="Q212" t="str">
        <f t="shared" si="22"/>
        <v>film &amp; video</v>
      </c>
      <c r="R212" t="str">
        <f t="shared" si="23"/>
        <v>drama</v>
      </c>
      <c r="S212" s="7">
        <f t="shared" si="19"/>
        <v>42278.208333333328</v>
      </c>
      <c r="T212" s="7">
        <f t="shared" si="20"/>
        <v>42249.064722222218</v>
      </c>
    </row>
    <row r="213" spans="1:20" ht="43.2" hidden="1" x14ac:dyDescent="0.5500000000000000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5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>
        <f t="shared" si="21"/>
        <v>45</v>
      </c>
      <c r="P213" t="s">
        <v>8268</v>
      </c>
      <c r="Q213" t="str">
        <f t="shared" si="22"/>
        <v>film &amp; video</v>
      </c>
      <c r="R213" t="str">
        <f t="shared" si="23"/>
        <v>drama</v>
      </c>
      <c r="S213" s="7">
        <f t="shared" si="19"/>
        <v>42266.159918981488</v>
      </c>
      <c r="T213" s="7">
        <f t="shared" si="20"/>
        <v>42236.159918981488</v>
      </c>
    </row>
    <row r="214" spans="1:20" ht="28.8" hidden="1" x14ac:dyDescent="0.5500000000000000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5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>
        <f t="shared" si="21"/>
        <v>0</v>
      </c>
      <c r="P214" t="s">
        <v>8268</v>
      </c>
      <c r="Q214" t="str">
        <f t="shared" si="22"/>
        <v>film &amp; video</v>
      </c>
      <c r="R214" t="str">
        <f t="shared" si="23"/>
        <v>drama</v>
      </c>
      <c r="S214" s="7">
        <f t="shared" si="19"/>
        <v>42476.839351851857</v>
      </c>
      <c r="T214" s="7">
        <f t="shared" si="20"/>
        <v>42416.881018518514</v>
      </c>
    </row>
    <row r="215" spans="1:20" ht="43.2" hidden="1" x14ac:dyDescent="0.5500000000000000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>
        <f t="shared" si="21"/>
        <v>0</v>
      </c>
      <c r="P215" t="s">
        <v>8268</v>
      </c>
      <c r="Q215" t="str">
        <f t="shared" si="22"/>
        <v>film &amp; video</v>
      </c>
      <c r="R215" t="str">
        <f t="shared" si="23"/>
        <v>drama</v>
      </c>
      <c r="S215" s="7">
        <f t="shared" si="19"/>
        <v>42232.587974537033</v>
      </c>
      <c r="T215" s="7">
        <f t="shared" si="20"/>
        <v>42202.594293981485</v>
      </c>
    </row>
    <row r="216" spans="1:20" ht="43.2" hidden="1" x14ac:dyDescent="0.5500000000000000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5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>
        <f t="shared" si="21"/>
        <v>0</v>
      </c>
      <c r="P216" t="s">
        <v>8268</v>
      </c>
      <c r="Q216" t="str">
        <f t="shared" si="22"/>
        <v>film &amp; video</v>
      </c>
      <c r="R216" t="str">
        <f t="shared" si="23"/>
        <v>drama</v>
      </c>
      <c r="S216" s="7">
        <f t="shared" si="19"/>
        <v>42069.64061342593</v>
      </c>
      <c r="T216" s="7">
        <f t="shared" si="20"/>
        <v>42009.64061342593</v>
      </c>
    </row>
    <row r="217" spans="1:20" ht="43.2" hidden="1" x14ac:dyDescent="0.5500000000000000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5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>
        <f t="shared" si="21"/>
        <v>0</v>
      </c>
      <c r="P217" t="s">
        <v>8268</v>
      </c>
      <c r="Q217" t="str">
        <f t="shared" si="22"/>
        <v>film &amp; video</v>
      </c>
      <c r="R217" t="str">
        <f t="shared" si="23"/>
        <v>drama</v>
      </c>
      <c r="S217" s="7">
        <f t="shared" si="19"/>
        <v>42417.999305555553</v>
      </c>
      <c r="T217" s="7">
        <f t="shared" si="20"/>
        <v>42375.230115740742</v>
      </c>
    </row>
    <row r="218" spans="1:20" ht="43.2" hidden="1" x14ac:dyDescent="0.5500000000000000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5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>
        <f t="shared" si="21"/>
        <v>56</v>
      </c>
      <c r="P218" t="s">
        <v>8268</v>
      </c>
      <c r="Q218" t="str">
        <f t="shared" si="22"/>
        <v>film &amp; video</v>
      </c>
      <c r="R218" t="str">
        <f t="shared" si="23"/>
        <v>drama</v>
      </c>
      <c r="S218" s="7">
        <f t="shared" si="19"/>
        <v>42116.917094907403</v>
      </c>
      <c r="T218" s="7">
        <f t="shared" si="20"/>
        <v>42066.958761574075</v>
      </c>
    </row>
    <row r="219" spans="1:20" hidden="1" x14ac:dyDescent="0.5500000000000000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5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>
        <f t="shared" si="21"/>
        <v>12</v>
      </c>
      <c r="P219" t="s">
        <v>8268</v>
      </c>
      <c r="Q219" t="str">
        <f t="shared" si="22"/>
        <v>film &amp; video</v>
      </c>
      <c r="R219" t="str">
        <f t="shared" si="23"/>
        <v>drama</v>
      </c>
      <c r="S219" s="7">
        <f t="shared" si="19"/>
        <v>42001.64061342593</v>
      </c>
      <c r="T219" s="7">
        <f t="shared" si="20"/>
        <v>41970.64061342593</v>
      </c>
    </row>
    <row r="220" spans="1:20" ht="43.2" hidden="1" x14ac:dyDescent="0.5500000000000000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5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>
        <f t="shared" si="21"/>
        <v>2</v>
      </c>
      <c r="P220" t="s">
        <v>8268</v>
      </c>
      <c r="Q220" t="str">
        <f t="shared" si="22"/>
        <v>film &amp; video</v>
      </c>
      <c r="R220" t="str">
        <f t="shared" si="23"/>
        <v>drama</v>
      </c>
      <c r="S220" s="7">
        <f t="shared" si="19"/>
        <v>42139.628344907411</v>
      </c>
      <c r="T220" s="7">
        <f t="shared" si="20"/>
        <v>42079.628344907411</v>
      </c>
    </row>
    <row r="221" spans="1:20" ht="28.8" hidden="1" x14ac:dyDescent="0.5500000000000000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5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>
        <f t="shared" si="21"/>
        <v>18</v>
      </c>
      <c r="P221" t="s">
        <v>8268</v>
      </c>
      <c r="Q221" t="str">
        <f t="shared" si="22"/>
        <v>film &amp; video</v>
      </c>
      <c r="R221" t="str">
        <f t="shared" si="23"/>
        <v>drama</v>
      </c>
      <c r="S221" s="7">
        <f t="shared" si="19"/>
        <v>42461.290972222225</v>
      </c>
      <c r="T221" s="7">
        <f t="shared" si="20"/>
        <v>42429.326678240745</v>
      </c>
    </row>
    <row r="222" spans="1:20" ht="43.2" hidden="1" x14ac:dyDescent="0.5500000000000000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5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>
        <f t="shared" si="21"/>
        <v>1</v>
      </c>
      <c r="P222" t="s">
        <v>8268</v>
      </c>
      <c r="Q222" t="str">
        <f t="shared" si="22"/>
        <v>film &amp; video</v>
      </c>
      <c r="R222" t="str">
        <f t="shared" si="23"/>
        <v>drama</v>
      </c>
      <c r="S222" s="7">
        <f t="shared" si="19"/>
        <v>42236.837499999994</v>
      </c>
      <c r="T222" s="7">
        <f t="shared" si="20"/>
        <v>42195.643865740742</v>
      </c>
    </row>
    <row r="223" spans="1:20" hidden="1" x14ac:dyDescent="0.5500000000000000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5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>
        <f t="shared" si="21"/>
        <v>0</v>
      </c>
      <c r="P223" t="s">
        <v>8268</v>
      </c>
      <c r="Q223" t="str">
        <f t="shared" si="22"/>
        <v>film &amp; video</v>
      </c>
      <c r="R223" t="str">
        <f t="shared" si="23"/>
        <v>drama</v>
      </c>
      <c r="S223" s="7">
        <f t="shared" si="19"/>
        <v>42091.79587962963</v>
      </c>
      <c r="T223" s="7">
        <f t="shared" si="20"/>
        <v>42031.837546296301</v>
      </c>
    </row>
    <row r="224" spans="1:20" ht="43.2" hidden="1" x14ac:dyDescent="0.5500000000000000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5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>
        <f t="shared" si="21"/>
        <v>13</v>
      </c>
      <c r="P224" t="s">
        <v>8268</v>
      </c>
      <c r="Q224" t="str">
        <f t="shared" si="22"/>
        <v>film &amp; video</v>
      </c>
      <c r="R224" t="str">
        <f t="shared" si="23"/>
        <v>drama</v>
      </c>
      <c r="S224" s="7">
        <f t="shared" si="19"/>
        <v>42090.110416666663</v>
      </c>
      <c r="T224" s="7">
        <f t="shared" si="20"/>
        <v>42031.769884259258</v>
      </c>
    </row>
    <row r="225" spans="1:20" ht="43.2" hidden="1" x14ac:dyDescent="0.5500000000000000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>
        <f t="shared" si="21"/>
        <v>0</v>
      </c>
      <c r="P225" t="s">
        <v>8268</v>
      </c>
      <c r="Q225" t="str">
        <f t="shared" si="22"/>
        <v>film &amp; video</v>
      </c>
      <c r="R225" t="str">
        <f t="shared" si="23"/>
        <v>drama</v>
      </c>
      <c r="S225" s="7">
        <f t="shared" si="19"/>
        <v>42512.045138888891</v>
      </c>
      <c r="T225" s="7">
        <f t="shared" si="20"/>
        <v>42482.048032407409</v>
      </c>
    </row>
    <row r="226" spans="1:20" ht="43.2" hidden="1" x14ac:dyDescent="0.5500000000000000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5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>
        <f t="shared" si="21"/>
        <v>0</v>
      </c>
      <c r="P226" t="s">
        <v>8268</v>
      </c>
      <c r="Q226" t="str">
        <f t="shared" si="22"/>
        <v>film &amp; video</v>
      </c>
      <c r="R226" t="str">
        <f t="shared" si="23"/>
        <v>drama</v>
      </c>
      <c r="S226" s="7">
        <f t="shared" si="19"/>
        <v>42195.235254629632</v>
      </c>
      <c r="T226" s="7">
        <f t="shared" si="20"/>
        <v>42135.235254629632</v>
      </c>
    </row>
    <row r="227" spans="1:20" ht="43.2" hidden="1" x14ac:dyDescent="0.5500000000000000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5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>
        <f t="shared" si="21"/>
        <v>0</v>
      </c>
      <c r="P227" t="s">
        <v>8268</v>
      </c>
      <c r="Q227" t="str">
        <f t="shared" si="22"/>
        <v>film &amp; video</v>
      </c>
      <c r="R227" t="str">
        <f t="shared" si="23"/>
        <v>drama</v>
      </c>
      <c r="S227" s="7">
        <f t="shared" si="19"/>
        <v>42468.919606481482</v>
      </c>
      <c r="T227" s="7">
        <f t="shared" si="20"/>
        <v>42438.961273148147</v>
      </c>
    </row>
    <row r="228" spans="1:20" ht="43.2" hidden="1" x14ac:dyDescent="0.5500000000000000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5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>
        <f t="shared" si="21"/>
        <v>1</v>
      </c>
      <c r="P228" t="s">
        <v>8268</v>
      </c>
      <c r="Q228" t="str">
        <f t="shared" si="22"/>
        <v>film &amp; video</v>
      </c>
      <c r="R228" t="str">
        <f t="shared" si="23"/>
        <v>drama</v>
      </c>
      <c r="S228" s="7">
        <f t="shared" si="19"/>
        <v>42155.395138888889</v>
      </c>
      <c r="T228" s="7">
        <f t="shared" si="20"/>
        <v>42106.666018518517</v>
      </c>
    </row>
    <row r="229" spans="1:20" ht="43.2" hidden="1" x14ac:dyDescent="0.5500000000000000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5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>
        <f t="shared" si="21"/>
        <v>0</v>
      </c>
      <c r="P229" t="s">
        <v>8268</v>
      </c>
      <c r="Q229" t="str">
        <f t="shared" si="22"/>
        <v>film &amp; video</v>
      </c>
      <c r="R229" t="str">
        <f t="shared" si="23"/>
        <v>drama</v>
      </c>
      <c r="S229" s="7">
        <f t="shared" si="19"/>
        <v>42194.893993055557</v>
      </c>
      <c r="T229" s="7">
        <f t="shared" si="20"/>
        <v>42164.893993055557</v>
      </c>
    </row>
    <row r="230" spans="1:20" ht="28.8" hidden="1" x14ac:dyDescent="0.5500000000000000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5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>
        <f t="shared" si="21"/>
        <v>0</v>
      </c>
      <c r="P230" t="s">
        <v>8268</v>
      </c>
      <c r="Q230" t="str">
        <f t="shared" si="22"/>
        <v>film &amp; video</v>
      </c>
      <c r="R230" t="str">
        <f t="shared" si="23"/>
        <v>drama</v>
      </c>
      <c r="S230" s="7">
        <f t="shared" si="19"/>
        <v>42156.686400462961</v>
      </c>
      <c r="T230" s="7">
        <f t="shared" si="20"/>
        <v>42096.686400462961</v>
      </c>
    </row>
    <row r="231" spans="1:20" ht="43.2" hidden="1" x14ac:dyDescent="0.5500000000000000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5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>
        <f t="shared" si="21"/>
        <v>0</v>
      </c>
      <c r="P231" t="s">
        <v>8268</v>
      </c>
      <c r="Q231" t="str">
        <f t="shared" si="22"/>
        <v>film &amp; video</v>
      </c>
      <c r="R231" t="str">
        <f t="shared" si="23"/>
        <v>drama</v>
      </c>
      <c r="S231" s="7">
        <f t="shared" si="19"/>
        <v>42413.933993055558</v>
      </c>
      <c r="T231" s="7">
        <f t="shared" si="20"/>
        <v>42383.933993055558</v>
      </c>
    </row>
    <row r="232" spans="1:20" ht="43.2" hidden="1" x14ac:dyDescent="0.5500000000000000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5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>
        <f t="shared" si="21"/>
        <v>0</v>
      </c>
      <c r="P232" t="s">
        <v>8268</v>
      </c>
      <c r="Q232" t="str">
        <f t="shared" si="22"/>
        <v>film &amp; video</v>
      </c>
      <c r="R232" t="str">
        <f t="shared" si="23"/>
        <v>drama</v>
      </c>
      <c r="S232" s="7">
        <f t="shared" si="19"/>
        <v>42159.777210648142</v>
      </c>
      <c r="T232" s="7">
        <f t="shared" si="20"/>
        <v>42129.777210648142</v>
      </c>
    </row>
    <row r="233" spans="1:20" ht="43.2" hidden="1" x14ac:dyDescent="0.5500000000000000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5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>
        <f t="shared" si="21"/>
        <v>0</v>
      </c>
      <c r="P233" t="s">
        <v>8268</v>
      </c>
      <c r="Q233" t="str">
        <f t="shared" si="22"/>
        <v>film &amp; video</v>
      </c>
      <c r="R233" t="str">
        <f t="shared" si="23"/>
        <v>drama</v>
      </c>
      <c r="S233" s="7">
        <f t="shared" si="19"/>
        <v>42371.958923611113</v>
      </c>
      <c r="T233" s="7">
        <f t="shared" si="20"/>
        <v>42341.958923611113</v>
      </c>
    </row>
    <row r="234" spans="1:20" ht="43.2" hidden="1" x14ac:dyDescent="0.5500000000000000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5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>
        <f t="shared" si="21"/>
        <v>3</v>
      </c>
      <c r="P234" t="s">
        <v>8268</v>
      </c>
      <c r="Q234" t="str">
        <f t="shared" si="22"/>
        <v>film &amp; video</v>
      </c>
      <c r="R234" t="str">
        <f t="shared" si="23"/>
        <v>drama</v>
      </c>
      <c r="S234" s="7">
        <f t="shared" si="19"/>
        <v>42062.82576388889</v>
      </c>
      <c r="T234" s="7">
        <f t="shared" si="20"/>
        <v>42032.82576388889</v>
      </c>
    </row>
    <row r="235" spans="1:20" ht="43.2" hidden="1" x14ac:dyDescent="0.5500000000000000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>
        <f t="shared" si="21"/>
        <v>0</v>
      </c>
      <c r="P235" t="s">
        <v>8268</v>
      </c>
      <c r="Q235" t="str">
        <f t="shared" si="22"/>
        <v>film &amp; video</v>
      </c>
      <c r="R235" t="str">
        <f t="shared" si="23"/>
        <v>drama</v>
      </c>
      <c r="S235" s="7">
        <f t="shared" si="19"/>
        <v>42642.911712962959</v>
      </c>
      <c r="T235" s="7">
        <f t="shared" si="20"/>
        <v>42612.911712962959</v>
      </c>
    </row>
    <row r="236" spans="1:20" ht="43.2" hidden="1" x14ac:dyDescent="0.5500000000000000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5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>
        <f t="shared" si="21"/>
        <v>40</v>
      </c>
      <c r="P236" t="s">
        <v>8268</v>
      </c>
      <c r="Q236" t="str">
        <f t="shared" si="22"/>
        <v>film &amp; video</v>
      </c>
      <c r="R236" t="str">
        <f t="shared" si="23"/>
        <v>drama</v>
      </c>
      <c r="S236" s="7">
        <f t="shared" si="19"/>
        <v>42176.035405092596</v>
      </c>
      <c r="T236" s="7">
        <f t="shared" si="20"/>
        <v>42136.035405092596</v>
      </c>
    </row>
    <row r="237" spans="1:20" ht="43.2" hidden="1" x14ac:dyDescent="0.5500000000000000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5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>
        <f t="shared" si="21"/>
        <v>0</v>
      </c>
      <c r="P237" t="s">
        <v>8268</v>
      </c>
      <c r="Q237" t="str">
        <f t="shared" si="22"/>
        <v>film &amp; video</v>
      </c>
      <c r="R237" t="str">
        <f t="shared" si="23"/>
        <v>drama</v>
      </c>
      <c r="S237" s="7">
        <f t="shared" si="19"/>
        <v>42194.908530092594</v>
      </c>
      <c r="T237" s="7">
        <f t="shared" si="20"/>
        <v>42164.908530092594</v>
      </c>
    </row>
    <row r="238" spans="1:20" ht="43.2" hidden="1" x14ac:dyDescent="0.5500000000000000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5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>
        <f t="shared" si="21"/>
        <v>0</v>
      </c>
      <c r="P238" t="s">
        <v>8268</v>
      </c>
      <c r="Q238" t="str">
        <f t="shared" si="22"/>
        <v>film &amp; video</v>
      </c>
      <c r="R238" t="str">
        <f t="shared" si="23"/>
        <v>drama</v>
      </c>
      <c r="S238" s="7">
        <f t="shared" si="19"/>
        <v>42374</v>
      </c>
      <c r="T238" s="7">
        <f t="shared" si="20"/>
        <v>42321.08447916666</v>
      </c>
    </row>
    <row r="239" spans="1:20" hidden="1" x14ac:dyDescent="0.5500000000000000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5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>
        <f t="shared" si="21"/>
        <v>0</v>
      </c>
      <c r="P239" t="s">
        <v>8268</v>
      </c>
      <c r="Q239" t="str">
        <f t="shared" si="22"/>
        <v>film &amp; video</v>
      </c>
      <c r="R239" t="str">
        <f t="shared" si="23"/>
        <v>drama</v>
      </c>
      <c r="S239" s="7">
        <f t="shared" si="19"/>
        <v>42437.577187499999</v>
      </c>
      <c r="T239" s="7">
        <f t="shared" si="20"/>
        <v>42377.577187499999</v>
      </c>
    </row>
    <row r="240" spans="1:20" ht="43.2" hidden="1" x14ac:dyDescent="0.5500000000000000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5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>
        <f t="shared" si="21"/>
        <v>0</v>
      </c>
      <c r="P240" t="s">
        <v>8268</v>
      </c>
      <c r="Q240" t="str">
        <f t="shared" si="22"/>
        <v>film &amp; video</v>
      </c>
      <c r="R240" t="str">
        <f t="shared" si="23"/>
        <v>drama</v>
      </c>
      <c r="S240" s="7">
        <f t="shared" si="19"/>
        <v>42734.375</v>
      </c>
      <c r="T240" s="7">
        <f t="shared" si="20"/>
        <v>42713.962499999994</v>
      </c>
    </row>
    <row r="241" spans="1:20" ht="43.2" hidden="1" x14ac:dyDescent="0.5500000000000000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5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>
        <f t="shared" si="21"/>
        <v>25</v>
      </c>
      <c r="P241" t="s">
        <v>8268</v>
      </c>
      <c r="Q241" t="str">
        <f t="shared" si="22"/>
        <v>film &amp; video</v>
      </c>
      <c r="R241" t="str">
        <f t="shared" si="23"/>
        <v>drama</v>
      </c>
      <c r="S241" s="7">
        <f t="shared" si="19"/>
        <v>42316.5</v>
      </c>
      <c r="T241" s="7">
        <f t="shared" si="20"/>
        <v>42297.110300925924</v>
      </c>
    </row>
    <row r="242" spans="1:20" ht="43.2" hidden="1" x14ac:dyDescent="0.5500000000000000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5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>
        <f t="shared" si="21"/>
        <v>108</v>
      </c>
      <c r="P242" t="s">
        <v>8269</v>
      </c>
      <c r="Q242" t="str">
        <f t="shared" si="22"/>
        <v>film &amp; video</v>
      </c>
      <c r="R242" t="str">
        <f t="shared" si="23"/>
        <v>documentary</v>
      </c>
      <c r="S242" s="7">
        <f t="shared" si="19"/>
        <v>41399.708460648151</v>
      </c>
      <c r="T242" s="7">
        <f t="shared" si="20"/>
        <v>41354.708460648151</v>
      </c>
    </row>
    <row r="243" spans="1:20" ht="43.2" hidden="1" x14ac:dyDescent="0.5500000000000000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5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>
        <f t="shared" si="21"/>
        <v>113</v>
      </c>
      <c r="P243" t="s">
        <v>8269</v>
      </c>
      <c r="Q243" t="str">
        <f t="shared" si="22"/>
        <v>film &amp; video</v>
      </c>
      <c r="R243" t="str">
        <f t="shared" si="23"/>
        <v>documentary</v>
      </c>
      <c r="S243" s="7">
        <f t="shared" si="19"/>
        <v>41994.697962962964</v>
      </c>
      <c r="T243" s="7">
        <f t="shared" si="20"/>
        <v>41949.697962962964</v>
      </c>
    </row>
    <row r="244" spans="1:20" ht="43.2" hidden="1" x14ac:dyDescent="0.5500000000000000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5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>
        <f t="shared" si="21"/>
        <v>113</v>
      </c>
      <c r="P244" t="s">
        <v>8269</v>
      </c>
      <c r="Q244" t="str">
        <f t="shared" si="22"/>
        <v>film &amp; video</v>
      </c>
      <c r="R244" t="str">
        <f t="shared" si="23"/>
        <v>documentary</v>
      </c>
      <c r="S244" s="7">
        <f t="shared" si="19"/>
        <v>40897.492939814816</v>
      </c>
      <c r="T244" s="7">
        <f t="shared" si="20"/>
        <v>40862.492939814816</v>
      </c>
    </row>
    <row r="245" spans="1:20" ht="43.2" hidden="1" x14ac:dyDescent="0.5500000000000000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>
        <f t="shared" si="21"/>
        <v>103</v>
      </c>
      <c r="P245" t="s">
        <v>8269</v>
      </c>
      <c r="Q245" t="str">
        <f t="shared" si="22"/>
        <v>film &amp; video</v>
      </c>
      <c r="R245" t="str">
        <f t="shared" si="23"/>
        <v>documentary</v>
      </c>
      <c r="S245" s="7">
        <f t="shared" si="19"/>
        <v>41692.047500000001</v>
      </c>
      <c r="T245" s="7">
        <f t="shared" si="20"/>
        <v>41662.047500000001</v>
      </c>
    </row>
    <row r="246" spans="1:20" ht="57.6" hidden="1" x14ac:dyDescent="0.5500000000000000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5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>
        <f t="shared" si="21"/>
        <v>114</v>
      </c>
      <c r="P246" t="s">
        <v>8269</v>
      </c>
      <c r="Q246" t="str">
        <f t="shared" si="22"/>
        <v>film &amp; video</v>
      </c>
      <c r="R246" t="str">
        <f t="shared" si="23"/>
        <v>documentary</v>
      </c>
      <c r="S246" s="7">
        <f t="shared" si="19"/>
        <v>40253.29583333333</v>
      </c>
      <c r="T246" s="7">
        <f t="shared" si="20"/>
        <v>40213.323599537034</v>
      </c>
    </row>
    <row r="247" spans="1:20" ht="43.2" hidden="1" x14ac:dyDescent="0.5500000000000000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5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>
        <f t="shared" si="21"/>
        <v>104</v>
      </c>
      <c r="P247" t="s">
        <v>8269</v>
      </c>
      <c r="Q247" t="str">
        <f t="shared" si="22"/>
        <v>film &amp; video</v>
      </c>
      <c r="R247" t="str">
        <f t="shared" si="23"/>
        <v>documentary</v>
      </c>
      <c r="S247" s="7">
        <f t="shared" si="19"/>
        <v>41137.053067129629</v>
      </c>
      <c r="T247" s="7">
        <f t="shared" si="20"/>
        <v>41107.053067129629</v>
      </c>
    </row>
    <row r="248" spans="1:20" ht="43.2" hidden="1" x14ac:dyDescent="0.5500000000000000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5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>
        <f t="shared" si="21"/>
        <v>305</v>
      </c>
      <c r="P248" t="s">
        <v>8269</v>
      </c>
      <c r="Q248" t="str">
        <f t="shared" si="22"/>
        <v>film &amp; video</v>
      </c>
      <c r="R248" t="str">
        <f t="shared" si="23"/>
        <v>documentary</v>
      </c>
      <c r="S248" s="7">
        <f t="shared" si="19"/>
        <v>40530.405150462961</v>
      </c>
      <c r="T248" s="7">
        <f t="shared" si="20"/>
        <v>40480.363483796296</v>
      </c>
    </row>
    <row r="249" spans="1:20" ht="57.6" hidden="1" x14ac:dyDescent="0.5500000000000000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5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>
        <f t="shared" si="21"/>
        <v>134</v>
      </c>
      <c r="P249" t="s">
        <v>8269</v>
      </c>
      <c r="Q249" t="str">
        <f t="shared" si="22"/>
        <v>film &amp; video</v>
      </c>
      <c r="R249" t="str">
        <f t="shared" si="23"/>
        <v>documentary</v>
      </c>
      <c r="S249" s="7">
        <f t="shared" si="19"/>
        <v>40467.152083333334</v>
      </c>
      <c r="T249" s="7">
        <f t="shared" si="20"/>
        <v>40430.604328703703</v>
      </c>
    </row>
    <row r="250" spans="1:20" ht="43.2" hidden="1" x14ac:dyDescent="0.5500000000000000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5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>
        <f t="shared" si="21"/>
        <v>101</v>
      </c>
      <c r="P250" t="s">
        <v>8269</v>
      </c>
      <c r="Q250" t="str">
        <f t="shared" si="22"/>
        <v>film &amp; video</v>
      </c>
      <c r="R250" t="str">
        <f t="shared" si="23"/>
        <v>documentary</v>
      </c>
      <c r="S250" s="7">
        <f t="shared" si="19"/>
        <v>40915.774409722224</v>
      </c>
      <c r="T250" s="7">
        <f t="shared" si="20"/>
        <v>40870.774409722224</v>
      </c>
    </row>
    <row r="251" spans="1:20" ht="57.6" hidden="1" x14ac:dyDescent="0.5500000000000000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5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>
        <f t="shared" si="21"/>
        <v>113</v>
      </c>
      <c r="P251" t="s">
        <v>8269</v>
      </c>
      <c r="Q251" t="str">
        <f t="shared" si="22"/>
        <v>film &amp; video</v>
      </c>
      <c r="R251" t="str">
        <f t="shared" si="23"/>
        <v>documentary</v>
      </c>
      <c r="S251" s="7">
        <f t="shared" si="19"/>
        <v>40412.736111111109</v>
      </c>
      <c r="T251" s="7">
        <f t="shared" si="20"/>
        <v>40332.923842592594</v>
      </c>
    </row>
    <row r="252" spans="1:20" ht="43.2" hidden="1" x14ac:dyDescent="0.5500000000000000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5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>
        <f t="shared" si="21"/>
        <v>106</v>
      </c>
      <c r="P252" t="s">
        <v>8269</v>
      </c>
      <c r="Q252" t="str">
        <f t="shared" si="22"/>
        <v>film &amp; video</v>
      </c>
      <c r="R252" t="str">
        <f t="shared" si="23"/>
        <v>documentary</v>
      </c>
      <c r="S252" s="7">
        <f t="shared" si="19"/>
        <v>41431.565868055557</v>
      </c>
      <c r="T252" s="7">
        <f t="shared" si="20"/>
        <v>41401.565868055557</v>
      </c>
    </row>
    <row r="253" spans="1:20" ht="43.2" hidden="1" x14ac:dyDescent="0.5500000000000000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5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>
        <f t="shared" si="21"/>
        <v>126</v>
      </c>
      <c r="P253" t="s">
        <v>8269</v>
      </c>
      <c r="Q253" t="str">
        <f t="shared" si="22"/>
        <v>film &amp; video</v>
      </c>
      <c r="R253" t="str">
        <f t="shared" si="23"/>
        <v>documentary</v>
      </c>
      <c r="S253" s="7">
        <f t="shared" si="19"/>
        <v>41045.791666666664</v>
      </c>
      <c r="T253" s="7">
        <f t="shared" si="20"/>
        <v>41013.787569444445</v>
      </c>
    </row>
    <row r="254" spans="1:20" ht="43.2" hidden="1" x14ac:dyDescent="0.5500000000000000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5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>
        <f t="shared" si="21"/>
        <v>185</v>
      </c>
      <c r="P254" t="s">
        <v>8269</v>
      </c>
      <c r="Q254" t="str">
        <f t="shared" si="22"/>
        <v>film &amp; video</v>
      </c>
      <c r="R254" t="str">
        <f t="shared" si="23"/>
        <v>documentary</v>
      </c>
      <c r="S254" s="7">
        <f t="shared" si="19"/>
        <v>40330.165972222225</v>
      </c>
      <c r="T254" s="7">
        <f t="shared" si="20"/>
        <v>40266.662708333337</v>
      </c>
    </row>
    <row r="255" spans="1:20" ht="43.2" hidden="1" x14ac:dyDescent="0.5500000000000000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>
        <f t="shared" si="21"/>
        <v>101</v>
      </c>
      <c r="P255" t="s">
        <v>8269</v>
      </c>
      <c r="Q255" t="str">
        <f t="shared" si="22"/>
        <v>film &amp; video</v>
      </c>
      <c r="R255" t="str">
        <f t="shared" si="23"/>
        <v>documentary</v>
      </c>
      <c r="S255" s="7">
        <f t="shared" si="19"/>
        <v>40954.650868055556</v>
      </c>
      <c r="T255" s="7">
        <f t="shared" si="20"/>
        <v>40924.650868055556</v>
      </c>
    </row>
    <row r="256" spans="1:20" ht="43.2" hidden="1" x14ac:dyDescent="0.5500000000000000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5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>
        <f t="shared" si="21"/>
        <v>117</v>
      </c>
      <c r="P256" t="s">
        <v>8269</v>
      </c>
      <c r="Q256" t="str">
        <f t="shared" si="22"/>
        <v>film &amp; video</v>
      </c>
      <c r="R256" t="str">
        <f t="shared" si="23"/>
        <v>documentary</v>
      </c>
      <c r="S256" s="7">
        <f t="shared" si="19"/>
        <v>42294.083333333328</v>
      </c>
      <c r="T256" s="7">
        <f t="shared" si="20"/>
        <v>42263.952662037031</v>
      </c>
    </row>
    <row r="257" spans="1:20" ht="28.8" hidden="1" x14ac:dyDescent="0.5500000000000000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5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>
        <f t="shared" si="21"/>
        <v>107</v>
      </c>
      <c r="P257" t="s">
        <v>8269</v>
      </c>
      <c r="Q257" t="str">
        <f t="shared" si="22"/>
        <v>film &amp; video</v>
      </c>
      <c r="R257" t="str">
        <f t="shared" si="23"/>
        <v>documentary</v>
      </c>
      <c r="S257" s="7">
        <f t="shared" si="19"/>
        <v>40618.48474537037</v>
      </c>
      <c r="T257" s="7">
        <f t="shared" si="20"/>
        <v>40588.526412037041</v>
      </c>
    </row>
    <row r="258" spans="1:20" ht="43.2" hidden="1" x14ac:dyDescent="0.5500000000000000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5">
        <v>1363458467</v>
      </c>
      <c r="J258">
        <v>1360866467</v>
      </c>
      <c r="K258" t="b">
        <v>1</v>
      </c>
      <c r="L258">
        <v>275</v>
      </c>
      <c r="M258">
        <f t="shared" ref="M258:M321" si="24">IF(L258=0,0,ROUND(E258/L258,2))</f>
        <v>65.760000000000005</v>
      </c>
      <c r="N258" t="b">
        <v>1</v>
      </c>
      <c r="O258">
        <f t="shared" si="21"/>
        <v>139</v>
      </c>
      <c r="P258" t="s">
        <v>8269</v>
      </c>
      <c r="Q258" t="str">
        <f t="shared" si="22"/>
        <v>film &amp; video</v>
      </c>
      <c r="R258" t="str">
        <f t="shared" si="23"/>
        <v>documentary</v>
      </c>
      <c r="S258" s="7">
        <f t="shared" ref="S258:S321" si="25">(((I258/60)/60)/24)+DATE(1970,1,1)</f>
        <v>41349.769293981481</v>
      </c>
      <c r="T258" s="7">
        <f t="shared" ref="T258:T321" si="26">(((J258/60)/60)/24)+DATE(1970,1,1)</f>
        <v>41319.769293981481</v>
      </c>
    </row>
    <row r="259" spans="1:20" ht="43.2" hidden="1" x14ac:dyDescent="0.5500000000000000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5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>
        <f t="shared" ref="O259:O322" si="27">ROUND(($E259*100)/$D259,0)</f>
        <v>107</v>
      </c>
      <c r="P259" t="s">
        <v>8269</v>
      </c>
      <c r="Q259" t="str">
        <f t="shared" ref="Q259:Q322" si="28">LEFT(P259,FIND("/",P259)-1)</f>
        <v>film &amp; video</v>
      </c>
      <c r="R259" t="str">
        <f t="shared" ref="R259:R322" si="29">RIGHT(P259,LEN(P259)-FIND("/",P259))</f>
        <v>documentary</v>
      </c>
      <c r="S259" s="7">
        <f t="shared" si="25"/>
        <v>42509.626875000002</v>
      </c>
      <c r="T259" s="7">
        <f t="shared" si="26"/>
        <v>42479.626875000002</v>
      </c>
    </row>
    <row r="260" spans="1:20" ht="43.2" hidden="1" x14ac:dyDescent="0.5500000000000000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5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>
        <f t="shared" si="27"/>
        <v>191</v>
      </c>
      <c r="P260" t="s">
        <v>8269</v>
      </c>
      <c r="Q260" t="str">
        <f t="shared" si="28"/>
        <v>film &amp; video</v>
      </c>
      <c r="R260" t="str">
        <f t="shared" si="29"/>
        <v>documentary</v>
      </c>
      <c r="S260" s="7">
        <f t="shared" si="25"/>
        <v>40712.051689814813</v>
      </c>
      <c r="T260" s="7">
        <f t="shared" si="26"/>
        <v>40682.051689814813</v>
      </c>
    </row>
    <row r="261" spans="1:20" ht="43.2" hidden="1" x14ac:dyDescent="0.5500000000000000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5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>
        <f t="shared" si="27"/>
        <v>132</v>
      </c>
      <c r="P261" t="s">
        <v>8269</v>
      </c>
      <c r="Q261" t="str">
        <f t="shared" si="28"/>
        <v>film &amp; video</v>
      </c>
      <c r="R261" t="str">
        <f t="shared" si="29"/>
        <v>documentary</v>
      </c>
      <c r="S261" s="7">
        <f t="shared" si="25"/>
        <v>42102.738067129627</v>
      </c>
      <c r="T261" s="7">
        <f t="shared" si="26"/>
        <v>42072.738067129627</v>
      </c>
    </row>
    <row r="262" spans="1:20" ht="43.2" hidden="1" x14ac:dyDescent="0.5500000000000000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5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>
        <f t="shared" si="27"/>
        <v>106</v>
      </c>
      <c r="P262" t="s">
        <v>8269</v>
      </c>
      <c r="Q262" t="str">
        <f t="shared" si="28"/>
        <v>film &amp; video</v>
      </c>
      <c r="R262" t="str">
        <f t="shared" si="29"/>
        <v>documentary</v>
      </c>
      <c r="S262" s="7">
        <f t="shared" si="25"/>
        <v>40376.415972222225</v>
      </c>
      <c r="T262" s="7">
        <f t="shared" si="26"/>
        <v>40330.755543981482</v>
      </c>
    </row>
    <row r="263" spans="1:20" ht="28.8" hidden="1" x14ac:dyDescent="0.5500000000000000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5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>
        <f t="shared" si="27"/>
        <v>107</v>
      </c>
      <c r="P263" t="s">
        <v>8269</v>
      </c>
      <c r="Q263" t="str">
        <f t="shared" si="28"/>
        <v>film &amp; video</v>
      </c>
      <c r="R263" t="str">
        <f t="shared" si="29"/>
        <v>documentary</v>
      </c>
      <c r="S263" s="7">
        <f t="shared" si="25"/>
        <v>41067.621527777781</v>
      </c>
      <c r="T263" s="7">
        <f t="shared" si="26"/>
        <v>41017.885462962964</v>
      </c>
    </row>
    <row r="264" spans="1:20" ht="28.8" hidden="1" x14ac:dyDescent="0.5500000000000000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5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>
        <f t="shared" si="27"/>
        <v>240</v>
      </c>
      <c r="P264" t="s">
        <v>8269</v>
      </c>
      <c r="Q264" t="str">
        <f t="shared" si="28"/>
        <v>film &amp; video</v>
      </c>
      <c r="R264" t="str">
        <f t="shared" si="29"/>
        <v>documentary</v>
      </c>
      <c r="S264" s="7">
        <f t="shared" si="25"/>
        <v>40600.24800925926</v>
      </c>
      <c r="T264" s="7">
        <f t="shared" si="26"/>
        <v>40555.24800925926</v>
      </c>
    </row>
    <row r="265" spans="1:20" ht="57.6" hidden="1" x14ac:dyDescent="0.5500000000000000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>
        <f t="shared" si="27"/>
        <v>118</v>
      </c>
      <c r="P265" t="s">
        <v>8269</v>
      </c>
      <c r="Q265" t="str">
        <f t="shared" si="28"/>
        <v>film &amp; video</v>
      </c>
      <c r="R265" t="str">
        <f t="shared" si="29"/>
        <v>documentary</v>
      </c>
      <c r="S265" s="7">
        <f t="shared" si="25"/>
        <v>41179.954791666663</v>
      </c>
      <c r="T265" s="7">
        <f t="shared" si="26"/>
        <v>41149.954791666663</v>
      </c>
    </row>
    <row r="266" spans="1:20" ht="57.6" hidden="1" x14ac:dyDescent="0.5500000000000000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5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>
        <f t="shared" si="27"/>
        <v>118</v>
      </c>
      <c r="P266" t="s">
        <v>8269</v>
      </c>
      <c r="Q266" t="str">
        <f t="shared" si="28"/>
        <v>film &amp; video</v>
      </c>
      <c r="R266" t="str">
        <f t="shared" si="29"/>
        <v>documentary</v>
      </c>
      <c r="S266" s="7">
        <f t="shared" si="25"/>
        <v>41040.620312500003</v>
      </c>
      <c r="T266" s="7">
        <f t="shared" si="26"/>
        <v>41010.620312500003</v>
      </c>
    </row>
    <row r="267" spans="1:20" ht="57.6" hidden="1" x14ac:dyDescent="0.5500000000000000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5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>
        <f t="shared" si="27"/>
        <v>111</v>
      </c>
      <c r="P267" t="s">
        <v>8269</v>
      </c>
      <c r="Q267" t="str">
        <f t="shared" si="28"/>
        <v>film &amp; video</v>
      </c>
      <c r="R267" t="str">
        <f t="shared" si="29"/>
        <v>documentary</v>
      </c>
      <c r="S267" s="7">
        <f t="shared" si="25"/>
        <v>40308.844444444447</v>
      </c>
      <c r="T267" s="7">
        <f t="shared" si="26"/>
        <v>40267.245717592588</v>
      </c>
    </row>
    <row r="268" spans="1:20" ht="57.6" hidden="1" x14ac:dyDescent="0.5500000000000000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5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>
        <f t="shared" si="27"/>
        <v>146</v>
      </c>
      <c r="P268" t="s">
        <v>8269</v>
      </c>
      <c r="Q268" t="str">
        <f t="shared" si="28"/>
        <v>film &amp; video</v>
      </c>
      <c r="R268" t="str">
        <f t="shared" si="29"/>
        <v>documentary</v>
      </c>
      <c r="S268" s="7">
        <f t="shared" si="25"/>
        <v>40291.160416666666</v>
      </c>
      <c r="T268" s="7">
        <f t="shared" si="26"/>
        <v>40205.174849537041</v>
      </c>
    </row>
    <row r="269" spans="1:20" ht="43.2" hidden="1" x14ac:dyDescent="0.5500000000000000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5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>
        <f t="shared" si="27"/>
        <v>132</v>
      </c>
      <c r="P269" t="s">
        <v>8269</v>
      </c>
      <c r="Q269" t="str">
        <f t="shared" si="28"/>
        <v>film &amp; video</v>
      </c>
      <c r="R269" t="str">
        <f t="shared" si="29"/>
        <v>documentary</v>
      </c>
      <c r="S269" s="7">
        <f t="shared" si="25"/>
        <v>41815.452534722222</v>
      </c>
      <c r="T269" s="7">
        <f t="shared" si="26"/>
        <v>41785.452534722222</v>
      </c>
    </row>
    <row r="270" spans="1:20" ht="43.2" hidden="1" x14ac:dyDescent="0.5500000000000000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5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>
        <f t="shared" si="27"/>
        <v>111</v>
      </c>
      <c r="P270" t="s">
        <v>8269</v>
      </c>
      <c r="Q270" t="str">
        <f t="shared" si="28"/>
        <v>film &amp; video</v>
      </c>
      <c r="R270" t="str">
        <f t="shared" si="29"/>
        <v>documentary</v>
      </c>
      <c r="S270" s="7">
        <f t="shared" si="25"/>
        <v>40854.194189814814</v>
      </c>
      <c r="T270" s="7">
        <f t="shared" si="26"/>
        <v>40809.15252314815</v>
      </c>
    </row>
    <row r="271" spans="1:20" ht="43.2" hidden="1" x14ac:dyDescent="0.5500000000000000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5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>
        <f t="shared" si="27"/>
        <v>147</v>
      </c>
      <c r="P271" t="s">
        <v>8269</v>
      </c>
      <c r="Q271" t="str">
        <f t="shared" si="28"/>
        <v>film &amp; video</v>
      </c>
      <c r="R271" t="str">
        <f t="shared" si="29"/>
        <v>documentary</v>
      </c>
      <c r="S271" s="7">
        <f t="shared" si="25"/>
        <v>42788.197013888886</v>
      </c>
      <c r="T271" s="7">
        <f t="shared" si="26"/>
        <v>42758.197013888886</v>
      </c>
    </row>
    <row r="272" spans="1:20" ht="43.2" hidden="1" x14ac:dyDescent="0.5500000000000000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5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>
        <f t="shared" si="27"/>
        <v>153</v>
      </c>
      <c r="P272" t="s">
        <v>8269</v>
      </c>
      <c r="Q272" t="str">
        <f t="shared" si="28"/>
        <v>film &amp; video</v>
      </c>
      <c r="R272" t="str">
        <f t="shared" si="29"/>
        <v>documentary</v>
      </c>
      <c r="S272" s="7">
        <f t="shared" si="25"/>
        <v>40688.166666666664</v>
      </c>
      <c r="T272" s="7">
        <f t="shared" si="26"/>
        <v>40637.866550925923</v>
      </c>
    </row>
    <row r="273" spans="1:20" ht="43.2" hidden="1" x14ac:dyDescent="0.5500000000000000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5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>
        <f t="shared" si="27"/>
        <v>105</v>
      </c>
      <c r="P273" t="s">
        <v>8269</v>
      </c>
      <c r="Q273" t="str">
        <f t="shared" si="28"/>
        <v>film &amp; video</v>
      </c>
      <c r="R273" t="str">
        <f t="shared" si="29"/>
        <v>documentary</v>
      </c>
      <c r="S273" s="7">
        <f t="shared" si="25"/>
        <v>41641.333333333336</v>
      </c>
      <c r="T273" s="7">
        <f t="shared" si="26"/>
        <v>41612.10024305556</v>
      </c>
    </row>
    <row r="274" spans="1:20" ht="43.2" hidden="1" x14ac:dyDescent="0.5500000000000000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5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>
        <f t="shared" si="27"/>
        <v>177</v>
      </c>
      <c r="P274" t="s">
        <v>8269</v>
      </c>
      <c r="Q274" t="str">
        <f t="shared" si="28"/>
        <v>film &amp; video</v>
      </c>
      <c r="R274" t="str">
        <f t="shared" si="29"/>
        <v>documentary</v>
      </c>
      <c r="S274" s="7">
        <f t="shared" si="25"/>
        <v>40296.78402777778</v>
      </c>
      <c r="T274" s="7">
        <f t="shared" si="26"/>
        <v>40235.900358796294</v>
      </c>
    </row>
    <row r="275" spans="1:20" ht="43.2" hidden="1" x14ac:dyDescent="0.5500000000000000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>
        <f t="shared" si="27"/>
        <v>108</v>
      </c>
      <c r="P275" t="s">
        <v>8269</v>
      </c>
      <c r="Q275" t="str">
        <f t="shared" si="28"/>
        <v>film &amp; video</v>
      </c>
      <c r="R275" t="str">
        <f t="shared" si="29"/>
        <v>documentary</v>
      </c>
      <c r="S275" s="7">
        <f t="shared" si="25"/>
        <v>40727.498449074075</v>
      </c>
      <c r="T275" s="7">
        <f t="shared" si="26"/>
        <v>40697.498449074075</v>
      </c>
    </row>
    <row r="276" spans="1:20" ht="43.2" hidden="1" x14ac:dyDescent="0.5500000000000000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5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>
        <f t="shared" si="27"/>
        <v>156</v>
      </c>
      <c r="P276" t="s">
        <v>8269</v>
      </c>
      <c r="Q276" t="str">
        <f t="shared" si="28"/>
        <v>film &amp; video</v>
      </c>
      <c r="R276" t="str">
        <f t="shared" si="29"/>
        <v>documentary</v>
      </c>
      <c r="S276" s="7">
        <f t="shared" si="25"/>
        <v>41004.290972222225</v>
      </c>
      <c r="T276" s="7">
        <f t="shared" si="26"/>
        <v>40969.912372685183</v>
      </c>
    </row>
    <row r="277" spans="1:20" ht="43.2" hidden="1" x14ac:dyDescent="0.5500000000000000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5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>
        <f t="shared" si="27"/>
        <v>108</v>
      </c>
      <c r="P277" t="s">
        <v>8269</v>
      </c>
      <c r="Q277" t="str">
        <f t="shared" si="28"/>
        <v>film &amp; video</v>
      </c>
      <c r="R277" t="str">
        <f t="shared" si="29"/>
        <v>documentary</v>
      </c>
      <c r="S277" s="7">
        <f t="shared" si="25"/>
        <v>41223.073680555557</v>
      </c>
      <c r="T277" s="7">
        <f t="shared" si="26"/>
        <v>41193.032013888893</v>
      </c>
    </row>
    <row r="278" spans="1:20" ht="43.2" hidden="1" x14ac:dyDescent="0.5500000000000000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5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>
        <f t="shared" si="27"/>
        <v>148</v>
      </c>
      <c r="P278" t="s">
        <v>8269</v>
      </c>
      <c r="Q278" t="str">
        <f t="shared" si="28"/>
        <v>film &amp; video</v>
      </c>
      <c r="R278" t="str">
        <f t="shared" si="29"/>
        <v>documentary</v>
      </c>
      <c r="S278" s="7">
        <f t="shared" si="25"/>
        <v>41027.040208333332</v>
      </c>
      <c r="T278" s="7">
        <f t="shared" si="26"/>
        <v>40967.081874999996</v>
      </c>
    </row>
    <row r="279" spans="1:20" ht="43.2" hidden="1" x14ac:dyDescent="0.5500000000000000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5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>
        <f t="shared" si="27"/>
        <v>110</v>
      </c>
      <c r="P279" t="s">
        <v>8269</v>
      </c>
      <c r="Q279" t="str">
        <f t="shared" si="28"/>
        <v>film &amp; video</v>
      </c>
      <c r="R279" t="str">
        <f t="shared" si="29"/>
        <v>documentary</v>
      </c>
      <c r="S279" s="7">
        <f t="shared" si="25"/>
        <v>42147.891423611116</v>
      </c>
      <c r="T279" s="7">
        <f t="shared" si="26"/>
        <v>42117.891423611116</v>
      </c>
    </row>
    <row r="280" spans="1:20" ht="28.8" hidden="1" x14ac:dyDescent="0.5500000000000000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5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>
        <f t="shared" si="27"/>
        <v>150</v>
      </c>
      <c r="P280" t="s">
        <v>8269</v>
      </c>
      <c r="Q280" t="str">
        <f t="shared" si="28"/>
        <v>film &amp; video</v>
      </c>
      <c r="R280" t="str">
        <f t="shared" si="29"/>
        <v>documentary</v>
      </c>
      <c r="S280" s="7">
        <f t="shared" si="25"/>
        <v>41194.040960648148</v>
      </c>
      <c r="T280" s="7">
        <f t="shared" si="26"/>
        <v>41164.040960648148</v>
      </c>
    </row>
    <row r="281" spans="1:20" ht="43.2" hidden="1" x14ac:dyDescent="0.5500000000000000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5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>
        <f t="shared" si="27"/>
        <v>157</v>
      </c>
      <c r="P281" t="s">
        <v>8269</v>
      </c>
      <c r="Q281" t="str">
        <f t="shared" si="28"/>
        <v>film &amp; video</v>
      </c>
      <c r="R281" t="str">
        <f t="shared" si="29"/>
        <v>documentary</v>
      </c>
      <c r="S281" s="7">
        <f t="shared" si="25"/>
        <v>42793.084027777775</v>
      </c>
      <c r="T281" s="7">
        <f t="shared" si="26"/>
        <v>42759.244166666671</v>
      </c>
    </row>
    <row r="282" spans="1:20" ht="43.2" hidden="1" x14ac:dyDescent="0.5500000000000000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5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>
        <f t="shared" si="27"/>
        <v>156</v>
      </c>
      <c r="P282" t="s">
        <v>8269</v>
      </c>
      <c r="Q282" t="str">
        <f t="shared" si="28"/>
        <v>film &amp; video</v>
      </c>
      <c r="R282" t="str">
        <f t="shared" si="29"/>
        <v>documentary</v>
      </c>
      <c r="S282" s="7">
        <f t="shared" si="25"/>
        <v>41789.590682870366</v>
      </c>
      <c r="T282" s="7">
        <f t="shared" si="26"/>
        <v>41744.590682870366</v>
      </c>
    </row>
    <row r="283" spans="1:20" ht="43.2" hidden="1" x14ac:dyDescent="0.5500000000000000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5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>
        <f t="shared" si="27"/>
        <v>121</v>
      </c>
      <c r="P283" t="s">
        <v>8269</v>
      </c>
      <c r="Q283" t="str">
        <f t="shared" si="28"/>
        <v>film &amp; video</v>
      </c>
      <c r="R283" t="str">
        <f t="shared" si="29"/>
        <v>documentary</v>
      </c>
      <c r="S283" s="7">
        <f t="shared" si="25"/>
        <v>40035.80972222222</v>
      </c>
      <c r="T283" s="7">
        <f t="shared" si="26"/>
        <v>39950.163344907407</v>
      </c>
    </row>
    <row r="284" spans="1:20" ht="43.2" hidden="1" x14ac:dyDescent="0.5500000000000000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5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>
        <f t="shared" si="27"/>
        <v>101</v>
      </c>
      <c r="P284" t="s">
        <v>8269</v>
      </c>
      <c r="Q284" t="str">
        <f t="shared" si="28"/>
        <v>film &amp; video</v>
      </c>
      <c r="R284" t="str">
        <f t="shared" si="29"/>
        <v>documentary</v>
      </c>
      <c r="S284" s="7">
        <f t="shared" si="25"/>
        <v>40231.916666666664</v>
      </c>
      <c r="T284" s="7">
        <f t="shared" si="26"/>
        <v>40194.920046296298</v>
      </c>
    </row>
    <row r="285" spans="1:20" ht="28.8" hidden="1" x14ac:dyDescent="0.5500000000000000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>
        <f t="shared" si="27"/>
        <v>114</v>
      </c>
      <c r="P285" t="s">
        <v>8269</v>
      </c>
      <c r="Q285" t="str">
        <f t="shared" si="28"/>
        <v>film &amp; video</v>
      </c>
      <c r="R285" t="str">
        <f t="shared" si="29"/>
        <v>documentary</v>
      </c>
      <c r="S285" s="7">
        <f t="shared" si="25"/>
        <v>40695.207638888889</v>
      </c>
      <c r="T285" s="7">
        <f t="shared" si="26"/>
        <v>40675.71</v>
      </c>
    </row>
    <row r="286" spans="1:20" ht="43.2" hidden="1" x14ac:dyDescent="0.5500000000000000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5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>
        <f t="shared" si="27"/>
        <v>105</v>
      </c>
      <c r="P286" t="s">
        <v>8269</v>
      </c>
      <c r="Q286" t="str">
        <f t="shared" si="28"/>
        <v>film &amp; video</v>
      </c>
      <c r="R286" t="str">
        <f t="shared" si="29"/>
        <v>documentary</v>
      </c>
      <c r="S286" s="7">
        <f t="shared" si="25"/>
        <v>40929.738194444442</v>
      </c>
      <c r="T286" s="7">
        <f t="shared" si="26"/>
        <v>40904.738194444442</v>
      </c>
    </row>
    <row r="287" spans="1:20" ht="43.2" hidden="1" x14ac:dyDescent="0.5500000000000000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5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>
        <f t="shared" si="27"/>
        <v>229</v>
      </c>
      <c r="P287" t="s">
        <v>8269</v>
      </c>
      <c r="Q287" t="str">
        <f t="shared" si="28"/>
        <v>film &amp; video</v>
      </c>
      <c r="R287" t="str">
        <f t="shared" si="29"/>
        <v>documentary</v>
      </c>
      <c r="S287" s="7">
        <f t="shared" si="25"/>
        <v>41536.756111111114</v>
      </c>
      <c r="T287" s="7">
        <f t="shared" si="26"/>
        <v>41506.756111111114</v>
      </c>
    </row>
    <row r="288" spans="1:20" ht="43.2" hidden="1" x14ac:dyDescent="0.5500000000000000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5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>
        <f t="shared" si="27"/>
        <v>109</v>
      </c>
      <c r="P288" t="s">
        <v>8269</v>
      </c>
      <c r="Q288" t="str">
        <f t="shared" si="28"/>
        <v>film &amp; video</v>
      </c>
      <c r="R288" t="str">
        <f t="shared" si="29"/>
        <v>documentary</v>
      </c>
      <c r="S288" s="7">
        <f t="shared" si="25"/>
        <v>41358.774583333332</v>
      </c>
      <c r="T288" s="7">
        <f t="shared" si="26"/>
        <v>41313.816249999996</v>
      </c>
    </row>
    <row r="289" spans="1:20" ht="28.8" hidden="1" x14ac:dyDescent="0.5500000000000000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5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>
        <f t="shared" si="27"/>
        <v>176</v>
      </c>
      <c r="P289" t="s">
        <v>8269</v>
      </c>
      <c r="Q289" t="str">
        <f t="shared" si="28"/>
        <v>film &amp; video</v>
      </c>
      <c r="R289" t="str">
        <f t="shared" si="29"/>
        <v>documentary</v>
      </c>
      <c r="S289" s="7">
        <f t="shared" si="25"/>
        <v>41215.166666666664</v>
      </c>
      <c r="T289" s="7">
        <f t="shared" si="26"/>
        <v>41184.277986111112</v>
      </c>
    </row>
    <row r="290" spans="1:20" ht="57.6" hidden="1" x14ac:dyDescent="0.5500000000000000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5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>
        <f t="shared" si="27"/>
        <v>103</v>
      </c>
      <c r="P290" t="s">
        <v>8269</v>
      </c>
      <c r="Q290" t="str">
        <f t="shared" si="28"/>
        <v>film &amp; video</v>
      </c>
      <c r="R290" t="str">
        <f t="shared" si="29"/>
        <v>documentary</v>
      </c>
      <c r="S290" s="7">
        <f t="shared" si="25"/>
        <v>41086.168900462959</v>
      </c>
      <c r="T290" s="7">
        <f t="shared" si="26"/>
        <v>41051.168900462959</v>
      </c>
    </row>
    <row r="291" spans="1:20" ht="43.2" hidden="1" x14ac:dyDescent="0.5500000000000000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5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>
        <f t="shared" si="27"/>
        <v>105</v>
      </c>
      <c r="P291" t="s">
        <v>8269</v>
      </c>
      <c r="Q291" t="str">
        <f t="shared" si="28"/>
        <v>film &amp; video</v>
      </c>
      <c r="R291" t="str">
        <f t="shared" si="29"/>
        <v>documentary</v>
      </c>
      <c r="S291" s="7">
        <f t="shared" si="25"/>
        <v>41580.456412037034</v>
      </c>
      <c r="T291" s="7">
        <f t="shared" si="26"/>
        <v>41550.456412037034</v>
      </c>
    </row>
    <row r="292" spans="1:20" ht="28.8" hidden="1" x14ac:dyDescent="0.5500000000000000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5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>
        <f t="shared" si="27"/>
        <v>107</v>
      </c>
      <c r="P292" t="s">
        <v>8269</v>
      </c>
      <c r="Q292" t="str">
        <f t="shared" si="28"/>
        <v>film &amp; video</v>
      </c>
      <c r="R292" t="str">
        <f t="shared" si="29"/>
        <v>documentary</v>
      </c>
      <c r="S292" s="7">
        <f t="shared" si="25"/>
        <v>40576.332638888889</v>
      </c>
      <c r="T292" s="7">
        <f t="shared" si="26"/>
        <v>40526.36917824074</v>
      </c>
    </row>
    <row r="293" spans="1:20" ht="43.2" hidden="1" x14ac:dyDescent="0.5500000000000000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5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>
        <f t="shared" si="27"/>
        <v>120</v>
      </c>
      <c r="P293" t="s">
        <v>8269</v>
      </c>
      <c r="Q293" t="str">
        <f t="shared" si="28"/>
        <v>film &amp; video</v>
      </c>
      <c r="R293" t="str">
        <f t="shared" si="29"/>
        <v>documentary</v>
      </c>
      <c r="S293" s="7">
        <f t="shared" si="25"/>
        <v>41395.000694444447</v>
      </c>
      <c r="T293" s="7">
        <f t="shared" si="26"/>
        <v>41376.769050925926</v>
      </c>
    </row>
    <row r="294" spans="1:20" ht="43.2" hidden="1" x14ac:dyDescent="0.5500000000000000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5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>
        <f t="shared" si="27"/>
        <v>102</v>
      </c>
      <c r="P294" t="s">
        <v>8269</v>
      </c>
      <c r="Q294" t="str">
        <f t="shared" si="28"/>
        <v>film &amp; video</v>
      </c>
      <c r="R294" t="str">
        <f t="shared" si="29"/>
        <v>documentary</v>
      </c>
      <c r="S294" s="7">
        <f t="shared" si="25"/>
        <v>40845.165972222225</v>
      </c>
      <c r="T294" s="7">
        <f t="shared" si="26"/>
        <v>40812.803229166668</v>
      </c>
    </row>
    <row r="295" spans="1:20" ht="43.2" hidden="1" x14ac:dyDescent="0.5500000000000000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>
        <f t="shared" si="27"/>
        <v>101</v>
      </c>
      <c r="P295" t="s">
        <v>8269</v>
      </c>
      <c r="Q295" t="str">
        <f t="shared" si="28"/>
        <v>film &amp; video</v>
      </c>
      <c r="R295" t="str">
        <f t="shared" si="29"/>
        <v>documentary</v>
      </c>
      <c r="S295" s="7">
        <f t="shared" si="25"/>
        <v>41749.667986111112</v>
      </c>
      <c r="T295" s="7">
        <f t="shared" si="26"/>
        <v>41719.667986111112</v>
      </c>
    </row>
    <row r="296" spans="1:20" ht="57.6" hidden="1" x14ac:dyDescent="0.5500000000000000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5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>
        <f t="shared" si="27"/>
        <v>100</v>
      </c>
      <c r="P296" t="s">
        <v>8269</v>
      </c>
      <c r="Q296" t="str">
        <f t="shared" si="28"/>
        <v>film &amp; video</v>
      </c>
      <c r="R296" t="str">
        <f t="shared" si="29"/>
        <v>documentary</v>
      </c>
      <c r="S296" s="7">
        <f t="shared" si="25"/>
        <v>40378.666666666664</v>
      </c>
      <c r="T296" s="7">
        <f t="shared" si="26"/>
        <v>40343.084421296298</v>
      </c>
    </row>
    <row r="297" spans="1:20" ht="43.2" hidden="1" x14ac:dyDescent="0.5500000000000000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5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>
        <f t="shared" si="27"/>
        <v>133</v>
      </c>
      <c r="P297" t="s">
        <v>8269</v>
      </c>
      <c r="Q297" t="str">
        <f t="shared" si="28"/>
        <v>film &amp; video</v>
      </c>
      <c r="R297" t="str">
        <f t="shared" si="29"/>
        <v>documentary</v>
      </c>
      <c r="S297" s="7">
        <f t="shared" si="25"/>
        <v>41579</v>
      </c>
      <c r="T297" s="7">
        <f t="shared" si="26"/>
        <v>41519.004733796297</v>
      </c>
    </row>
    <row r="298" spans="1:20" ht="43.2" hidden="1" x14ac:dyDescent="0.5500000000000000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5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>
        <f t="shared" si="27"/>
        <v>119</v>
      </c>
      <c r="P298" t="s">
        <v>8269</v>
      </c>
      <c r="Q298" t="str">
        <f t="shared" si="28"/>
        <v>film &amp; video</v>
      </c>
      <c r="R298" t="str">
        <f t="shared" si="29"/>
        <v>documentary</v>
      </c>
      <c r="S298" s="7">
        <f t="shared" si="25"/>
        <v>41159.475497685184</v>
      </c>
      <c r="T298" s="7">
        <f t="shared" si="26"/>
        <v>41134.475497685184</v>
      </c>
    </row>
    <row r="299" spans="1:20" ht="43.2" hidden="1" x14ac:dyDescent="0.5500000000000000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5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>
        <f t="shared" si="27"/>
        <v>101</v>
      </c>
      <c r="P299" t="s">
        <v>8269</v>
      </c>
      <c r="Q299" t="str">
        <f t="shared" si="28"/>
        <v>film &amp; video</v>
      </c>
      <c r="R299" t="str">
        <f t="shared" si="29"/>
        <v>documentary</v>
      </c>
      <c r="S299" s="7">
        <f t="shared" si="25"/>
        <v>42125.165972222225</v>
      </c>
      <c r="T299" s="7">
        <f t="shared" si="26"/>
        <v>42089.72802083334</v>
      </c>
    </row>
    <row r="300" spans="1:20" ht="28.8" hidden="1" x14ac:dyDescent="0.5500000000000000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5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>
        <f t="shared" si="27"/>
        <v>109</v>
      </c>
      <c r="P300" t="s">
        <v>8269</v>
      </c>
      <c r="Q300" t="str">
        <f t="shared" si="28"/>
        <v>film &amp; video</v>
      </c>
      <c r="R300" t="str">
        <f t="shared" si="29"/>
        <v>documentary</v>
      </c>
      <c r="S300" s="7">
        <f t="shared" si="25"/>
        <v>41768.875</v>
      </c>
      <c r="T300" s="7">
        <f t="shared" si="26"/>
        <v>41709.463518518518</v>
      </c>
    </row>
    <row r="301" spans="1:20" ht="43.2" hidden="1" x14ac:dyDescent="0.5500000000000000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5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>
        <f t="shared" si="27"/>
        <v>179</v>
      </c>
      <c r="P301" t="s">
        <v>8269</v>
      </c>
      <c r="Q301" t="str">
        <f t="shared" si="28"/>
        <v>film &amp; video</v>
      </c>
      <c r="R301" t="str">
        <f t="shared" si="29"/>
        <v>documentary</v>
      </c>
      <c r="S301" s="7">
        <f t="shared" si="25"/>
        <v>40499.266898148147</v>
      </c>
      <c r="T301" s="7">
        <f t="shared" si="26"/>
        <v>40469.225231481483</v>
      </c>
    </row>
    <row r="302" spans="1:20" ht="43.2" hidden="1" x14ac:dyDescent="0.5500000000000000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5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>
        <f t="shared" si="27"/>
        <v>102</v>
      </c>
      <c r="P302" t="s">
        <v>8269</v>
      </c>
      <c r="Q302" t="str">
        <f t="shared" si="28"/>
        <v>film &amp; video</v>
      </c>
      <c r="R302" t="str">
        <f t="shared" si="29"/>
        <v>documentary</v>
      </c>
      <c r="S302" s="7">
        <f t="shared" si="25"/>
        <v>40657.959930555553</v>
      </c>
      <c r="T302" s="7">
        <f t="shared" si="26"/>
        <v>40626.959930555553</v>
      </c>
    </row>
    <row r="303" spans="1:20" ht="43.2" hidden="1" x14ac:dyDescent="0.5500000000000000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5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>
        <f t="shared" si="27"/>
        <v>119</v>
      </c>
      <c r="P303" t="s">
        <v>8269</v>
      </c>
      <c r="Q303" t="str">
        <f t="shared" si="28"/>
        <v>film &amp; video</v>
      </c>
      <c r="R303" t="str">
        <f t="shared" si="29"/>
        <v>documentary</v>
      </c>
      <c r="S303" s="7">
        <f t="shared" si="25"/>
        <v>41352.696006944447</v>
      </c>
      <c r="T303" s="7">
        <f t="shared" si="26"/>
        <v>41312.737673611111</v>
      </c>
    </row>
    <row r="304" spans="1:20" ht="57.6" hidden="1" x14ac:dyDescent="0.5500000000000000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5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>
        <f t="shared" si="27"/>
        <v>100</v>
      </c>
      <c r="P304" t="s">
        <v>8269</v>
      </c>
      <c r="Q304" t="str">
        <f t="shared" si="28"/>
        <v>film &amp; video</v>
      </c>
      <c r="R304" t="str">
        <f t="shared" si="29"/>
        <v>documentary</v>
      </c>
      <c r="S304" s="7">
        <f t="shared" si="25"/>
        <v>40963.856921296298</v>
      </c>
      <c r="T304" s="7">
        <f t="shared" si="26"/>
        <v>40933.856921296298</v>
      </c>
    </row>
    <row r="305" spans="1:20" ht="43.2" hidden="1" x14ac:dyDescent="0.5500000000000000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>
        <f t="shared" si="27"/>
        <v>137</v>
      </c>
      <c r="P305" t="s">
        <v>8269</v>
      </c>
      <c r="Q305" t="str">
        <f t="shared" si="28"/>
        <v>film &amp; video</v>
      </c>
      <c r="R305" t="str">
        <f t="shared" si="29"/>
        <v>documentary</v>
      </c>
      <c r="S305" s="7">
        <f t="shared" si="25"/>
        <v>41062.071134259262</v>
      </c>
      <c r="T305" s="7">
        <f t="shared" si="26"/>
        <v>41032.071134259262</v>
      </c>
    </row>
    <row r="306" spans="1:20" ht="28.8" hidden="1" x14ac:dyDescent="0.5500000000000000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5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>
        <f t="shared" si="27"/>
        <v>232</v>
      </c>
      <c r="P306" t="s">
        <v>8269</v>
      </c>
      <c r="Q306" t="str">
        <f t="shared" si="28"/>
        <v>film &amp; video</v>
      </c>
      <c r="R306" t="str">
        <f t="shared" si="29"/>
        <v>documentary</v>
      </c>
      <c r="S306" s="7">
        <f t="shared" si="25"/>
        <v>41153.083333333336</v>
      </c>
      <c r="T306" s="7">
        <f t="shared" si="26"/>
        <v>41114.094872685186</v>
      </c>
    </row>
    <row r="307" spans="1:20" ht="28.8" hidden="1" x14ac:dyDescent="0.5500000000000000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5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>
        <f t="shared" si="27"/>
        <v>130</v>
      </c>
      <c r="P307" t="s">
        <v>8269</v>
      </c>
      <c r="Q307" t="str">
        <f t="shared" si="28"/>
        <v>film &amp; video</v>
      </c>
      <c r="R307" t="str">
        <f t="shared" si="29"/>
        <v>documentary</v>
      </c>
      <c r="S307" s="7">
        <f t="shared" si="25"/>
        <v>40978.630196759259</v>
      </c>
      <c r="T307" s="7">
        <f t="shared" si="26"/>
        <v>40948.630196759259</v>
      </c>
    </row>
    <row r="308" spans="1:20" ht="28.8" hidden="1" x14ac:dyDescent="0.5500000000000000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5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>
        <f t="shared" si="27"/>
        <v>293</v>
      </c>
      <c r="P308" t="s">
        <v>8269</v>
      </c>
      <c r="Q308" t="str">
        <f t="shared" si="28"/>
        <v>film &amp; video</v>
      </c>
      <c r="R308" t="str">
        <f t="shared" si="29"/>
        <v>documentary</v>
      </c>
      <c r="S308" s="7">
        <f t="shared" si="25"/>
        <v>41353.795520833337</v>
      </c>
      <c r="T308" s="7">
        <f t="shared" si="26"/>
        <v>41333.837187500001</v>
      </c>
    </row>
    <row r="309" spans="1:20" hidden="1" x14ac:dyDescent="0.5500000000000000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5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>
        <f t="shared" si="27"/>
        <v>111</v>
      </c>
      <c r="P309" t="s">
        <v>8269</v>
      </c>
      <c r="Q309" t="str">
        <f t="shared" si="28"/>
        <v>film &amp; video</v>
      </c>
      <c r="R309" t="str">
        <f t="shared" si="29"/>
        <v>documentary</v>
      </c>
      <c r="S309" s="7">
        <f t="shared" si="25"/>
        <v>41312.944456018515</v>
      </c>
      <c r="T309" s="7">
        <f t="shared" si="26"/>
        <v>41282.944456018515</v>
      </c>
    </row>
    <row r="310" spans="1:20" ht="43.2" hidden="1" x14ac:dyDescent="0.5500000000000000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5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>
        <f t="shared" si="27"/>
        <v>106</v>
      </c>
      <c r="P310" t="s">
        <v>8269</v>
      </c>
      <c r="Q310" t="str">
        <f t="shared" si="28"/>
        <v>film &amp; video</v>
      </c>
      <c r="R310" t="str">
        <f t="shared" si="29"/>
        <v>documentary</v>
      </c>
      <c r="S310" s="7">
        <f t="shared" si="25"/>
        <v>40612.694560185184</v>
      </c>
      <c r="T310" s="7">
        <f t="shared" si="26"/>
        <v>40567.694560185184</v>
      </c>
    </row>
    <row r="311" spans="1:20" ht="43.2" hidden="1" x14ac:dyDescent="0.5500000000000000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5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>
        <f t="shared" si="27"/>
        <v>119</v>
      </c>
      <c r="P311" t="s">
        <v>8269</v>
      </c>
      <c r="Q311" t="str">
        <f t="shared" si="28"/>
        <v>film &amp; video</v>
      </c>
      <c r="R311" t="str">
        <f t="shared" si="29"/>
        <v>documentary</v>
      </c>
      <c r="S311" s="7">
        <f t="shared" si="25"/>
        <v>41155.751550925925</v>
      </c>
      <c r="T311" s="7">
        <f t="shared" si="26"/>
        <v>41134.751550925925</v>
      </c>
    </row>
    <row r="312" spans="1:20" ht="43.2" hidden="1" x14ac:dyDescent="0.5500000000000000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5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>
        <f t="shared" si="27"/>
        <v>104</v>
      </c>
      <c r="P312" t="s">
        <v>8269</v>
      </c>
      <c r="Q312" t="str">
        <f t="shared" si="28"/>
        <v>film &amp; video</v>
      </c>
      <c r="R312" t="str">
        <f t="shared" si="29"/>
        <v>documentary</v>
      </c>
      <c r="S312" s="7">
        <f t="shared" si="25"/>
        <v>40836.083333333336</v>
      </c>
      <c r="T312" s="7">
        <f t="shared" si="26"/>
        <v>40821.183136574073</v>
      </c>
    </row>
    <row r="313" spans="1:20" ht="43.2" hidden="1" x14ac:dyDescent="0.5500000000000000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5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>
        <f t="shared" si="27"/>
        <v>104</v>
      </c>
      <c r="P313" t="s">
        <v>8269</v>
      </c>
      <c r="Q313" t="str">
        <f t="shared" si="28"/>
        <v>film &amp; video</v>
      </c>
      <c r="R313" t="str">
        <f t="shared" si="29"/>
        <v>documentary</v>
      </c>
      <c r="S313" s="7">
        <f t="shared" si="25"/>
        <v>40909.332638888889</v>
      </c>
      <c r="T313" s="7">
        <f t="shared" si="26"/>
        <v>40868.219814814816</v>
      </c>
    </row>
    <row r="314" spans="1:20" ht="43.2" hidden="1" x14ac:dyDescent="0.5500000000000000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5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>
        <f t="shared" si="27"/>
        <v>112</v>
      </c>
      <c r="P314" t="s">
        <v>8269</v>
      </c>
      <c r="Q314" t="str">
        <f t="shared" si="28"/>
        <v>film &amp; video</v>
      </c>
      <c r="R314" t="str">
        <f t="shared" si="29"/>
        <v>documentary</v>
      </c>
      <c r="S314" s="7">
        <f t="shared" si="25"/>
        <v>41378.877685185187</v>
      </c>
      <c r="T314" s="7">
        <f t="shared" si="26"/>
        <v>41348.877685185187</v>
      </c>
    </row>
    <row r="315" spans="1:20" ht="57.6" hidden="1" x14ac:dyDescent="0.5500000000000000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>
        <f t="shared" si="27"/>
        <v>105</v>
      </c>
      <c r="P315" t="s">
        <v>8269</v>
      </c>
      <c r="Q315" t="str">
        <f t="shared" si="28"/>
        <v>film &amp; video</v>
      </c>
      <c r="R315" t="str">
        <f t="shared" si="29"/>
        <v>documentary</v>
      </c>
      <c r="S315" s="7">
        <f t="shared" si="25"/>
        <v>40401.665972222225</v>
      </c>
      <c r="T315" s="7">
        <f t="shared" si="26"/>
        <v>40357.227939814817</v>
      </c>
    </row>
    <row r="316" spans="1:20" ht="43.2" hidden="1" x14ac:dyDescent="0.5500000000000000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5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>
        <f t="shared" si="27"/>
        <v>385</v>
      </c>
      <c r="P316" t="s">
        <v>8269</v>
      </c>
      <c r="Q316" t="str">
        <f t="shared" si="28"/>
        <v>film &amp; video</v>
      </c>
      <c r="R316" t="str">
        <f t="shared" si="29"/>
        <v>documentary</v>
      </c>
      <c r="S316" s="7">
        <f t="shared" si="25"/>
        <v>41334.833194444444</v>
      </c>
      <c r="T316" s="7">
        <f t="shared" si="26"/>
        <v>41304.833194444444</v>
      </c>
    </row>
    <row r="317" spans="1:20" ht="43.2" hidden="1" x14ac:dyDescent="0.5500000000000000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5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>
        <f t="shared" si="27"/>
        <v>101</v>
      </c>
      <c r="P317" t="s">
        <v>8269</v>
      </c>
      <c r="Q317" t="str">
        <f t="shared" si="28"/>
        <v>film &amp; video</v>
      </c>
      <c r="R317" t="str">
        <f t="shared" si="29"/>
        <v>documentary</v>
      </c>
      <c r="S317" s="7">
        <f t="shared" si="25"/>
        <v>41143.77238425926</v>
      </c>
      <c r="T317" s="7">
        <f t="shared" si="26"/>
        <v>41113.77238425926</v>
      </c>
    </row>
    <row r="318" spans="1:20" ht="28.8" hidden="1" x14ac:dyDescent="0.5500000000000000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5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>
        <f t="shared" si="27"/>
        <v>114</v>
      </c>
      <c r="P318" t="s">
        <v>8269</v>
      </c>
      <c r="Q318" t="str">
        <f t="shared" si="28"/>
        <v>film &amp; video</v>
      </c>
      <c r="R318" t="str">
        <f t="shared" si="29"/>
        <v>documentary</v>
      </c>
      <c r="S318" s="7">
        <f t="shared" si="25"/>
        <v>41984.207638888889</v>
      </c>
      <c r="T318" s="7">
        <f t="shared" si="26"/>
        <v>41950.923576388886</v>
      </c>
    </row>
    <row r="319" spans="1:20" ht="43.2" hidden="1" x14ac:dyDescent="0.5500000000000000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5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>
        <f t="shared" si="27"/>
        <v>101</v>
      </c>
      <c r="P319" t="s">
        <v>8269</v>
      </c>
      <c r="Q319" t="str">
        <f t="shared" si="28"/>
        <v>film &amp; video</v>
      </c>
      <c r="R319" t="str">
        <f t="shared" si="29"/>
        <v>documentary</v>
      </c>
      <c r="S319" s="7">
        <f t="shared" si="25"/>
        <v>41619.676886574074</v>
      </c>
      <c r="T319" s="7">
        <f t="shared" si="26"/>
        <v>41589.676886574074</v>
      </c>
    </row>
    <row r="320" spans="1:20" ht="43.2" hidden="1" x14ac:dyDescent="0.5500000000000000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5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>
        <f t="shared" si="27"/>
        <v>283</v>
      </c>
      <c r="P320" t="s">
        <v>8269</v>
      </c>
      <c r="Q320" t="str">
        <f t="shared" si="28"/>
        <v>film &amp; video</v>
      </c>
      <c r="R320" t="str">
        <f t="shared" si="29"/>
        <v>documentary</v>
      </c>
      <c r="S320" s="7">
        <f t="shared" si="25"/>
        <v>41359.997118055559</v>
      </c>
      <c r="T320" s="7">
        <f t="shared" si="26"/>
        <v>41330.038784722223</v>
      </c>
    </row>
    <row r="321" spans="1:20" ht="57.6" hidden="1" x14ac:dyDescent="0.5500000000000000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5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>
        <f t="shared" si="27"/>
        <v>113</v>
      </c>
      <c r="P321" t="s">
        <v>8269</v>
      </c>
      <c r="Q321" t="str">
        <f t="shared" si="28"/>
        <v>film &amp; video</v>
      </c>
      <c r="R321" t="str">
        <f t="shared" si="29"/>
        <v>documentary</v>
      </c>
      <c r="S321" s="7">
        <f t="shared" si="25"/>
        <v>40211.332638888889</v>
      </c>
      <c r="T321" s="7">
        <f t="shared" si="26"/>
        <v>40123.83829861111</v>
      </c>
    </row>
    <row r="322" spans="1:20" ht="43.2" hidden="1" x14ac:dyDescent="0.5500000000000000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5">
        <v>1450825200</v>
      </c>
      <c r="J322">
        <v>1448284433</v>
      </c>
      <c r="K322" t="b">
        <v>1</v>
      </c>
      <c r="L322">
        <v>158</v>
      </c>
      <c r="M322">
        <f t="shared" ref="M322:M385" si="30">IF(L322=0,0,ROUND(E322/L322,2))</f>
        <v>134.91</v>
      </c>
      <c r="N322" t="b">
        <v>1</v>
      </c>
      <c r="O322">
        <f t="shared" si="27"/>
        <v>107</v>
      </c>
      <c r="P322" t="s">
        <v>8269</v>
      </c>
      <c r="Q322" t="str">
        <f t="shared" si="28"/>
        <v>film &amp; video</v>
      </c>
      <c r="R322" t="str">
        <f t="shared" si="29"/>
        <v>documentary</v>
      </c>
      <c r="S322" s="7">
        <f t="shared" ref="S322:S385" si="31">(((I322/60)/60)/24)+DATE(1970,1,1)</f>
        <v>42360.958333333328</v>
      </c>
      <c r="T322" s="7">
        <f t="shared" ref="T322:T385" si="32">(((J322/60)/60)/24)+DATE(1970,1,1)</f>
        <v>42331.551307870366</v>
      </c>
    </row>
    <row r="323" spans="1:20" ht="43.2" hidden="1" x14ac:dyDescent="0.5500000000000000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5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>
        <f t="shared" ref="O323:O386" si="33">ROUND(($E323*100)/$D323,0)</f>
        <v>103</v>
      </c>
      <c r="P323" t="s">
        <v>8269</v>
      </c>
      <c r="Q323" t="str">
        <f t="shared" ref="Q323:Q386" si="34">LEFT(P323,FIND("/",P323)-1)</f>
        <v>film &amp; video</v>
      </c>
      <c r="R323" t="str">
        <f t="shared" ref="R323:R386" si="35">RIGHT(P323,LEN(P323)-FIND("/",P323))</f>
        <v>documentary</v>
      </c>
      <c r="S323" s="7">
        <f t="shared" si="31"/>
        <v>42682.488263888896</v>
      </c>
      <c r="T323" s="7">
        <f t="shared" si="32"/>
        <v>42647.446597222224</v>
      </c>
    </row>
    <row r="324" spans="1:20" ht="43.2" hidden="1" x14ac:dyDescent="0.5500000000000000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5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>
        <f t="shared" si="33"/>
        <v>108</v>
      </c>
      <c r="P324" t="s">
        <v>8269</v>
      </c>
      <c r="Q324" t="str">
        <f t="shared" si="34"/>
        <v>film &amp; video</v>
      </c>
      <c r="R324" t="str">
        <f t="shared" si="35"/>
        <v>documentary</v>
      </c>
      <c r="S324" s="7">
        <f t="shared" si="31"/>
        <v>42503.57</v>
      </c>
      <c r="T324" s="7">
        <f t="shared" si="32"/>
        <v>42473.57</v>
      </c>
    </row>
    <row r="325" spans="1:20" ht="43.2" hidden="1" x14ac:dyDescent="0.5500000000000000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>
        <f t="shared" si="33"/>
        <v>123</v>
      </c>
      <c r="P325" t="s">
        <v>8269</v>
      </c>
      <c r="Q325" t="str">
        <f t="shared" si="34"/>
        <v>film &amp; video</v>
      </c>
      <c r="R325" t="str">
        <f t="shared" si="35"/>
        <v>documentary</v>
      </c>
      <c r="S325" s="7">
        <f t="shared" si="31"/>
        <v>42725.332638888889</v>
      </c>
      <c r="T325" s="7">
        <f t="shared" si="32"/>
        <v>42697.32136574074</v>
      </c>
    </row>
    <row r="326" spans="1:20" ht="43.2" hidden="1" x14ac:dyDescent="0.5500000000000000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5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>
        <f t="shared" si="33"/>
        <v>102</v>
      </c>
      <c r="P326" t="s">
        <v>8269</v>
      </c>
      <c r="Q326" t="str">
        <f t="shared" si="34"/>
        <v>film &amp; video</v>
      </c>
      <c r="R326" t="str">
        <f t="shared" si="35"/>
        <v>documentary</v>
      </c>
      <c r="S326" s="7">
        <f t="shared" si="31"/>
        <v>42217.626250000001</v>
      </c>
      <c r="T326" s="7">
        <f t="shared" si="32"/>
        <v>42184.626250000001</v>
      </c>
    </row>
    <row r="327" spans="1:20" ht="43.2" hidden="1" x14ac:dyDescent="0.5500000000000000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5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>
        <f t="shared" si="33"/>
        <v>104</v>
      </c>
      <c r="P327" t="s">
        <v>8269</v>
      </c>
      <c r="Q327" t="str">
        <f t="shared" si="34"/>
        <v>film &amp; video</v>
      </c>
      <c r="R327" t="str">
        <f t="shared" si="35"/>
        <v>documentary</v>
      </c>
      <c r="S327" s="7">
        <f t="shared" si="31"/>
        <v>42724.187881944439</v>
      </c>
      <c r="T327" s="7">
        <f t="shared" si="32"/>
        <v>42689.187881944439</v>
      </c>
    </row>
    <row r="328" spans="1:20" ht="43.2" hidden="1" x14ac:dyDescent="0.5500000000000000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5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>
        <f t="shared" si="33"/>
        <v>113</v>
      </c>
      <c r="P328" t="s">
        <v>8269</v>
      </c>
      <c r="Q328" t="str">
        <f t="shared" si="34"/>
        <v>film &amp; video</v>
      </c>
      <c r="R328" t="str">
        <f t="shared" si="35"/>
        <v>documentary</v>
      </c>
      <c r="S328" s="7">
        <f t="shared" si="31"/>
        <v>42808.956250000003</v>
      </c>
      <c r="T328" s="7">
        <f t="shared" si="32"/>
        <v>42775.314884259264</v>
      </c>
    </row>
    <row r="329" spans="1:20" ht="43.2" hidden="1" x14ac:dyDescent="0.5500000000000000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5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>
        <f t="shared" si="33"/>
        <v>136</v>
      </c>
      <c r="P329" t="s">
        <v>8269</v>
      </c>
      <c r="Q329" t="str">
        <f t="shared" si="34"/>
        <v>film &amp; video</v>
      </c>
      <c r="R329" t="str">
        <f t="shared" si="35"/>
        <v>documentary</v>
      </c>
      <c r="S329" s="7">
        <f t="shared" si="31"/>
        <v>42085.333333333328</v>
      </c>
      <c r="T329" s="7">
        <f t="shared" si="32"/>
        <v>42058.235289351855</v>
      </c>
    </row>
    <row r="330" spans="1:20" ht="43.2" hidden="1" x14ac:dyDescent="0.5500000000000000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5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>
        <f t="shared" si="33"/>
        <v>104</v>
      </c>
      <c r="P330" t="s">
        <v>8269</v>
      </c>
      <c r="Q330" t="str">
        <f t="shared" si="34"/>
        <v>film &amp; video</v>
      </c>
      <c r="R330" t="str">
        <f t="shared" si="35"/>
        <v>documentary</v>
      </c>
      <c r="S330" s="7">
        <f t="shared" si="31"/>
        <v>42309.166666666672</v>
      </c>
      <c r="T330" s="7">
        <f t="shared" si="32"/>
        <v>42278.946620370371</v>
      </c>
    </row>
    <row r="331" spans="1:20" ht="43.2" hidden="1" x14ac:dyDescent="0.5500000000000000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5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>
        <f t="shared" si="33"/>
        <v>106</v>
      </c>
      <c r="P331" t="s">
        <v>8269</v>
      </c>
      <c r="Q331" t="str">
        <f t="shared" si="34"/>
        <v>film &amp; video</v>
      </c>
      <c r="R331" t="str">
        <f t="shared" si="35"/>
        <v>documentary</v>
      </c>
      <c r="S331" s="7">
        <f t="shared" si="31"/>
        <v>42315.166666666672</v>
      </c>
      <c r="T331" s="7">
        <f t="shared" si="32"/>
        <v>42291.46674768519</v>
      </c>
    </row>
    <row r="332" spans="1:20" ht="43.2" hidden="1" x14ac:dyDescent="0.5500000000000000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5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>
        <f t="shared" si="33"/>
        <v>102</v>
      </c>
      <c r="P332" t="s">
        <v>8269</v>
      </c>
      <c r="Q332" t="str">
        <f t="shared" si="34"/>
        <v>film &amp; video</v>
      </c>
      <c r="R332" t="str">
        <f t="shared" si="35"/>
        <v>documentary</v>
      </c>
      <c r="S332" s="7">
        <f t="shared" si="31"/>
        <v>41411.165972222225</v>
      </c>
      <c r="T332" s="7">
        <f t="shared" si="32"/>
        <v>41379.515775462962</v>
      </c>
    </row>
    <row r="333" spans="1:20" ht="43.2" hidden="1" x14ac:dyDescent="0.5500000000000000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5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>
        <f t="shared" si="33"/>
        <v>107</v>
      </c>
      <c r="P333" t="s">
        <v>8269</v>
      </c>
      <c r="Q333" t="str">
        <f t="shared" si="34"/>
        <v>film &amp; video</v>
      </c>
      <c r="R333" t="str">
        <f t="shared" si="35"/>
        <v>documentary</v>
      </c>
      <c r="S333" s="7">
        <f t="shared" si="31"/>
        <v>42538.581412037034</v>
      </c>
      <c r="T333" s="7">
        <f t="shared" si="32"/>
        <v>42507.581412037034</v>
      </c>
    </row>
    <row r="334" spans="1:20" ht="43.2" hidden="1" x14ac:dyDescent="0.5500000000000000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5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>
        <f t="shared" si="33"/>
        <v>113</v>
      </c>
      <c r="P334" t="s">
        <v>8269</v>
      </c>
      <c r="Q334" t="str">
        <f t="shared" si="34"/>
        <v>film &amp; video</v>
      </c>
      <c r="R334" t="str">
        <f t="shared" si="35"/>
        <v>documentary</v>
      </c>
      <c r="S334" s="7">
        <f t="shared" si="31"/>
        <v>42305.333333333328</v>
      </c>
      <c r="T334" s="7">
        <f t="shared" si="32"/>
        <v>42263.680289351847</v>
      </c>
    </row>
    <row r="335" spans="1:20" ht="43.2" hidden="1" x14ac:dyDescent="0.5500000000000000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>
        <f t="shared" si="33"/>
        <v>125</v>
      </c>
      <c r="P335" t="s">
        <v>8269</v>
      </c>
      <c r="Q335" t="str">
        <f t="shared" si="34"/>
        <v>film &amp; video</v>
      </c>
      <c r="R335" t="str">
        <f t="shared" si="35"/>
        <v>documentary</v>
      </c>
      <c r="S335" s="7">
        <f t="shared" si="31"/>
        <v>42467.59480324074</v>
      </c>
      <c r="T335" s="7">
        <f t="shared" si="32"/>
        <v>42437.636469907404</v>
      </c>
    </row>
    <row r="336" spans="1:20" ht="43.2" hidden="1" x14ac:dyDescent="0.5500000000000000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5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>
        <f t="shared" si="33"/>
        <v>101</v>
      </c>
      <c r="P336" t="s">
        <v>8269</v>
      </c>
      <c r="Q336" t="str">
        <f t="shared" si="34"/>
        <v>film &amp; video</v>
      </c>
      <c r="R336" t="str">
        <f t="shared" si="35"/>
        <v>documentary</v>
      </c>
      <c r="S336" s="7">
        <f t="shared" si="31"/>
        <v>42139.791666666672</v>
      </c>
      <c r="T336" s="7">
        <f t="shared" si="32"/>
        <v>42101.682372685187</v>
      </c>
    </row>
    <row r="337" spans="1:20" ht="43.2" hidden="1" x14ac:dyDescent="0.5500000000000000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5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>
        <f t="shared" si="33"/>
        <v>103</v>
      </c>
      <c r="P337" t="s">
        <v>8269</v>
      </c>
      <c r="Q337" t="str">
        <f t="shared" si="34"/>
        <v>film &amp; video</v>
      </c>
      <c r="R337" t="str">
        <f t="shared" si="35"/>
        <v>documentary</v>
      </c>
      <c r="S337" s="7">
        <f t="shared" si="31"/>
        <v>42132.916666666672</v>
      </c>
      <c r="T337" s="7">
        <f t="shared" si="32"/>
        <v>42101.737442129626</v>
      </c>
    </row>
    <row r="338" spans="1:20" ht="43.2" hidden="1" x14ac:dyDescent="0.5500000000000000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5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>
        <f t="shared" si="33"/>
        <v>117</v>
      </c>
      <c r="P338" t="s">
        <v>8269</v>
      </c>
      <c r="Q338" t="str">
        <f t="shared" si="34"/>
        <v>film &amp; video</v>
      </c>
      <c r="R338" t="str">
        <f t="shared" si="35"/>
        <v>documentary</v>
      </c>
      <c r="S338" s="7">
        <f t="shared" si="31"/>
        <v>42321.637939814813</v>
      </c>
      <c r="T338" s="7">
        <f t="shared" si="32"/>
        <v>42291.596273148149</v>
      </c>
    </row>
    <row r="339" spans="1:20" ht="43.2" hidden="1" x14ac:dyDescent="0.5500000000000000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5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>
        <f t="shared" si="33"/>
        <v>101</v>
      </c>
      <c r="P339" t="s">
        <v>8269</v>
      </c>
      <c r="Q339" t="str">
        <f t="shared" si="34"/>
        <v>film &amp; video</v>
      </c>
      <c r="R339" t="str">
        <f t="shared" si="35"/>
        <v>documentary</v>
      </c>
      <c r="S339" s="7">
        <f t="shared" si="31"/>
        <v>42077.086898148147</v>
      </c>
      <c r="T339" s="7">
        <f t="shared" si="32"/>
        <v>42047.128564814819</v>
      </c>
    </row>
    <row r="340" spans="1:20" ht="43.2" hidden="1" x14ac:dyDescent="0.5500000000000000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5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>
        <f t="shared" si="33"/>
        <v>110</v>
      </c>
      <c r="P340" t="s">
        <v>8269</v>
      </c>
      <c r="Q340" t="str">
        <f t="shared" si="34"/>
        <v>film &amp; video</v>
      </c>
      <c r="R340" t="str">
        <f t="shared" si="35"/>
        <v>documentary</v>
      </c>
      <c r="S340" s="7">
        <f t="shared" si="31"/>
        <v>42616.041666666672</v>
      </c>
      <c r="T340" s="7">
        <f t="shared" si="32"/>
        <v>42559.755671296298</v>
      </c>
    </row>
    <row r="341" spans="1:20" ht="43.2" hidden="1" x14ac:dyDescent="0.5500000000000000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5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>
        <f t="shared" si="33"/>
        <v>108</v>
      </c>
      <c r="P341" t="s">
        <v>8269</v>
      </c>
      <c r="Q341" t="str">
        <f t="shared" si="34"/>
        <v>film &amp; video</v>
      </c>
      <c r="R341" t="str">
        <f t="shared" si="35"/>
        <v>documentary</v>
      </c>
      <c r="S341" s="7">
        <f t="shared" si="31"/>
        <v>42123.760046296295</v>
      </c>
      <c r="T341" s="7">
        <f t="shared" si="32"/>
        <v>42093.760046296295</v>
      </c>
    </row>
    <row r="342" spans="1:20" ht="43.2" hidden="1" x14ac:dyDescent="0.5500000000000000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5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>
        <f t="shared" si="33"/>
        <v>125</v>
      </c>
      <c r="P342" t="s">
        <v>8269</v>
      </c>
      <c r="Q342" t="str">
        <f t="shared" si="34"/>
        <v>film &amp; video</v>
      </c>
      <c r="R342" t="str">
        <f t="shared" si="35"/>
        <v>documentary</v>
      </c>
      <c r="S342" s="7">
        <f t="shared" si="31"/>
        <v>42802.875</v>
      </c>
      <c r="T342" s="7">
        <f t="shared" si="32"/>
        <v>42772.669062500005</v>
      </c>
    </row>
    <row r="343" spans="1:20" ht="43.2" hidden="1" x14ac:dyDescent="0.5500000000000000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5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>
        <f t="shared" si="33"/>
        <v>107</v>
      </c>
      <c r="P343" t="s">
        <v>8269</v>
      </c>
      <c r="Q343" t="str">
        <f t="shared" si="34"/>
        <v>film &amp; video</v>
      </c>
      <c r="R343" t="str">
        <f t="shared" si="35"/>
        <v>documentary</v>
      </c>
      <c r="S343" s="7">
        <f t="shared" si="31"/>
        <v>41913.165972222225</v>
      </c>
      <c r="T343" s="7">
        <f t="shared" si="32"/>
        <v>41894.879606481481</v>
      </c>
    </row>
    <row r="344" spans="1:20" ht="28.8" hidden="1" x14ac:dyDescent="0.5500000000000000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5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>
        <f t="shared" si="33"/>
        <v>100</v>
      </c>
      <c r="P344" t="s">
        <v>8269</v>
      </c>
      <c r="Q344" t="str">
        <f t="shared" si="34"/>
        <v>film &amp; video</v>
      </c>
      <c r="R344" t="str">
        <f t="shared" si="35"/>
        <v>documentary</v>
      </c>
      <c r="S344" s="7">
        <f t="shared" si="31"/>
        <v>42489.780844907407</v>
      </c>
      <c r="T344" s="7">
        <f t="shared" si="32"/>
        <v>42459.780844907407</v>
      </c>
    </row>
    <row r="345" spans="1:20" ht="43.2" hidden="1" x14ac:dyDescent="0.5500000000000000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>
        <f t="shared" si="33"/>
        <v>102</v>
      </c>
      <c r="P345" t="s">
        <v>8269</v>
      </c>
      <c r="Q345" t="str">
        <f t="shared" si="34"/>
        <v>film &amp; video</v>
      </c>
      <c r="R345" t="str">
        <f t="shared" si="35"/>
        <v>documentary</v>
      </c>
      <c r="S345" s="7">
        <f t="shared" si="31"/>
        <v>41957.125</v>
      </c>
      <c r="T345" s="7">
        <f t="shared" si="32"/>
        <v>41926.73778935185</v>
      </c>
    </row>
    <row r="346" spans="1:20" ht="43.2" hidden="1" x14ac:dyDescent="0.5500000000000000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5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>
        <f t="shared" si="33"/>
        <v>102</v>
      </c>
      <c r="P346" t="s">
        <v>8269</v>
      </c>
      <c r="Q346" t="str">
        <f t="shared" si="34"/>
        <v>film &amp; video</v>
      </c>
      <c r="R346" t="str">
        <f t="shared" si="35"/>
        <v>documentary</v>
      </c>
      <c r="S346" s="7">
        <f t="shared" si="31"/>
        <v>42156.097222222219</v>
      </c>
      <c r="T346" s="7">
        <f t="shared" si="32"/>
        <v>42111.970995370371</v>
      </c>
    </row>
    <row r="347" spans="1:20" ht="43.2" hidden="1" x14ac:dyDescent="0.5500000000000000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5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>
        <f t="shared" si="33"/>
        <v>123</v>
      </c>
      <c r="P347" t="s">
        <v>8269</v>
      </c>
      <c r="Q347" t="str">
        <f t="shared" si="34"/>
        <v>film &amp; video</v>
      </c>
      <c r="R347" t="str">
        <f t="shared" si="35"/>
        <v>documentary</v>
      </c>
      <c r="S347" s="7">
        <f t="shared" si="31"/>
        <v>42144.944328703699</v>
      </c>
      <c r="T347" s="7">
        <f t="shared" si="32"/>
        <v>42114.944328703699</v>
      </c>
    </row>
    <row r="348" spans="1:20" ht="43.2" hidden="1" x14ac:dyDescent="0.5500000000000000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5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>
        <f t="shared" si="33"/>
        <v>170</v>
      </c>
      <c r="P348" t="s">
        <v>8269</v>
      </c>
      <c r="Q348" t="str">
        <f t="shared" si="34"/>
        <v>film &amp; video</v>
      </c>
      <c r="R348" t="str">
        <f t="shared" si="35"/>
        <v>documentary</v>
      </c>
      <c r="S348" s="7">
        <f t="shared" si="31"/>
        <v>42291.500243055561</v>
      </c>
      <c r="T348" s="7">
        <f t="shared" si="32"/>
        <v>42261.500243055561</v>
      </c>
    </row>
    <row r="349" spans="1:20" ht="43.2" hidden="1" x14ac:dyDescent="0.5500000000000000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5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>
        <f t="shared" si="33"/>
        <v>112</v>
      </c>
      <c r="P349" t="s">
        <v>8269</v>
      </c>
      <c r="Q349" t="str">
        <f t="shared" si="34"/>
        <v>film &amp; video</v>
      </c>
      <c r="R349" t="str">
        <f t="shared" si="35"/>
        <v>documentary</v>
      </c>
      <c r="S349" s="7">
        <f t="shared" si="31"/>
        <v>42322.537141203706</v>
      </c>
      <c r="T349" s="7">
        <f t="shared" si="32"/>
        <v>42292.495474537034</v>
      </c>
    </row>
    <row r="350" spans="1:20" ht="43.2" hidden="1" x14ac:dyDescent="0.5500000000000000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5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>
        <f t="shared" si="33"/>
        <v>103</v>
      </c>
      <c r="P350" t="s">
        <v>8269</v>
      </c>
      <c r="Q350" t="str">
        <f t="shared" si="34"/>
        <v>film &amp; video</v>
      </c>
      <c r="R350" t="str">
        <f t="shared" si="35"/>
        <v>documentary</v>
      </c>
      <c r="S350" s="7">
        <f t="shared" si="31"/>
        <v>42237.58699074074</v>
      </c>
      <c r="T350" s="7">
        <f t="shared" si="32"/>
        <v>42207.58699074074</v>
      </c>
    </row>
    <row r="351" spans="1:20" ht="43.2" hidden="1" x14ac:dyDescent="0.5500000000000000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5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>
        <f t="shared" si="33"/>
        <v>107</v>
      </c>
      <c r="P351" t="s">
        <v>8269</v>
      </c>
      <c r="Q351" t="str">
        <f t="shared" si="34"/>
        <v>film &amp; video</v>
      </c>
      <c r="R351" t="str">
        <f t="shared" si="35"/>
        <v>documentary</v>
      </c>
      <c r="S351" s="7">
        <f t="shared" si="31"/>
        <v>42790.498935185184</v>
      </c>
      <c r="T351" s="7">
        <f t="shared" si="32"/>
        <v>42760.498935185184</v>
      </c>
    </row>
    <row r="352" spans="1:20" ht="43.2" hidden="1" x14ac:dyDescent="0.5500000000000000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5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>
        <f t="shared" si="33"/>
        <v>115</v>
      </c>
      <c r="P352" t="s">
        <v>8269</v>
      </c>
      <c r="Q352" t="str">
        <f t="shared" si="34"/>
        <v>film &amp; video</v>
      </c>
      <c r="R352" t="str">
        <f t="shared" si="35"/>
        <v>documentary</v>
      </c>
      <c r="S352" s="7">
        <f t="shared" si="31"/>
        <v>42624.165972222225</v>
      </c>
      <c r="T352" s="7">
        <f t="shared" si="32"/>
        <v>42586.066076388888</v>
      </c>
    </row>
    <row r="353" spans="1:20" ht="43.2" hidden="1" x14ac:dyDescent="0.5500000000000000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5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>
        <f t="shared" si="33"/>
        <v>127</v>
      </c>
      <c r="P353" t="s">
        <v>8269</v>
      </c>
      <c r="Q353" t="str">
        <f t="shared" si="34"/>
        <v>film &amp; video</v>
      </c>
      <c r="R353" t="str">
        <f t="shared" si="35"/>
        <v>documentary</v>
      </c>
      <c r="S353" s="7">
        <f t="shared" si="31"/>
        <v>42467.923078703709</v>
      </c>
      <c r="T353" s="7">
        <f t="shared" si="32"/>
        <v>42427.964745370366</v>
      </c>
    </row>
    <row r="354" spans="1:20" ht="43.2" hidden="1" x14ac:dyDescent="0.5500000000000000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5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>
        <f t="shared" si="33"/>
        <v>117</v>
      </c>
      <c r="P354" t="s">
        <v>8269</v>
      </c>
      <c r="Q354" t="str">
        <f t="shared" si="34"/>
        <v>film &amp; video</v>
      </c>
      <c r="R354" t="str">
        <f t="shared" si="35"/>
        <v>documentary</v>
      </c>
      <c r="S354" s="7">
        <f t="shared" si="31"/>
        <v>41920.167453703703</v>
      </c>
      <c r="T354" s="7">
        <f t="shared" si="32"/>
        <v>41890.167453703703</v>
      </c>
    </row>
    <row r="355" spans="1:20" ht="43.2" hidden="1" x14ac:dyDescent="0.5500000000000000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>
        <f t="shared" si="33"/>
        <v>109</v>
      </c>
      <c r="P355" t="s">
        <v>8269</v>
      </c>
      <c r="Q355" t="str">
        <f t="shared" si="34"/>
        <v>film &amp; video</v>
      </c>
      <c r="R355" t="str">
        <f t="shared" si="35"/>
        <v>documentary</v>
      </c>
      <c r="S355" s="7">
        <f t="shared" si="31"/>
        <v>42327.833553240736</v>
      </c>
      <c r="T355" s="7">
        <f t="shared" si="32"/>
        <v>42297.791886574079</v>
      </c>
    </row>
    <row r="356" spans="1:20" ht="43.2" hidden="1" x14ac:dyDescent="0.5500000000000000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5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>
        <f t="shared" si="33"/>
        <v>104</v>
      </c>
      <c r="P356" t="s">
        <v>8269</v>
      </c>
      <c r="Q356" t="str">
        <f t="shared" si="34"/>
        <v>film &amp; video</v>
      </c>
      <c r="R356" t="str">
        <f t="shared" si="35"/>
        <v>documentary</v>
      </c>
      <c r="S356" s="7">
        <f t="shared" si="31"/>
        <v>42468.786122685182</v>
      </c>
      <c r="T356" s="7">
        <f t="shared" si="32"/>
        <v>42438.827789351853</v>
      </c>
    </row>
    <row r="357" spans="1:20" ht="28.8" hidden="1" x14ac:dyDescent="0.5500000000000000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5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>
        <f t="shared" si="33"/>
        <v>116</v>
      </c>
      <c r="P357" t="s">
        <v>8269</v>
      </c>
      <c r="Q357" t="str">
        <f t="shared" si="34"/>
        <v>film &amp; video</v>
      </c>
      <c r="R357" t="str">
        <f t="shared" si="35"/>
        <v>documentary</v>
      </c>
      <c r="S357" s="7">
        <f t="shared" si="31"/>
        <v>41974.3355787037</v>
      </c>
      <c r="T357" s="7">
        <f t="shared" si="32"/>
        <v>41943.293912037036</v>
      </c>
    </row>
    <row r="358" spans="1:20" ht="28.8" hidden="1" x14ac:dyDescent="0.5500000000000000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5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>
        <f t="shared" si="33"/>
        <v>103</v>
      </c>
      <c r="P358" t="s">
        <v>8269</v>
      </c>
      <c r="Q358" t="str">
        <f t="shared" si="34"/>
        <v>film &amp; video</v>
      </c>
      <c r="R358" t="str">
        <f t="shared" si="35"/>
        <v>documentary</v>
      </c>
      <c r="S358" s="7">
        <f t="shared" si="31"/>
        <v>42445.761493055557</v>
      </c>
      <c r="T358" s="7">
        <f t="shared" si="32"/>
        <v>42415.803159722222</v>
      </c>
    </row>
    <row r="359" spans="1:20" ht="43.2" hidden="1" x14ac:dyDescent="0.5500000000000000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5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>
        <f t="shared" si="33"/>
        <v>174</v>
      </c>
      <c r="P359" t="s">
        <v>8269</v>
      </c>
      <c r="Q359" t="str">
        <f t="shared" si="34"/>
        <v>film &amp; video</v>
      </c>
      <c r="R359" t="str">
        <f t="shared" si="35"/>
        <v>documentary</v>
      </c>
      <c r="S359" s="7">
        <f t="shared" si="31"/>
        <v>42118.222187499996</v>
      </c>
      <c r="T359" s="7">
        <f t="shared" si="32"/>
        <v>42078.222187499996</v>
      </c>
    </row>
    <row r="360" spans="1:20" ht="43.2" hidden="1" x14ac:dyDescent="0.5500000000000000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5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>
        <f t="shared" si="33"/>
        <v>103</v>
      </c>
      <c r="P360" t="s">
        <v>8269</v>
      </c>
      <c r="Q360" t="str">
        <f t="shared" si="34"/>
        <v>film &amp; video</v>
      </c>
      <c r="R360" t="str">
        <f t="shared" si="35"/>
        <v>documentary</v>
      </c>
      <c r="S360" s="7">
        <f t="shared" si="31"/>
        <v>42536.625</v>
      </c>
      <c r="T360" s="7">
        <f t="shared" si="32"/>
        <v>42507.860196759255</v>
      </c>
    </row>
    <row r="361" spans="1:20" ht="43.2" hidden="1" x14ac:dyDescent="0.5500000000000000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5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>
        <f t="shared" si="33"/>
        <v>105</v>
      </c>
      <c r="P361" t="s">
        <v>8269</v>
      </c>
      <c r="Q361" t="str">
        <f t="shared" si="34"/>
        <v>film &amp; video</v>
      </c>
      <c r="R361" t="str">
        <f t="shared" si="35"/>
        <v>documentary</v>
      </c>
      <c r="S361" s="7">
        <f t="shared" si="31"/>
        <v>41957.216666666667</v>
      </c>
      <c r="T361" s="7">
        <f t="shared" si="32"/>
        <v>41935.070486111108</v>
      </c>
    </row>
    <row r="362" spans="1:20" ht="43.2" hidden="1" x14ac:dyDescent="0.5500000000000000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5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>
        <f t="shared" si="33"/>
        <v>101</v>
      </c>
      <c r="P362" t="s">
        <v>8269</v>
      </c>
      <c r="Q362" t="str">
        <f t="shared" si="34"/>
        <v>film &amp; video</v>
      </c>
      <c r="R362" t="str">
        <f t="shared" si="35"/>
        <v>documentary</v>
      </c>
      <c r="S362" s="7">
        <f t="shared" si="31"/>
        <v>42208.132638888885</v>
      </c>
      <c r="T362" s="7">
        <f t="shared" si="32"/>
        <v>42163.897916666669</v>
      </c>
    </row>
    <row r="363" spans="1:20" ht="43.2" hidden="1" x14ac:dyDescent="0.5500000000000000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5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>
        <f t="shared" si="33"/>
        <v>111</v>
      </c>
      <c r="P363" t="s">
        <v>8269</v>
      </c>
      <c r="Q363" t="str">
        <f t="shared" si="34"/>
        <v>film &amp; video</v>
      </c>
      <c r="R363" t="str">
        <f t="shared" si="35"/>
        <v>documentary</v>
      </c>
      <c r="S363" s="7">
        <f t="shared" si="31"/>
        <v>41966.042893518519</v>
      </c>
      <c r="T363" s="7">
        <f t="shared" si="32"/>
        <v>41936.001226851848</v>
      </c>
    </row>
    <row r="364" spans="1:20" ht="43.2" hidden="1" x14ac:dyDescent="0.5500000000000000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5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>
        <f t="shared" si="33"/>
        <v>124</v>
      </c>
      <c r="P364" t="s">
        <v>8269</v>
      </c>
      <c r="Q364" t="str">
        <f t="shared" si="34"/>
        <v>film &amp; video</v>
      </c>
      <c r="R364" t="str">
        <f t="shared" si="35"/>
        <v>documentary</v>
      </c>
      <c r="S364" s="7">
        <f t="shared" si="31"/>
        <v>41859</v>
      </c>
      <c r="T364" s="7">
        <f t="shared" si="32"/>
        <v>41837.210543981484</v>
      </c>
    </row>
    <row r="365" spans="1:20" ht="43.2" hidden="1" x14ac:dyDescent="0.5500000000000000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>
        <f t="shared" si="33"/>
        <v>101</v>
      </c>
      <c r="P365" t="s">
        <v>8269</v>
      </c>
      <c r="Q365" t="str">
        <f t="shared" si="34"/>
        <v>film &amp; video</v>
      </c>
      <c r="R365" t="str">
        <f t="shared" si="35"/>
        <v>documentary</v>
      </c>
      <c r="S365" s="7">
        <f t="shared" si="31"/>
        <v>40300.806944444441</v>
      </c>
      <c r="T365" s="7">
        <f t="shared" si="32"/>
        <v>40255.744629629626</v>
      </c>
    </row>
    <row r="366" spans="1:20" ht="43.2" hidden="1" x14ac:dyDescent="0.5500000000000000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5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>
        <f t="shared" si="33"/>
        <v>110</v>
      </c>
      <c r="P366" t="s">
        <v>8269</v>
      </c>
      <c r="Q366" t="str">
        <f t="shared" si="34"/>
        <v>film &amp; video</v>
      </c>
      <c r="R366" t="str">
        <f t="shared" si="35"/>
        <v>documentary</v>
      </c>
      <c r="S366" s="7">
        <f t="shared" si="31"/>
        <v>41811.165972222225</v>
      </c>
      <c r="T366" s="7">
        <f t="shared" si="32"/>
        <v>41780.859629629631</v>
      </c>
    </row>
    <row r="367" spans="1:20" ht="43.2" hidden="1" x14ac:dyDescent="0.5500000000000000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5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>
        <f t="shared" si="33"/>
        <v>104</v>
      </c>
      <c r="P367" t="s">
        <v>8269</v>
      </c>
      <c r="Q367" t="str">
        <f t="shared" si="34"/>
        <v>film &amp; video</v>
      </c>
      <c r="R367" t="str">
        <f t="shared" si="35"/>
        <v>documentary</v>
      </c>
      <c r="S367" s="7">
        <f t="shared" si="31"/>
        <v>41698.606469907405</v>
      </c>
      <c r="T367" s="7">
        <f t="shared" si="32"/>
        <v>41668.606469907405</v>
      </c>
    </row>
    <row r="368" spans="1:20" ht="43.2" hidden="1" x14ac:dyDescent="0.5500000000000000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5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>
        <f t="shared" si="33"/>
        <v>101</v>
      </c>
      <c r="P368" t="s">
        <v>8269</v>
      </c>
      <c r="Q368" t="str">
        <f t="shared" si="34"/>
        <v>film &amp; video</v>
      </c>
      <c r="R368" t="str">
        <f t="shared" si="35"/>
        <v>documentary</v>
      </c>
      <c r="S368" s="7">
        <f t="shared" si="31"/>
        <v>41049.793032407404</v>
      </c>
      <c r="T368" s="7">
        <f t="shared" si="32"/>
        <v>41019.793032407404</v>
      </c>
    </row>
    <row r="369" spans="1:20" ht="43.2" hidden="1" x14ac:dyDescent="0.5500000000000000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5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>
        <f t="shared" si="33"/>
        <v>103</v>
      </c>
      <c r="P369" t="s">
        <v>8269</v>
      </c>
      <c r="Q369" t="str">
        <f t="shared" si="34"/>
        <v>film &amp; video</v>
      </c>
      <c r="R369" t="str">
        <f t="shared" si="35"/>
        <v>documentary</v>
      </c>
      <c r="S369" s="7">
        <f t="shared" si="31"/>
        <v>41395.207638888889</v>
      </c>
      <c r="T369" s="7">
        <f t="shared" si="32"/>
        <v>41355.577291666668</v>
      </c>
    </row>
    <row r="370" spans="1:20" ht="43.2" hidden="1" x14ac:dyDescent="0.5500000000000000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5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>
        <f t="shared" si="33"/>
        <v>104</v>
      </c>
      <c r="P370" t="s">
        <v>8269</v>
      </c>
      <c r="Q370" t="str">
        <f t="shared" si="34"/>
        <v>film &amp; video</v>
      </c>
      <c r="R370" t="str">
        <f t="shared" si="35"/>
        <v>documentary</v>
      </c>
      <c r="S370" s="7">
        <f t="shared" si="31"/>
        <v>42078.563912037032</v>
      </c>
      <c r="T370" s="7">
        <f t="shared" si="32"/>
        <v>42043.605578703704</v>
      </c>
    </row>
    <row r="371" spans="1:20" ht="43.2" hidden="1" x14ac:dyDescent="0.5500000000000000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5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>
        <f t="shared" si="33"/>
        <v>110</v>
      </c>
      <c r="P371" t="s">
        <v>8269</v>
      </c>
      <c r="Q371" t="str">
        <f t="shared" si="34"/>
        <v>film &amp; video</v>
      </c>
      <c r="R371" t="str">
        <f t="shared" si="35"/>
        <v>documentary</v>
      </c>
      <c r="S371" s="7">
        <f t="shared" si="31"/>
        <v>40923.551724537036</v>
      </c>
      <c r="T371" s="7">
        <f t="shared" si="32"/>
        <v>40893.551724537036</v>
      </c>
    </row>
    <row r="372" spans="1:20" ht="43.2" hidden="1" x14ac:dyDescent="0.5500000000000000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5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>
        <f t="shared" si="33"/>
        <v>122</v>
      </c>
      <c r="P372" t="s">
        <v>8269</v>
      </c>
      <c r="Q372" t="str">
        <f t="shared" si="34"/>
        <v>film &amp; video</v>
      </c>
      <c r="R372" t="str">
        <f t="shared" si="35"/>
        <v>documentary</v>
      </c>
      <c r="S372" s="7">
        <f t="shared" si="31"/>
        <v>42741.795138888891</v>
      </c>
      <c r="T372" s="7">
        <f t="shared" si="32"/>
        <v>42711.795138888891</v>
      </c>
    </row>
    <row r="373" spans="1:20" ht="43.2" hidden="1" x14ac:dyDescent="0.5500000000000000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5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>
        <f t="shared" si="33"/>
        <v>114</v>
      </c>
      <c r="P373" t="s">
        <v>8269</v>
      </c>
      <c r="Q373" t="str">
        <f t="shared" si="34"/>
        <v>film &amp; video</v>
      </c>
      <c r="R373" t="str">
        <f t="shared" si="35"/>
        <v>documentary</v>
      </c>
      <c r="S373" s="7">
        <f t="shared" si="31"/>
        <v>41306.767812500002</v>
      </c>
      <c r="T373" s="7">
        <f t="shared" si="32"/>
        <v>41261.767812500002</v>
      </c>
    </row>
    <row r="374" spans="1:20" ht="28.8" hidden="1" x14ac:dyDescent="0.5500000000000000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5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>
        <f t="shared" si="33"/>
        <v>125</v>
      </c>
      <c r="P374" t="s">
        <v>8269</v>
      </c>
      <c r="Q374" t="str">
        <f t="shared" si="34"/>
        <v>film &amp; video</v>
      </c>
      <c r="R374" t="str">
        <f t="shared" si="35"/>
        <v>documentary</v>
      </c>
      <c r="S374" s="7">
        <f t="shared" si="31"/>
        <v>42465.666666666672</v>
      </c>
      <c r="T374" s="7">
        <f t="shared" si="32"/>
        <v>42425.576898148152</v>
      </c>
    </row>
    <row r="375" spans="1:20" ht="43.2" hidden="1" x14ac:dyDescent="0.5500000000000000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>
        <f t="shared" si="33"/>
        <v>107</v>
      </c>
      <c r="P375" t="s">
        <v>8269</v>
      </c>
      <c r="Q375" t="str">
        <f t="shared" si="34"/>
        <v>film &amp; video</v>
      </c>
      <c r="R375" t="str">
        <f t="shared" si="35"/>
        <v>documentary</v>
      </c>
      <c r="S375" s="7">
        <f t="shared" si="31"/>
        <v>41108.91201388889</v>
      </c>
      <c r="T375" s="7">
        <f t="shared" si="32"/>
        <v>41078.91201388889</v>
      </c>
    </row>
    <row r="376" spans="1:20" ht="43.2" hidden="1" x14ac:dyDescent="0.5500000000000000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5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>
        <f t="shared" si="33"/>
        <v>131</v>
      </c>
      <c r="P376" t="s">
        <v>8269</v>
      </c>
      <c r="Q376" t="str">
        <f t="shared" si="34"/>
        <v>film &amp; video</v>
      </c>
      <c r="R376" t="str">
        <f t="shared" si="35"/>
        <v>documentary</v>
      </c>
      <c r="S376" s="7">
        <f t="shared" si="31"/>
        <v>40802.889247685183</v>
      </c>
      <c r="T376" s="7">
        <f t="shared" si="32"/>
        <v>40757.889247685183</v>
      </c>
    </row>
    <row r="377" spans="1:20" ht="43.2" hidden="1" x14ac:dyDescent="0.5500000000000000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5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>
        <f t="shared" si="33"/>
        <v>120</v>
      </c>
      <c r="P377" t="s">
        <v>8269</v>
      </c>
      <c r="Q377" t="str">
        <f t="shared" si="34"/>
        <v>film &amp; video</v>
      </c>
      <c r="R377" t="str">
        <f t="shared" si="35"/>
        <v>documentary</v>
      </c>
      <c r="S377" s="7">
        <f t="shared" si="31"/>
        <v>41699.720833333333</v>
      </c>
      <c r="T377" s="7">
        <f t="shared" si="32"/>
        <v>41657.985081018516</v>
      </c>
    </row>
    <row r="378" spans="1:20" ht="43.2" hidden="1" x14ac:dyDescent="0.5500000000000000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5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>
        <f t="shared" si="33"/>
        <v>106</v>
      </c>
      <c r="P378" t="s">
        <v>8269</v>
      </c>
      <c r="Q378" t="str">
        <f t="shared" si="34"/>
        <v>film &amp; video</v>
      </c>
      <c r="R378" t="str">
        <f t="shared" si="35"/>
        <v>documentary</v>
      </c>
      <c r="S378" s="7">
        <f t="shared" si="31"/>
        <v>42607.452731481477</v>
      </c>
      <c r="T378" s="7">
        <f t="shared" si="32"/>
        <v>42576.452731481477</v>
      </c>
    </row>
    <row r="379" spans="1:20" ht="43.2" hidden="1" x14ac:dyDescent="0.5500000000000000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5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>
        <f t="shared" si="33"/>
        <v>114</v>
      </c>
      <c r="P379" t="s">
        <v>8269</v>
      </c>
      <c r="Q379" t="str">
        <f t="shared" si="34"/>
        <v>film &amp; video</v>
      </c>
      <c r="R379" t="str">
        <f t="shared" si="35"/>
        <v>documentary</v>
      </c>
      <c r="S379" s="7">
        <f t="shared" si="31"/>
        <v>42322.292361111111</v>
      </c>
      <c r="T379" s="7">
        <f t="shared" si="32"/>
        <v>42292.250787037032</v>
      </c>
    </row>
    <row r="380" spans="1:20" ht="57.6" hidden="1" x14ac:dyDescent="0.5500000000000000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5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>
        <f t="shared" si="33"/>
        <v>112</v>
      </c>
      <c r="P380" t="s">
        <v>8269</v>
      </c>
      <c r="Q380" t="str">
        <f t="shared" si="34"/>
        <v>film &amp; video</v>
      </c>
      <c r="R380" t="str">
        <f t="shared" si="35"/>
        <v>documentary</v>
      </c>
      <c r="S380" s="7">
        <f t="shared" si="31"/>
        <v>42394.994444444441</v>
      </c>
      <c r="T380" s="7">
        <f t="shared" si="32"/>
        <v>42370.571851851855</v>
      </c>
    </row>
    <row r="381" spans="1:20" ht="43.2" hidden="1" x14ac:dyDescent="0.5500000000000000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5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>
        <f t="shared" si="33"/>
        <v>116</v>
      </c>
      <c r="P381" t="s">
        <v>8269</v>
      </c>
      <c r="Q381" t="str">
        <f t="shared" si="34"/>
        <v>film &amp; video</v>
      </c>
      <c r="R381" t="str">
        <f t="shared" si="35"/>
        <v>documentary</v>
      </c>
      <c r="S381" s="7">
        <f t="shared" si="31"/>
        <v>41032.688333333332</v>
      </c>
      <c r="T381" s="7">
        <f t="shared" si="32"/>
        <v>40987.688333333332</v>
      </c>
    </row>
    <row r="382" spans="1:20" ht="43.2" hidden="1" x14ac:dyDescent="0.5500000000000000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5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>
        <f t="shared" si="33"/>
        <v>142</v>
      </c>
      <c r="P382" t="s">
        <v>8269</v>
      </c>
      <c r="Q382" t="str">
        <f t="shared" si="34"/>
        <v>film &amp; video</v>
      </c>
      <c r="R382" t="str">
        <f t="shared" si="35"/>
        <v>documentary</v>
      </c>
      <c r="S382" s="7">
        <f t="shared" si="31"/>
        <v>42392.719814814816</v>
      </c>
      <c r="T382" s="7">
        <f t="shared" si="32"/>
        <v>42367.719814814816</v>
      </c>
    </row>
    <row r="383" spans="1:20" ht="43.2" hidden="1" x14ac:dyDescent="0.5500000000000000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5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>
        <f t="shared" si="33"/>
        <v>105</v>
      </c>
      <c r="P383" t="s">
        <v>8269</v>
      </c>
      <c r="Q383" t="str">
        <f t="shared" si="34"/>
        <v>film &amp; video</v>
      </c>
      <c r="R383" t="str">
        <f t="shared" si="35"/>
        <v>documentary</v>
      </c>
      <c r="S383" s="7">
        <f t="shared" si="31"/>
        <v>41120.208333333336</v>
      </c>
      <c r="T383" s="7">
        <f t="shared" si="32"/>
        <v>41085.698113425926</v>
      </c>
    </row>
    <row r="384" spans="1:20" ht="43.2" hidden="1" x14ac:dyDescent="0.5500000000000000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5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>
        <f t="shared" si="33"/>
        <v>256</v>
      </c>
      <c r="P384" t="s">
        <v>8269</v>
      </c>
      <c r="Q384" t="str">
        <f t="shared" si="34"/>
        <v>film &amp; video</v>
      </c>
      <c r="R384" t="str">
        <f t="shared" si="35"/>
        <v>documentary</v>
      </c>
      <c r="S384" s="7">
        <f t="shared" si="31"/>
        <v>41158.709490740745</v>
      </c>
      <c r="T384" s="7">
        <f t="shared" si="32"/>
        <v>41144.709490740745</v>
      </c>
    </row>
    <row r="385" spans="1:20" ht="43.2" hidden="1" x14ac:dyDescent="0.5500000000000000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>
        <f t="shared" si="33"/>
        <v>207</v>
      </c>
      <c r="P385" t="s">
        <v>8269</v>
      </c>
      <c r="Q385" t="str">
        <f t="shared" si="34"/>
        <v>film &amp; video</v>
      </c>
      <c r="R385" t="str">
        <f t="shared" si="35"/>
        <v>documentary</v>
      </c>
      <c r="S385" s="7">
        <f t="shared" si="31"/>
        <v>41778.117581018516</v>
      </c>
      <c r="T385" s="7">
        <f t="shared" si="32"/>
        <v>41755.117581018516</v>
      </c>
    </row>
    <row r="386" spans="1:20" ht="43.2" hidden="1" x14ac:dyDescent="0.5500000000000000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5">
        <v>1420569947</v>
      </c>
      <c r="J386">
        <v>1417977947</v>
      </c>
      <c r="K386" t="b">
        <v>0</v>
      </c>
      <c r="L386">
        <v>383</v>
      </c>
      <c r="M386">
        <f t="shared" ref="M386:M449" si="36">IF(L386=0,0,ROUND(E386/L386,2))</f>
        <v>58.54</v>
      </c>
      <c r="N386" t="b">
        <v>1</v>
      </c>
      <c r="O386">
        <f t="shared" si="33"/>
        <v>112</v>
      </c>
      <c r="P386" t="s">
        <v>8269</v>
      </c>
      <c r="Q386" t="str">
        <f t="shared" si="34"/>
        <v>film &amp; video</v>
      </c>
      <c r="R386" t="str">
        <f t="shared" si="35"/>
        <v>documentary</v>
      </c>
      <c r="S386" s="7">
        <f t="shared" ref="S386:S449" si="37">(((I386/60)/60)/24)+DATE(1970,1,1)</f>
        <v>42010.781793981485</v>
      </c>
      <c r="T386" s="7">
        <f t="shared" ref="T386:T449" si="38">(((J386/60)/60)/24)+DATE(1970,1,1)</f>
        <v>41980.781793981485</v>
      </c>
    </row>
    <row r="387" spans="1:20" ht="43.2" hidden="1" x14ac:dyDescent="0.5500000000000000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5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>
        <f t="shared" ref="O387:O450" si="39">ROUND(($E387*100)/$D387,0)</f>
        <v>106</v>
      </c>
      <c r="P387" t="s">
        <v>8269</v>
      </c>
      <c r="Q387" t="str">
        <f t="shared" ref="Q387:Q450" si="40">LEFT(P387,FIND("/",P387)-1)</f>
        <v>film &amp; video</v>
      </c>
      <c r="R387" t="str">
        <f t="shared" ref="R387:R450" si="41">RIGHT(P387,LEN(P387)-FIND("/",P387))</f>
        <v>documentary</v>
      </c>
      <c r="S387" s="7">
        <f t="shared" si="37"/>
        <v>41964.626168981486</v>
      </c>
      <c r="T387" s="7">
        <f t="shared" si="38"/>
        <v>41934.584502314814</v>
      </c>
    </row>
    <row r="388" spans="1:20" ht="43.2" hidden="1" x14ac:dyDescent="0.5500000000000000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5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>
        <f t="shared" si="39"/>
        <v>100</v>
      </c>
      <c r="P388" t="s">
        <v>8269</v>
      </c>
      <c r="Q388" t="str">
        <f t="shared" si="40"/>
        <v>film &amp; video</v>
      </c>
      <c r="R388" t="str">
        <f t="shared" si="41"/>
        <v>documentary</v>
      </c>
      <c r="S388" s="7">
        <f t="shared" si="37"/>
        <v>42226.951284722221</v>
      </c>
      <c r="T388" s="7">
        <f t="shared" si="38"/>
        <v>42211.951284722221</v>
      </c>
    </row>
    <row r="389" spans="1:20" ht="43.2" hidden="1" x14ac:dyDescent="0.5500000000000000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5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>
        <f t="shared" si="39"/>
        <v>214</v>
      </c>
      <c r="P389" t="s">
        <v>8269</v>
      </c>
      <c r="Q389" t="str">
        <f t="shared" si="40"/>
        <v>film &amp; video</v>
      </c>
      <c r="R389" t="str">
        <f t="shared" si="41"/>
        <v>documentary</v>
      </c>
      <c r="S389" s="7">
        <f t="shared" si="37"/>
        <v>42231.25</v>
      </c>
      <c r="T389" s="7">
        <f t="shared" si="38"/>
        <v>42200.67659722222</v>
      </c>
    </row>
    <row r="390" spans="1:20" ht="43.2" hidden="1" x14ac:dyDescent="0.5500000000000000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5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>
        <f t="shared" si="39"/>
        <v>126</v>
      </c>
      <c r="P390" t="s">
        <v>8269</v>
      </c>
      <c r="Q390" t="str">
        <f t="shared" si="40"/>
        <v>film &amp; video</v>
      </c>
      <c r="R390" t="str">
        <f t="shared" si="41"/>
        <v>documentary</v>
      </c>
      <c r="S390" s="7">
        <f t="shared" si="37"/>
        <v>42579.076157407413</v>
      </c>
      <c r="T390" s="7">
        <f t="shared" si="38"/>
        <v>42549.076157407413</v>
      </c>
    </row>
    <row r="391" spans="1:20" ht="43.2" hidden="1" x14ac:dyDescent="0.5500000000000000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5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>
        <f t="shared" si="39"/>
        <v>182</v>
      </c>
      <c r="P391" t="s">
        <v>8269</v>
      </c>
      <c r="Q391" t="str">
        <f t="shared" si="40"/>
        <v>film &amp; video</v>
      </c>
      <c r="R391" t="str">
        <f t="shared" si="41"/>
        <v>documentary</v>
      </c>
      <c r="S391" s="7">
        <f t="shared" si="37"/>
        <v>41705.957638888889</v>
      </c>
      <c r="T391" s="7">
        <f t="shared" si="38"/>
        <v>41674.063078703701</v>
      </c>
    </row>
    <row r="392" spans="1:20" ht="43.2" hidden="1" x14ac:dyDescent="0.5500000000000000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5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>
        <f t="shared" si="39"/>
        <v>100</v>
      </c>
      <c r="P392" t="s">
        <v>8269</v>
      </c>
      <c r="Q392" t="str">
        <f t="shared" si="40"/>
        <v>film &amp; video</v>
      </c>
      <c r="R392" t="str">
        <f t="shared" si="41"/>
        <v>documentary</v>
      </c>
      <c r="S392" s="7">
        <f t="shared" si="37"/>
        <v>42132.036712962959</v>
      </c>
      <c r="T392" s="7">
        <f t="shared" si="38"/>
        <v>42112.036712962959</v>
      </c>
    </row>
    <row r="393" spans="1:20" ht="43.2" hidden="1" x14ac:dyDescent="0.5500000000000000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5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>
        <f t="shared" si="39"/>
        <v>101</v>
      </c>
      <c r="P393" t="s">
        <v>8269</v>
      </c>
      <c r="Q393" t="str">
        <f t="shared" si="40"/>
        <v>film &amp; video</v>
      </c>
      <c r="R393" t="str">
        <f t="shared" si="41"/>
        <v>documentary</v>
      </c>
      <c r="S393" s="7">
        <f t="shared" si="37"/>
        <v>40895.040972222225</v>
      </c>
      <c r="T393" s="7">
        <f t="shared" si="38"/>
        <v>40865.042256944449</v>
      </c>
    </row>
    <row r="394" spans="1:20" ht="43.2" hidden="1" x14ac:dyDescent="0.5500000000000000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5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>
        <f t="shared" si="39"/>
        <v>101</v>
      </c>
      <c r="P394" t="s">
        <v>8269</v>
      </c>
      <c r="Q394" t="str">
        <f t="shared" si="40"/>
        <v>film &amp; video</v>
      </c>
      <c r="R394" t="str">
        <f t="shared" si="41"/>
        <v>documentary</v>
      </c>
      <c r="S394" s="7">
        <f t="shared" si="37"/>
        <v>40794.125</v>
      </c>
      <c r="T394" s="7">
        <f t="shared" si="38"/>
        <v>40763.717256944445</v>
      </c>
    </row>
    <row r="395" spans="1:20" ht="28.8" hidden="1" x14ac:dyDescent="0.5500000000000000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>
        <f t="shared" si="39"/>
        <v>110</v>
      </c>
      <c r="P395" t="s">
        <v>8269</v>
      </c>
      <c r="Q395" t="str">
        <f t="shared" si="40"/>
        <v>film &amp; video</v>
      </c>
      <c r="R395" t="str">
        <f t="shared" si="41"/>
        <v>documentary</v>
      </c>
      <c r="S395" s="7">
        <f t="shared" si="37"/>
        <v>41557.708935185183</v>
      </c>
      <c r="T395" s="7">
        <f t="shared" si="38"/>
        <v>41526.708935185183</v>
      </c>
    </row>
    <row r="396" spans="1:20" ht="43.2" hidden="1" x14ac:dyDescent="0.5500000000000000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5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>
        <f t="shared" si="39"/>
        <v>112</v>
      </c>
      <c r="P396" t="s">
        <v>8269</v>
      </c>
      <c r="Q396" t="str">
        <f t="shared" si="40"/>
        <v>film &amp; video</v>
      </c>
      <c r="R396" t="str">
        <f t="shared" si="41"/>
        <v>documentary</v>
      </c>
      <c r="S396" s="7">
        <f t="shared" si="37"/>
        <v>42477.776412037041</v>
      </c>
      <c r="T396" s="7">
        <f t="shared" si="38"/>
        <v>42417.818078703705</v>
      </c>
    </row>
    <row r="397" spans="1:20" ht="43.2" hidden="1" x14ac:dyDescent="0.5500000000000000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5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>
        <f t="shared" si="39"/>
        <v>108</v>
      </c>
      <c r="P397" t="s">
        <v>8269</v>
      </c>
      <c r="Q397" t="str">
        <f t="shared" si="40"/>
        <v>film &amp; video</v>
      </c>
      <c r="R397" t="str">
        <f t="shared" si="41"/>
        <v>documentary</v>
      </c>
      <c r="S397" s="7">
        <f t="shared" si="37"/>
        <v>41026.897222222222</v>
      </c>
      <c r="T397" s="7">
        <f t="shared" si="38"/>
        <v>40990.909259259257</v>
      </c>
    </row>
    <row r="398" spans="1:20" ht="43.2" hidden="1" x14ac:dyDescent="0.5500000000000000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5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>
        <f t="shared" si="39"/>
        <v>107</v>
      </c>
      <c r="P398" t="s">
        <v>8269</v>
      </c>
      <c r="Q398" t="str">
        <f t="shared" si="40"/>
        <v>film &amp; video</v>
      </c>
      <c r="R398" t="str">
        <f t="shared" si="41"/>
        <v>documentary</v>
      </c>
      <c r="S398" s="7">
        <f t="shared" si="37"/>
        <v>41097.564884259256</v>
      </c>
      <c r="T398" s="7">
        <f t="shared" si="38"/>
        <v>41082.564884259256</v>
      </c>
    </row>
    <row r="399" spans="1:20" ht="57.6" hidden="1" x14ac:dyDescent="0.5500000000000000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5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>
        <f t="shared" si="39"/>
        <v>104</v>
      </c>
      <c r="P399" t="s">
        <v>8269</v>
      </c>
      <c r="Q399" t="str">
        <f t="shared" si="40"/>
        <v>film &amp; video</v>
      </c>
      <c r="R399" t="str">
        <f t="shared" si="41"/>
        <v>documentary</v>
      </c>
      <c r="S399" s="7">
        <f t="shared" si="37"/>
        <v>40422.155555555553</v>
      </c>
      <c r="T399" s="7">
        <f t="shared" si="38"/>
        <v>40379.776435185187</v>
      </c>
    </row>
    <row r="400" spans="1:20" ht="43.2" hidden="1" x14ac:dyDescent="0.5500000000000000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5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>
        <f t="shared" si="39"/>
        <v>125</v>
      </c>
      <c r="P400" t="s">
        <v>8269</v>
      </c>
      <c r="Q400" t="str">
        <f t="shared" si="40"/>
        <v>film &amp; video</v>
      </c>
      <c r="R400" t="str">
        <f t="shared" si="41"/>
        <v>documentary</v>
      </c>
      <c r="S400" s="7">
        <f t="shared" si="37"/>
        <v>42123.793124999997</v>
      </c>
      <c r="T400" s="7">
        <f t="shared" si="38"/>
        <v>42078.793124999997</v>
      </c>
    </row>
    <row r="401" spans="1:20" ht="43.2" hidden="1" x14ac:dyDescent="0.5500000000000000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5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>
        <f t="shared" si="39"/>
        <v>107</v>
      </c>
      <c r="P401" t="s">
        <v>8269</v>
      </c>
      <c r="Q401" t="str">
        <f t="shared" si="40"/>
        <v>film &amp; video</v>
      </c>
      <c r="R401" t="str">
        <f t="shared" si="41"/>
        <v>documentary</v>
      </c>
      <c r="S401" s="7">
        <f t="shared" si="37"/>
        <v>42718.5</v>
      </c>
      <c r="T401" s="7">
        <f t="shared" si="38"/>
        <v>42687.875775462962</v>
      </c>
    </row>
    <row r="402" spans="1:20" ht="43.2" hidden="1" x14ac:dyDescent="0.5500000000000000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5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>
        <f t="shared" si="39"/>
        <v>112</v>
      </c>
      <c r="P402" t="s">
        <v>8269</v>
      </c>
      <c r="Q402" t="str">
        <f t="shared" si="40"/>
        <v>film &amp; video</v>
      </c>
      <c r="R402" t="str">
        <f t="shared" si="41"/>
        <v>documentary</v>
      </c>
      <c r="S402" s="7">
        <f t="shared" si="37"/>
        <v>41776.145833333336</v>
      </c>
      <c r="T402" s="7">
        <f t="shared" si="38"/>
        <v>41745.635960648149</v>
      </c>
    </row>
    <row r="403" spans="1:20" ht="43.2" hidden="1" x14ac:dyDescent="0.5500000000000000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5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>
        <f t="shared" si="39"/>
        <v>104</v>
      </c>
      <c r="P403" t="s">
        <v>8269</v>
      </c>
      <c r="Q403" t="str">
        <f t="shared" si="40"/>
        <v>film &amp; video</v>
      </c>
      <c r="R403" t="str">
        <f t="shared" si="41"/>
        <v>documentary</v>
      </c>
      <c r="S403" s="7">
        <f t="shared" si="37"/>
        <v>40762.842245370368</v>
      </c>
      <c r="T403" s="7">
        <f t="shared" si="38"/>
        <v>40732.842245370368</v>
      </c>
    </row>
    <row r="404" spans="1:20" ht="43.2" hidden="1" x14ac:dyDescent="0.5500000000000000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5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>
        <f t="shared" si="39"/>
        <v>142</v>
      </c>
      <c r="P404" t="s">
        <v>8269</v>
      </c>
      <c r="Q404" t="str">
        <f t="shared" si="40"/>
        <v>film &amp; video</v>
      </c>
      <c r="R404" t="str">
        <f t="shared" si="41"/>
        <v>documentary</v>
      </c>
      <c r="S404" s="7">
        <f t="shared" si="37"/>
        <v>42313.58121527778</v>
      </c>
      <c r="T404" s="7">
        <f t="shared" si="38"/>
        <v>42292.539548611108</v>
      </c>
    </row>
    <row r="405" spans="1:20" ht="43.2" hidden="1" x14ac:dyDescent="0.5500000000000000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>
        <f t="shared" si="39"/>
        <v>105</v>
      </c>
      <c r="P405" t="s">
        <v>8269</v>
      </c>
      <c r="Q405" t="str">
        <f t="shared" si="40"/>
        <v>film &amp; video</v>
      </c>
      <c r="R405" t="str">
        <f t="shared" si="41"/>
        <v>documentary</v>
      </c>
      <c r="S405" s="7">
        <f t="shared" si="37"/>
        <v>40765.297222222223</v>
      </c>
      <c r="T405" s="7">
        <f t="shared" si="38"/>
        <v>40718.310659722221</v>
      </c>
    </row>
    <row r="406" spans="1:20" ht="43.2" hidden="1" x14ac:dyDescent="0.5500000000000000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5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>
        <f t="shared" si="39"/>
        <v>103</v>
      </c>
      <c r="P406" t="s">
        <v>8269</v>
      </c>
      <c r="Q406" t="str">
        <f t="shared" si="40"/>
        <v>film &amp; video</v>
      </c>
      <c r="R406" t="str">
        <f t="shared" si="41"/>
        <v>documentary</v>
      </c>
      <c r="S406" s="7">
        <f t="shared" si="37"/>
        <v>41675.961111111108</v>
      </c>
      <c r="T406" s="7">
        <f t="shared" si="38"/>
        <v>41646.628032407411</v>
      </c>
    </row>
    <row r="407" spans="1:20" ht="28.8" hidden="1" x14ac:dyDescent="0.5500000000000000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5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>
        <f t="shared" si="39"/>
        <v>108</v>
      </c>
      <c r="P407" t="s">
        <v>8269</v>
      </c>
      <c r="Q407" t="str">
        <f t="shared" si="40"/>
        <v>film &amp; video</v>
      </c>
      <c r="R407" t="str">
        <f t="shared" si="41"/>
        <v>documentary</v>
      </c>
      <c r="S407" s="7">
        <f t="shared" si="37"/>
        <v>41704.08494212963</v>
      </c>
      <c r="T407" s="7">
        <f t="shared" si="38"/>
        <v>41674.08494212963</v>
      </c>
    </row>
    <row r="408" spans="1:20" ht="43.2" hidden="1" x14ac:dyDescent="0.5500000000000000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5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>
        <f t="shared" si="39"/>
        <v>108</v>
      </c>
      <c r="P408" t="s">
        <v>8269</v>
      </c>
      <c r="Q408" t="str">
        <f t="shared" si="40"/>
        <v>film &amp; video</v>
      </c>
      <c r="R408" t="str">
        <f t="shared" si="41"/>
        <v>documentary</v>
      </c>
      <c r="S408" s="7">
        <f t="shared" si="37"/>
        <v>40672.249305555553</v>
      </c>
      <c r="T408" s="7">
        <f t="shared" si="38"/>
        <v>40638.162465277775</v>
      </c>
    </row>
    <row r="409" spans="1:20" ht="43.2" hidden="1" x14ac:dyDescent="0.5500000000000000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5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>
        <f t="shared" si="39"/>
        <v>102</v>
      </c>
      <c r="P409" t="s">
        <v>8269</v>
      </c>
      <c r="Q409" t="str">
        <f t="shared" si="40"/>
        <v>film &amp; video</v>
      </c>
      <c r="R409" t="str">
        <f t="shared" si="41"/>
        <v>documentary</v>
      </c>
      <c r="S409" s="7">
        <f t="shared" si="37"/>
        <v>40866.912615740745</v>
      </c>
      <c r="T409" s="7">
        <f t="shared" si="38"/>
        <v>40806.870949074073</v>
      </c>
    </row>
    <row r="410" spans="1:20" ht="43.2" hidden="1" x14ac:dyDescent="0.5500000000000000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5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>
        <f t="shared" si="39"/>
        <v>101</v>
      </c>
      <c r="P410" t="s">
        <v>8269</v>
      </c>
      <c r="Q410" t="str">
        <f t="shared" si="40"/>
        <v>film &amp; video</v>
      </c>
      <c r="R410" t="str">
        <f t="shared" si="41"/>
        <v>documentary</v>
      </c>
      <c r="S410" s="7">
        <f t="shared" si="37"/>
        <v>41583.777662037035</v>
      </c>
      <c r="T410" s="7">
        <f t="shared" si="38"/>
        <v>41543.735995370371</v>
      </c>
    </row>
    <row r="411" spans="1:20" ht="43.2" hidden="1" x14ac:dyDescent="0.5500000000000000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5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>
        <f t="shared" si="39"/>
        <v>137</v>
      </c>
      <c r="P411" t="s">
        <v>8269</v>
      </c>
      <c r="Q411" t="str">
        <f t="shared" si="40"/>
        <v>film &amp; video</v>
      </c>
      <c r="R411" t="str">
        <f t="shared" si="41"/>
        <v>documentary</v>
      </c>
      <c r="S411" s="7">
        <f t="shared" si="37"/>
        <v>42573.862777777773</v>
      </c>
      <c r="T411" s="7">
        <f t="shared" si="38"/>
        <v>42543.862777777773</v>
      </c>
    </row>
    <row r="412" spans="1:20" ht="43.2" hidden="1" x14ac:dyDescent="0.5500000000000000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5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>
        <f t="shared" si="39"/>
        <v>128</v>
      </c>
      <c r="P412" t="s">
        <v>8269</v>
      </c>
      <c r="Q412" t="str">
        <f t="shared" si="40"/>
        <v>film &amp; video</v>
      </c>
      <c r="R412" t="str">
        <f t="shared" si="41"/>
        <v>documentary</v>
      </c>
      <c r="S412" s="7">
        <f t="shared" si="37"/>
        <v>42173.981446759266</v>
      </c>
      <c r="T412" s="7">
        <f t="shared" si="38"/>
        <v>42113.981446759266</v>
      </c>
    </row>
    <row r="413" spans="1:20" ht="43.2" hidden="1" x14ac:dyDescent="0.5500000000000000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5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>
        <f t="shared" si="39"/>
        <v>101</v>
      </c>
      <c r="P413" t="s">
        <v>8269</v>
      </c>
      <c r="Q413" t="str">
        <f t="shared" si="40"/>
        <v>film &amp; video</v>
      </c>
      <c r="R413" t="str">
        <f t="shared" si="41"/>
        <v>documentary</v>
      </c>
      <c r="S413" s="7">
        <f t="shared" si="37"/>
        <v>41630.208333333336</v>
      </c>
      <c r="T413" s="7">
        <f t="shared" si="38"/>
        <v>41598.17597222222</v>
      </c>
    </row>
    <row r="414" spans="1:20" ht="43.2" hidden="1" x14ac:dyDescent="0.5500000000000000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5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>
        <f t="shared" si="39"/>
        <v>127</v>
      </c>
      <c r="P414" t="s">
        <v>8269</v>
      </c>
      <c r="Q414" t="str">
        <f t="shared" si="40"/>
        <v>film &amp; video</v>
      </c>
      <c r="R414" t="str">
        <f t="shared" si="41"/>
        <v>documentary</v>
      </c>
      <c r="S414" s="7">
        <f t="shared" si="37"/>
        <v>41115.742800925924</v>
      </c>
      <c r="T414" s="7">
        <f t="shared" si="38"/>
        <v>41099.742800925924</v>
      </c>
    </row>
    <row r="415" spans="1:20" ht="43.2" hidden="1" x14ac:dyDescent="0.5500000000000000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>
        <f t="shared" si="39"/>
        <v>105</v>
      </c>
      <c r="P415" t="s">
        <v>8269</v>
      </c>
      <c r="Q415" t="str">
        <f t="shared" si="40"/>
        <v>film &amp; video</v>
      </c>
      <c r="R415" t="str">
        <f t="shared" si="41"/>
        <v>documentary</v>
      </c>
      <c r="S415" s="7">
        <f t="shared" si="37"/>
        <v>41109.877442129626</v>
      </c>
      <c r="T415" s="7">
        <f t="shared" si="38"/>
        <v>41079.877442129626</v>
      </c>
    </row>
    <row r="416" spans="1:20" ht="43.2" hidden="1" x14ac:dyDescent="0.5500000000000000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5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>
        <f t="shared" si="39"/>
        <v>103</v>
      </c>
      <c r="P416" t="s">
        <v>8269</v>
      </c>
      <c r="Q416" t="str">
        <f t="shared" si="40"/>
        <v>film &amp; video</v>
      </c>
      <c r="R416" t="str">
        <f t="shared" si="41"/>
        <v>documentary</v>
      </c>
      <c r="S416" s="7">
        <f t="shared" si="37"/>
        <v>41559.063252314816</v>
      </c>
      <c r="T416" s="7">
        <f t="shared" si="38"/>
        <v>41529.063252314816</v>
      </c>
    </row>
    <row r="417" spans="1:20" ht="57.6" hidden="1" x14ac:dyDescent="0.5500000000000000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5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>
        <f t="shared" si="39"/>
        <v>102</v>
      </c>
      <c r="P417" t="s">
        <v>8269</v>
      </c>
      <c r="Q417" t="str">
        <f t="shared" si="40"/>
        <v>film &amp; video</v>
      </c>
      <c r="R417" t="str">
        <f t="shared" si="41"/>
        <v>documentary</v>
      </c>
      <c r="S417" s="7">
        <f t="shared" si="37"/>
        <v>41929.5</v>
      </c>
      <c r="T417" s="7">
        <f t="shared" si="38"/>
        <v>41904.851875</v>
      </c>
    </row>
    <row r="418" spans="1:20" ht="43.2" hidden="1" x14ac:dyDescent="0.5500000000000000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5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>
        <f t="shared" si="39"/>
        <v>120</v>
      </c>
      <c r="P418" t="s">
        <v>8269</v>
      </c>
      <c r="Q418" t="str">
        <f t="shared" si="40"/>
        <v>film &amp; video</v>
      </c>
      <c r="R418" t="str">
        <f t="shared" si="41"/>
        <v>documentary</v>
      </c>
      <c r="S418" s="7">
        <f t="shared" si="37"/>
        <v>41678.396192129629</v>
      </c>
      <c r="T418" s="7">
        <f t="shared" si="38"/>
        <v>41648.396192129629</v>
      </c>
    </row>
    <row r="419" spans="1:20" ht="43.2" hidden="1" x14ac:dyDescent="0.5500000000000000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5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>
        <f t="shared" si="39"/>
        <v>100</v>
      </c>
      <c r="P419" t="s">
        <v>8269</v>
      </c>
      <c r="Q419" t="str">
        <f t="shared" si="40"/>
        <v>film &amp; video</v>
      </c>
      <c r="R419" t="str">
        <f t="shared" si="41"/>
        <v>documentary</v>
      </c>
      <c r="S419" s="7">
        <f t="shared" si="37"/>
        <v>41372.189583333333</v>
      </c>
      <c r="T419" s="7">
        <f t="shared" si="38"/>
        <v>41360.970601851855</v>
      </c>
    </row>
    <row r="420" spans="1:20" ht="43.2" hidden="1" x14ac:dyDescent="0.5500000000000000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5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>
        <f t="shared" si="39"/>
        <v>101</v>
      </c>
      <c r="P420" t="s">
        <v>8269</v>
      </c>
      <c r="Q420" t="str">
        <f t="shared" si="40"/>
        <v>film &amp; video</v>
      </c>
      <c r="R420" t="str">
        <f t="shared" si="41"/>
        <v>documentary</v>
      </c>
      <c r="S420" s="7">
        <f t="shared" si="37"/>
        <v>42208.282372685186</v>
      </c>
      <c r="T420" s="7">
        <f t="shared" si="38"/>
        <v>42178.282372685186</v>
      </c>
    </row>
    <row r="421" spans="1:20" ht="43.2" hidden="1" x14ac:dyDescent="0.5500000000000000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5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>
        <f t="shared" si="39"/>
        <v>100</v>
      </c>
      <c r="P421" t="s">
        <v>8269</v>
      </c>
      <c r="Q421" t="str">
        <f t="shared" si="40"/>
        <v>film &amp; video</v>
      </c>
      <c r="R421" t="str">
        <f t="shared" si="41"/>
        <v>documentary</v>
      </c>
      <c r="S421" s="7">
        <f t="shared" si="37"/>
        <v>41454.842442129629</v>
      </c>
      <c r="T421" s="7">
        <f t="shared" si="38"/>
        <v>41394.842442129629</v>
      </c>
    </row>
    <row r="422" spans="1:20" ht="43.2" hidden="1" x14ac:dyDescent="0.5500000000000000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5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>
        <f t="shared" si="39"/>
        <v>0</v>
      </c>
      <c r="P422" t="s">
        <v>8270</v>
      </c>
      <c r="Q422" t="str">
        <f t="shared" si="40"/>
        <v>film &amp; video</v>
      </c>
      <c r="R422" t="str">
        <f t="shared" si="41"/>
        <v>animation</v>
      </c>
      <c r="S422" s="7">
        <f t="shared" si="37"/>
        <v>41712.194803240738</v>
      </c>
      <c r="T422" s="7">
        <f t="shared" si="38"/>
        <v>41682.23646990741</v>
      </c>
    </row>
    <row r="423" spans="1:20" ht="43.2" hidden="1" x14ac:dyDescent="0.5500000000000000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5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>
        <f t="shared" si="39"/>
        <v>2</v>
      </c>
      <c r="P423" t="s">
        <v>8270</v>
      </c>
      <c r="Q423" t="str">
        <f t="shared" si="40"/>
        <v>film &amp; video</v>
      </c>
      <c r="R423" t="str">
        <f t="shared" si="41"/>
        <v>animation</v>
      </c>
      <c r="S423" s="7">
        <f t="shared" si="37"/>
        <v>42237.491388888884</v>
      </c>
      <c r="T423" s="7">
        <f t="shared" si="38"/>
        <v>42177.491388888884</v>
      </c>
    </row>
    <row r="424" spans="1:20" ht="43.2" hidden="1" x14ac:dyDescent="0.5500000000000000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5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>
        <f t="shared" si="39"/>
        <v>1</v>
      </c>
      <c r="P424" t="s">
        <v>8270</v>
      </c>
      <c r="Q424" t="str">
        <f t="shared" si="40"/>
        <v>film &amp; video</v>
      </c>
      <c r="R424" t="str">
        <f t="shared" si="41"/>
        <v>animation</v>
      </c>
      <c r="S424" s="7">
        <f t="shared" si="37"/>
        <v>41893.260381944441</v>
      </c>
      <c r="T424" s="7">
        <f t="shared" si="38"/>
        <v>41863.260381944441</v>
      </c>
    </row>
    <row r="425" spans="1:20" ht="43.2" hidden="1" x14ac:dyDescent="0.5500000000000000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>
        <f t="shared" si="39"/>
        <v>1</v>
      </c>
      <c r="P425" t="s">
        <v>8270</v>
      </c>
      <c r="Q425" t="str">
        <f t="shared" si="40"/>
        <v>film &amp; video</v>
      </c>
      <c r="R425" t="str">
        <f t="shared" si="41"/>
        <v>animation</v>
      </c>
      <c r="S425" s="7">
        <f t="shared" si="37"/>
        <v>41430.92627314815</v>
      </c>
      <c r="T425" s="7">
        <f t="shared" si="38"/>
        <v>41400.92627314815</v>
      </c>
    </row>
    <row r="426" spans="1:20" ht="43.2" hidden="1" x14ac:dyDescent="0.5500000000000000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5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>
        <f t="shared" si="39"/>
        <v>7</v>
      </c>
      <c r="P426" t="s">
        <v>8270</v>
      </c>
      <c r="Q426" t="str">
        <f t="shared" si="40"/>
        <v>film &amp; video</v>
      </c>
      <c r="R426" t="str">
        <f t="shared" si="41"/>
        <v>animation</v>
      </c>
      <c r="S426" s="7">
        <f t="shared" si="37"/>
        <v>40994.334479166668</v>
      </c>
      <c r="T426" s="7">
        <f t="shared" si="38"/>
        <v>40934.376145833332</v>
      </c>
    </row>
    <row r="427" spans="1:20" ht="43.2" hidden="1" x14ac:dyDescent="0.5500000000000000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5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>
        <f t="shared" si="39"/>
        <v>0</v>
      </c>
      <c r="P427" t="s">
        <v>8270</v>
      </c>
      <c r="Q427" t="str">
        <f t="shared" si="40"/>
        <v>film &amp; video</v>
      </c>
      <c r="R427" t="str">
        <f t="shared" si="41"/>
        <v>animation</v>
      </c>
      <c r="S427" s="7">
        <f t="shared" si="37"/>
        <v>42335.902824074074</v>
      </c>
      <c r="T427" s="7">
        <f t="shared" si="38"/>
        <v>42275.861157407402</v>
      </c>
    </row>
    <row r="428" spans="1:20" ht="43.2" hidden="1" x14ac:dyDescent="0.5500000000000000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5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>
        <f t="shared" si="39"/>
        <v>1</v>
      </c>
      <c r="P428" t="s">
        <v>8270</v>
      </c>
      <c r="Q428" t="str">
        <f t="shared" si="40"/>
        <v>film &amp; video</v>
      </c>
      <c r="R428" t="str">
        <f t="shared" si="41"/>
        <v>animation</v>
      </c>
      <c r="S428" s="7">
        <f t="shared" si="37"/>
        <v>42430.711967592593</v>
      </c>
      <c r="T428" s="7">
        <f t="shared" si="38"/>
        <v>42400.711967592593</v>
      </c>
    </row>
    <row r="429" spans="1:20" ht="43.2" hidden="1" x14ac:dyDescent="0.5500000000000000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5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>
        <f t="shared" si="39"/>
        <v>0</v>
      </c>
      <c r="P429" t="s">
        <v>8270</v>
      </c>
      <c r="Q429" t="str">
        <f t="shared" si="40"/>
        <v>film &amp; video</v>
      </c>
      <c r="R429" t="str">
        <f t="shared" si="41"/>
        <v>animation</v>
      </c>
      <c r="S429" s="7">
        <f t="shared" si="37"/>
        <v>42299.790972222225</v>
      </c>
      <c r="T429" s="7">
        <f t="shared" si="38"/>
        <v>42285.909027777772</v>
      </c>
    </row>
    <row r="430" spans="1:20" ht="28.8" hidden="1" x14ac:dyDescent="0.5500000000000000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5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>
        <f t="shared" si="39"/>
        <v>6</v>
      </c>
      <c r="P430" t="s">
        <v>8270</v>
      </c>
      <c r="Q430" t="str">
        <f t="shared" si="40"/>
        <v>film &amp; video</v>
      </c>
      <c r="R430" t="str">
        <f t="shared" si="41"/>
        <v>animation</v>
      </c>
      <c r="S430" s="7">
        <f t="shared" si="37"/>
        <v>41806.916666666664</v>
      </c>
      <c r="T430" s="7">
        <f t="shared" si="38"/>
        <v>41778.766724537039</v>
      </c>
    </row>
    <row r="431" spans="1:20" ht="57.6" hidden="1" x14ac:dyDescent="0.5500000000000000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5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>
        <f t="shared" si="39"/>
        <v>0</v>
      </c>
      <c r="P431" t="s">
        <v>8270</v>
      </c>
      <c r="Q431" t="str">
        <f t="shared" si="40"/>
        <v>film &amp; video</v>
      </c>
      <c r="R431" t="str">
        <f t="shared" si="41"/>
        <v>animation</v>
      </c>
      <c r="S431" s="7">
        <f t="shared" si="37"/>
        <v>40144.207638888889</v>
      </c>
      <c r="T431" s="7">
        <f t="shared" si="38"/>
        <v>40070.901412037041</v>
      </c>
    </row>
    <row r="432" spans="1:20" ht="43.2" hidden="1" x14ac:dyDescent="0.5500000000000000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5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>
        <f t="shared" si="39"/>
        <v>2</v>
      </c>
      <c r="P432" t="s">
        <v>8270</v>
      </c>
      <c r="Q432" t="str">
        <f t="shared" si="40"/>
        <v>film &amp; video</v>
      </c>
      <c r="R432" t="str">
        <f t="shared" si="41"/>
        <v>animation</v>
      </c>
      <c r="S432" s="7">
        <f t="shared" si="37"/>
        <v>41528.107256944444</v>
      </c>
      <c r="T432" s="7">
        <f t="shared" si="38"/>
        <v>41513.107256944444</v>
      </c>
    </row>
    <row r="433" spans="1:20" ht="43.2" hidden="1" x14ac:dyDescent="0.5500000000000000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5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>
        <f t="shared" si="39"/>
        <v>14</v>
      </c>
      <c r="P433" t="s">
        <v>8270</v>
      </c>
      <c r="Q433" t="str">
        <f t="shared" si="40"/>
        <v>film &amp; video</v>
      </c>
      <c r="R433" t="str">
        <f t="shared" si="41"/>
        <v>animation</v>
      </c>
      <c r="S433" s="7">
        <f t="shared" si="37"/>
        <v>42556.871331018512</v>
      </c>
      <c r="T433" s="7">
        <f t="shared" si="38"/>
        <v>42526.871331018512</v>
      </c>
    </row>
    <row r="434" spans="1:20" ht="43.2" hidden="1" x14ac:dyDescent="0.5500000000000000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5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>
        <f t="shared" si="39"/>
        <v>10</v>
      </c>
      <c r="P434" t="s">
        <v>8270</v>
      </c>
      <c r="Q434" t="str">
        <f t="shared" si="40"/>
        <v>film &amp; video</v>
      </c>
      <c r="R434" t="str">
        <f t="shared" si="41"/>
        <v>animation</v>
      </c>
      <c r="S434" s="7">
        <f t="shared" si="37"/>
        <v>42298.726631944446</v>
      </c>
      <c r="T434" s="7">
        <f t="shared" si="38"/>
        <v>42238.726631944446</v>
      </c>
    </row>
    <row r="435" spans="1:20" ht="57.6" hidden="1" x14ac:dyDescent="0.5500000000000000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>
        <f t="shared" si="39"/>
        <v>0</v>
      </c>
      <c r="P435" t="s">
        <v>8270</v>
      </c>
      <c r="Q435" t="str">
        <f t="shared" si="40"/>
        <v>film &amp; video</v>
      </c>
      <c r="R435" t="str">
        <f t="shared" si="41"/>
        <v>animation</v>
      </c>
      <c r="S435" s="7">
        <f t="shared" si="37"/>
        <v>42288.629884259266</v>
      </c>
      <c r="T435" s="7">
        <f t="shared" si="38"/>
        <v>42228.629884259266</v>
      </c>
    </row>
    <row r="436" spans="1:20" ht="43.2" hidden="1" x14ac:dyDescent="0.5500000000000000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5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>
        <f t="shared" si="39"/>
        <v>5</v>
      </c>
      <c r="P436" t="s">
        <v>8270</v>
      </c>
      <c r="Q436" t="str">
        <f t="shared" si="40"/>
        <v>film &amp; video</v>
      </c>
      <c r="R436" t="str">
        <f t="shared" si="41"/>
        <v>animation</v>
      </c>
      <c r="S436" s="7">
        <f t="shared" si="37"/>
        <v>41609.876180555555</v>
      </c>
      <c r="T436" s="7">
        <f t="shared" si="38"/>
        <v>41576.834513888891</v>
      </c>
    </row>
    <row r="437" spans="1:20" ht="43.2" hidden="1" x14ac:dyDescent="0.5500000000000000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5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>
        <f t="shared" si="39"/>
        <v>0</v>
      </c>
      <c r="P437" t="s">
        <v>8270</v>
      </c>
      <c r="Q437" t="str">
        <f t="shared" si="40"/>
        <v>film &amp; video</v>
      </c>
      <c r="R437" t="str">
        <f t="shared" si="41"/>
        <v>animation</v>
      </c>
      <c r="S437" s="7">
        <f t="shared" si="37"/>
        <v>41530.747453703705</v>
      </c>
      <c r="T437" s="7">
        <f t="shared" si="38"/>
        <v>41500.747453703705</v>
      </c>
    </row>
    <row r="438" spans="1:20" ht="43.2" hidden="1" x14ac:dyDescent="0.5500000000000000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5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>
        <f t="shared" si="39"/>
        <v>0</v>
      </c>
      <c r="P438" t="s">
        <v>8270</v>
      </c>
      <c r="Q438" t="str">
        <f t="shared" si="40"/>
        <v>film &amp; video</v>
      </c>
      <c r="R438" t="str">
        <f t="shared" si="41"/>
        <v>animation</v>
      </c>
      <c r="S438" s="7">
        <f t="shared" si="37"/>
        <v>41486.36241898148</v>
      </c>
      <c r="T438" s="7">
        <f t="shared" si="38"/>
        <v>41456.36241898148</v>
      </c>
    </row>
    <row r="439" spans="1:20" ht="43.2" hidden="1" x14ac:dyDescent="0.5500000000000000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5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>
        <f t="shared" si="39"/>
        <v>0</v>
      </c>
      <c r="P439" t="s">
        <v>8270</v>
      </c>
      <c r="Q439" t="str">
        <f t="shared" si="40"/>
        <v>film &amp; video</v>
      </c>
      <c r="R439" t="str">
        <f t="shared" si="41"/>
        <v>animation</v>
      </c>
      <c r="S439" s="7">
        <f t="shared" si="37"/>
        <v>42651.31858796296</v>
      </c>
      <c r="T439" s="7">
        <f t="shared" si="38"/>
        <v>42591.31858796296</v>
      </c>
    </row>
    <row r="440" spans="1:20" ht="43.2" hidden="1" x14ac:dyDescent="0.5500000000000000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5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>
        <f t="shared" si="39"/>
        <v>9</v>
      </c>
      <c r="P440" t="s">
        <v>8270</v>
      </c>
      <c r="Q440" t="str">
        <f t="shared" si="40"/>
        <v>film &amp; video</v>
      </c>
      <c r="R440" t="str">
        <f t="shared" si="41"/>
        <v>animation</v>
      </c>
      <c r="S440" s="7">
        <f t="shared" si="37"/>
        <v>42326.302754629629</v>
      </c>
      <c r="T440" s="7">
        <f t="shared" si="38"/>
        <v>42296.261087962965</v>
      </c>
    </row>
    <row r="441" spans="1:20" ht="43.2" hidden="1" x14ac:dyDescent="0.5500000000000000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5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>
        <f t="shared" si="39"/>
        <v>0</v>
      </c>
      <c r="P441" t="s">
        <v>8270</v>
      </c>
      <c r="Q441" t="str">
        <f t="shared" si="40"/>
        <v>film &amp; video</v>
      </c>
      <c r="R441" t="str">
        <f t="shared" si="41"/>
        <v>animation</v>
      </c>
      <c r="S441" s="7">
        <f t="shared" si="37"/>
        <v>41929.761782407404</v>
      </c>
      <c r="T441" s="7">
        <f t="shared" si="38"/>
        <v>41919.761782407404</v>
      </c>
    </row>
    <row r="442" spans="1:20" ht="43.2" hidden="1" x14ac:dyDescent="0.5500000000000000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5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>
        <f t="shared" si="39"/>
        <v>0</v>
      </c>
      <c r="P442" t="s">
        <v>8270</v>
      </c>
      <c r="Q442" t="str">
        <f t="shared" si="40"/>
        <v>film &amp; video</v>
      </c>
      <c r="R442" t="str">
        <f t="shared" si="41"/>
        <v>animation</v>
      </c>
      <c r="S442" s="7">
        <f t="shared" si="37"/>
        <v>42453.943900462968</v>
      </c>
      <c r="T442" s="7">
        <f t="shared" si="38"/>
        <v>42423.985567129625</v>
      </c>
    </row>
    <row r="443" spans="1:20" ht="43.2" hidden="1" x14ac:dyDescent="0.5500000000000000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5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>
        <f t="shared" si="39"/>
        <v>0</v>
      </c>
      <c r="P443" t="s">
        <v>8270</v>
      </c>
      <c r="Q443" t="str">
        <f t="shared" si="40"/>
        <v>film &amp; video</v>
      </c>
      <c r="R443" t="str">
        <f t="shared" si="41"/>
        <v>animation</v>
      </c>
      <c r="S443" s="7">
        <f t="shared" si="37"/>
        <v>41580.793935185182</v>
      </c>
      <c r="T443" s="7">
        <f t="shared" si="38"/>
        <v>41550.793935185182</v>
      </c>
    </row>
    <row r="444" spans="1:20" hidden="1" x14ac:dyDescent="0.5500000000000000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5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>
        <f t="shared" si="39"/>
        <v>39</v>
      </c>
      <c r="P444" t="s">
        <v>8270</v>
      </c>
      <c r="Q444" t="str">
        <f t="shared" si="40"/>
        <v>film &amp; video</v>
      </c>
      <c r="R444" t="str">
        <f t="shared" si="41"/>
        <v>animation</v>
      </c>
      <c r="S444" s="7">
        <f t="shared" si="37"/>
        <v>42054.888692129629</v>
      </c>
      <c r="T444" s="7">
        <f t="shared" si="38"/>
        <v>42024.888692129629</v>
      </c>
    </row>
    <row r="445" spans="1:20" ht="43.2" hidden="1" x14ac:dyDescent="0.5500000000000000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>
        <f t="shared" si="39"/>
        <v>0</v>
      </c>
      <c r="P445" t="s">
        <v>8270</v>
      </c>
      <c r="Q445" t="str">
        <f t="shared" si="40"/>
        <v>film &amp; video</v>
      </c>
      <c r="R445" t="str">
        <f t="shared" si="41"/>
        <v>animation</v>
      </c>
      <c r="S445" s="7">
        <f t="shared" si="37"/>
        <v>41680.015057870369</v>
      </c>
      <c r="T445" s="7">
        <f t="shared" si="38"/>
        <v>41650.015057870369</v>
      </c>
    </row>
    <row r="446" spans="1:20" ht="43.2" hidden="1" x14ac:dyDescent="0.5500000000000000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5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>
        <f t="shared" si="39"/>
        <v>5</v>
      </c>
      <c r="P446" t="s">
        <v>8270</v>
      </c>
      <c r="Q446" t="str">
        <f t="shared" si="40"/>
        <v>film &amp; video</v>
      </c>
      <c r="R446" t="str">
        <f t="shared" si="41"/>
        <v>animation</v>
      </c>
      <c r="S446" s="7">
        <f t="shared" si="37"/>
        <v>40954.906956018516</v>
      </c>
      <c r="T446" s="7">
        <f t="shared" si="38"/>
        <v>40894.906956018516</v>
      </c>
    </row>
    <row r="447" spans="1:20" ht="43.2" hidden="1" x14ac:dyDescent="0.5500000000000000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5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>
        <f t="shared" si="39"/>
        <v>0</v>
      </c>
      <c r="P447" t="s">
        <v>8270</v>
      </c>
      <c r="Q447" t="str">
        <f t="shared" si="40"/>
        <v>film &amp; video</v>
      </c>
      <c r="R447" t="str">
        <f t="shared" si="41"/>
        <v>animation</v>
      </c>
      <c r="S447" s="7">
        <f t="shared" si="37"/>
        <v>42145.335358796292</v>
      </c>
      <c r="T447" s="7">
        <f t="shared" si="38"/>
        <v>42130.335358796292</v>
      </c>
    </row>
    <row r="448" spans="1:20" ht="43.2" hidden="1" x14ac:dyDescent="0.5500000000000000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5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>
        <f t="shared" si="39"/>
        <v>7</v>
      </c>
      <c r="P448" t="s">
        <v>8270</v>
      </c>
      <c r="Q448" t="str">
        <f t="shared" si="40"/>
        <v>film &amp; video</v>
      </c>
      <c r="R448" t="str">
        <f t="shared" si="41"/>
        <v>animation</v>
      </c>
      <c r="S448" s="7">
        <f t="shared" si="37"/>
        <v>42067.083564814813</v>
      </c>
      <c r="T448" s="7">
        <f t="shared" si="38"/>
        <v>42037.083564814813</v>
      </c>
    </row>
    <row r="449" spans="1:20" ht="43.2" hidden="1" x14ac:dyDescent="0.5500000000000000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5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>
        <f t="shared" si="39"/>
        <v>0</v>
      </c>
      <c r="P449" t="s">
        <v>8270</v>
      </c>
      <c r="Q449" t="str">
        <f t="shared" si="40"/>
        <v>film &amp; video</v>
      </c>
      <c r="R449" t="str">
        <f t="shared" si="41"/>
        <v>animation</v>
      </c>
      <c r="S449" s="7">
        <f t="shared" si="37"/>
        <v>41356.513460648144</v>
      </c>
      <c r="T449" s="7">
        <f t="shared" si="38"/>
        <v>41331.555127314816</v>
      </c>
    </row>
    <row r="450" spans="1:20" ht="43.2" hidden="1" x14ac:dyDescent="0.5500000000000000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5">
        <v>1400091095</v>
      </c>
      <c r="J450">
        <v>1398363095</v>
      </c>
      <c r="K450" t="b">
        <v>0</v>
      </c>
      <c r="L450">
        <v>4</v>
      </c>
      <c r="M450">
        <f t="shared" ref="M450:M513" si="42">IF(L450=0,0,ROUND(E450/L450,2))</f>
        <v>20.5</v>
      </c>
      <c r="N450" t="b">
        <v>0</v>
      </c>
      <c r="O450">
        <f t="shared" si="39"/>
        <v>3</v>
      </c>
      <c r="P450" t="s">
        <v>8270</v>
      </c>
      <c r="Q450" t="str">
        <f t="shared" si="40"/>
        <v>film &amp; video</v>
      </c>
      <c r="R450" t="str">
        <f t="shared" si="41"/>
        <v>animation</v>
      </c>
      <c r="S450" s="7">
        <f t="shared" ref="S450:S513" si="43">(((I450/60)/60)/24)+DATE(1970,1,1)</f>
        <v>41773.758043981477</v>
      </c>
      <c r="T450" s="7">
        <f t="shared" ref="T450:T513" si="44">(((J450/60)/60)/24)+DATE(1970,1,1)</f>
        <v>41753.758043981477</v>
      </c>
    </row>
    <row r="451" spans="1:20" ht="43.2" hidden="1" x14ac:dyDescent="0.5500000000000000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5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>
        <f t="shared" ref="O451:O514" si="45">ROUND(($E451*100)/$D451,0)</f>
        <v>2</v>
      </c>
      <c r="P451" t="s">
        <v>8270</v>
      </c>
      <c r="Q451" t="str">
        <f t="shared" ref="Q451:Q514" si="46">LEFT(P451,FIND("/",P451)-1)</f>
        <v>film &amp; video</v>
      </c>
      <c r="R451" t="str">
        <f t="shared" ref="R451:R514" si="47">RIGHT(P451,LEN(P451)-FIND("/",P451))</f>
        <v>animation</v>
      </c>
      <c r="S451" s="7">
        <f t="shared" si="43"/>
        <v>41564.568113425928</v>
      </c>
      <c r="T451" s="7">
        <f t="shared" si="44"/>
        <v>41534.568113425928</v>
      </c>
    </row>
    <row r="452" spans="1:20" ht="43.2" hidden="1" x14ac:dyDescent="0.5500000000000000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5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>
        <f t="shared" si="45"/>
        <v>1</v>
      </c>
      <c r="P452" t="s">
        <v>8270</v>
      </c>
      <c r="Q452" t="str">
        <f t="shared" si="46"/>
        <v>film &amp; video</v>
      </c>
      <c r="R452" t="str">
        <f t="shared" si="47"/>
        <v>animation</v>
      </c>
      <c r="S452" s="7">
        <f t="shared" si="43"/>
        <v>41684.946759259255</v>
      </c>
      <c r="T452" s="7">
        <f t="shared" si="44"/>
        <v>41654.946759259255</v>
      </c>
    </row>
    <row r="453" spans="1:20" ht="43.2" hidden="1" x14ac:dyDescent="0.5500000000000000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5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>
        <f t="shared" si="45"/>
        <v>0</v>
      </c>
      <c r="P453" t="s">
        <v>8270</v>
      </c>
      <c r="Q453" t="str">
        <f t="shared" si="46"/>
        <v>film &amp; video</v>
      </c>
      <c r="R453" t="str">
        <f t="shared" si="47"/>
        <v>animation</v>
      </c>
      <c r="S453" s="7">
        <f t="shared" si="43"/>
        <v>41664.715173611112</v>
      </c>
      <c r="T453" s="7">
        <f t="shared" si="44"/>
        <v>41634.715173611112</v>
      </c>
    </row>
    <row r="454" spans="1:20" ht="28.8" hidden="1" x14ac:dyDescent="0.5500000000000000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5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>
        <f t="shared" si="45"/>
        <v>64</v>
      </c>
      <c r="P454" t="s">
        <v>8270</v>
      </c>
      <c r="Q454" t="str">
        <f t="shared" si="46"/>
        <v>film &amp; video</v>
      </c>
      <c r="R454" t="str">
        <f t="shared" si="47"/>
        <v>animation</v>
      </c>
      <c r="S454" s="7">
        <f t="shared" si="43"/>
        <v>42137.703877314809</v>
      </c>
      <c r="T454" s="7">
        <f t="shared" si="44"/>
        <v>42107.703877314809</v>
      </c>
    </row>
    <row r="455" spans="1:20" ht="43.2" hidden="1" x14ac:dyDescent="0.5500000000000000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>
        <f t="shared" si="45"/>
        <v>0</v>
      </c>
      <c r="P455" t="s">
        <v>8270</v>
      </c>
      <c r="Q455" t="str">
        <f t="shared" si="46"/>
        <v>film &amp; video</v>
      </c>
      <c r="R455" t="str">
        <f t="shared" si="47"/>
        <v>animation</v>
      </c>
      <c r="S455" s="7">
        <f t="shared" si="43"/>
        <v>42054.824988425928</v>
      </c>
      <c r="T455" s="7">
        <f t="shared" si="44"/>
        <v>42038.824988425928</v>
      </c>
    </row>
    <row r="456" spans="1:20" ht="43.2" hidden="1" x14ac:dyDescent="0.5500000000000000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5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>
        <f t="shared" si="45"/>
        <v>1</v>
      </c>
      <c r="P456" t="s">
        <v>8270</v>
      </c>
      <c r="Q456" t="str">
        <f t="shared" si="46"/>
        <v>film &amp; video</v>
      </c>
      <c r="R456" t="str">
        <f t="shared" si="47"/>
        <v>animation</v>
      </c>
      <c r="S456" s="7">
        <f t="shared" si="43"/>
        <v>41969.551388888889</v>
      </c>
      <c r="T456" s="7">
        <f t="shared" si="44"/>
        <v>41938.717256944445</v>
      </c>
    </row>
    <row r="457" spans="1:20" ht="43.2" hidden="1" x14ac:dyDescent="0.5500000000000000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5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>
        <f t="shared" si="45"/>
        <v>0</v>
      </c>
      <c r="P457" t="s">
        <v>8270</v>
      </c>
      <c r="Q457" t="str">
        <f t="shared" si="46"/>
        <v>film &amp; video</v>
      </c>
      <c r="R457" t="str">
        <f t="shared" si="47"/>
        <v>animation</v>
      </c>
      <c r="S457" s="7">
        <f t="shared" si="43"/>
        <v>41016.021527777775</v>
      </c>
      <c r="T457" s="7">
        <f t="shared" si="44"/>
        <v>40971.002569444441</v>
      </c>
    </row>
    <row r="458" spans="1:20" ht="43.2" hidden="1" x14ac:dyDescent="0.5500000000000000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5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>
        <f t="shared" si="45"/>
        <v>1</v>
      </c>
      <c r="P458" t="s">
        <v>8270</v>
      </c>
      <c r="Q458" t="str">
        <f t="shared" si="46"/>
        <v>film &amp; video</v>
      </c>
      <c r="R458" t="str">
        <f t="shared" si="47"/>
        <v>animation</v>
      </c>
      <c r="S458" s="7">
        <f t="shared" si="43"/>
        <v>41569.165972222225</v>
      </c>
      <c r="T458" s="7">
        <f t="shared" si="44"/>
        <v>41547.694456018515</v>
      </c>
    </row>
    <row r="459" spans="1:20" ht="43.2" hidden="1" x14ac:dyDescent="0.5500000000000000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5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>
        <f t="shared" si="45"/>
        <v>0</v>
      </c>
      <c r="P459" t="s">
        <v>8270</v>
      </c>
      <c r="Q459" t="str">
        <f t="shared" si="46"/>
        <v>film &amp; video</v>
      </c>
      <c r="R459" t="str">
        <f t="shared" si="47"/>
        <v>animation</v>
      </c>
      <c r="S459" s="7">
        <f t="shared" si="43"/>
        <v>41867.767500000002</v>
      </c>
      <c r="T459" s="7">
        <f t="shared" si="44"/>
        <v>41837.767500000002</v>
      </c>
    </row>
    <row r="460" spans="1:20" ht="43.2" hidden="1" x14ac:dyDescent="0.5500000000000000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5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>
        <f t="shared" si="45"/>
        <v>8</v>
      </c>
      <c r="P460" t="s">
        <v>8270</v>
      </c>
      <c r="Q460" t="str">
        <f t="shared" si="46"/>
        <v>film &amp; video</v>
      </c>
      <c r="R460" t="str">
        <f t="shared" si="47"/>
        <v>animation</v>
      </c>
      <c r="S460" s="7">
        <f t="shared" si="43"/>
        <v>41408.69976851852</v>
      </c>
      <c r="T460" s="7">
        <f t="shared" si="44"/>
        <v>41378.69976851852</v>
      </c>
    </row>
    <row r="461" spans="1:20" ht="43.2" hidden="1" x14ac:dyDescent="0.5500000000000000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5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>
        <f t="shared" si="45"/>
        <v>0</v>
      </c>
      <c r="P461" t="s">
        <v>8270</v>
      </c>
      <c r="Q461" t="str">
        <f t="shared" si="46"/>
        <v>film &amp; video</v>
      </c>
      <c r="R461" t="str">
        <f t="shared" si="47"/>
        <v>animation</v>
      </c>
      <c r="S461" s="7">
        <f t="shared" si="43"/>
        <v>40860.682025462964</v>
      </c>
      <c r="T461" s="7">
        <f t="shared" si="44"/>
        <v>40800.6403587963</v>
      </c>
    </row>
    <row r="462" spans="1:20" ht="28.8" hidden="1" x14ac:dyDescent="0.5500000000000000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5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>
        <f t="shared" si="45"/>
        <v>0</v>
      </c>
      <c r="P462" t="s">
        <v>8270</v>
      </c>
      <c r="Q462" t="str">
        <f t="shared" si="46"/>
        <v>film &amp; video</v>
      </c>
      <c r="R462" t="str">
        <f t="shared" si="47"/>
        <v>animation</v>
      </c>
      <c r="S462" s="7">
        <f t="shared" si="43"/>
        <v>41791.166666666664</v>
      </c>
      <c r="T462" s="7">
        <f t="shared" si="44"/>
        <v>41759.542534722219</v>
      </c>
    </row>
    <row r="463" spans="1:20" ht="43.2" hidden="1" x14ac:dyDescent="0.5500000000000000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5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>
        <f t="shared" si="45"/>
        <v>0</v>
      </c>
      <c r="P463" t="s">
        <v>8270</v>
      </c>
      <c r="Q463" t="str">
        <f t="shared" si="46"/>
        <v>film &amp; video</v>
      </c>
      <c r="R463" t="str">
        <f t="shared" si="47"/>
        <v>animation</v>
      </c>
      <c r="S463" s="7">
        <f t="shared" si="43"/>
        <v>41427.84684027778</v>
      </c>
      <c r="T463" s="7">
        <f t="shared" si="44"/>
        <v>41407.84684027778</v>
      </c>
    </row>
    <row r="464" spans="1:20" ht="43.2" hidden="1" x14ac:dyDescent="0.5500000000000000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5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>
        <f t="shared" si="45"/>
        <v>0</v>
      </c>
      <c r="P464" t="s">
        <v>8270</v>
      </c>
      <c r="Q464" t="str">
        <f t="shared" si="46"/>
        <v>film &amp; video</v>
      </c>
      <c r="R464" t="str">
        <f t="shared" si="47"/>
        <v>animation</v>
      </c>
      <c r="S464" s="7">
        <f t="shared" si="43"/>
        <v>40765.126631944448</v>
      </c>
      <c r="T464" s="7">
        <f t="shared" si="44"/>
        <v>40705.126631944448</v>
      </c>
    </row>
    <row r="465" spans="1:20" ht="43.2" hidden="1" x14ac:dyDescent="0.5500000000000000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>
        <f t="shared" si="45"/>
        <v>2</v>
      </c>
      <c r="P465" t="s">
        <v>8270</v>
      </c>
      <c r="Q465" t="str">
        <f t="shared" si="46"/>
        <v>film &amp; video</v>
      </c>
      <c r="R465" t="str">
        <f t="shared" si="47"/>
        <v>animation</v>
      </c>
      <c r="S465" s="7">
        <f t="shared" si="43"/>
        <v>40810.710104166668</v>
      </c>
      <c r="T465" s="7">
        <f t="shared" si="44"/>
        <v>40750.710104166668</v>
      </c>
    </row>
    <row r="466" spans="1:20" ht="28.8" hidden="1" x14ac:dyDescent="0.5500000000000000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5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>
        <f t="shared" si="45"/>
        <v>0</v>
      </c>
      <c r="P466" t="s">
        <v>8270</v>
      </c>
      <c r="Q466" t="str">
        <f t="shared" si="46"/>
        <v>film &amp; video</v>
      </c>
      <c r="R466" t="str">
        <f t="shared" si="47"/>
        <v>animation</v>
      </c>
      <c r="S466" s="7">
        <f t="shared" si="43"/>
        <v>42508.848784722228</v>
      </c>
      <c r="T466" s="7">
        <f t="shared" si="44"/>
        <v>42488.848784722228</v>
      </c>
    </row>
    <row r="467" spans="1:20" hidden="1" x14ac:dyDescent="0.5500000000000000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5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>
        <f t="shared" si="45"/>
        <v>27</v>
      </c>
      <c r="P467" t="s">
        <v>8270</v>
      </c>
      <c r="Q467" t="str">
        <f t="shared" si="46"/>
        <v>film &amp; video</v>
      </c>
      <c r="R467" t="str">
        <f t="shared" si="47"/>
        <v>animation</v>
      </c>
      <c r="S467" s="7">
        <f t="shared" si="43"/>
        <v>41817.120069444441</v>
      </c>
      <c r="T467" s="7">
        <f t="shared" si="44"/>
        <v>41801.120069444441</v>
      </c>
    </row>
    <row r="468" spans="1:20" ht="43.2" hidden="1" x14ac:dyDescent="0.5500000000000000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5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>
        <f t="shared" si="45"/>
        <v>1</v>
      </c>
      <c r="P468" t="s">
        <v>8270</v>
      </c>
      <c r="Q468" t="str">
        <f t="shared" si="46"/>
        <v>film &amp; video</v>
      </c>
      <c r="R468" t="str">
        <f t="shared" si="47"/>
        <v>animation</v>
      </c>
      <c r="S468" s="7">
        <f t="shared" si="43"/>
        <v>41159.942870370374</v>
      </c>
      <c r="T468" s="7">
        <f t="shared" si="44"/>
        <v>41129.942870370374</v>
      </c>
    </row>
    <row r="469" spans="1:20" ht="43.2" hidden="1" x14ac:dyDescent="0.5500000000000000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5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>
        <f t="shared" si="45"/>
        <v>22</v>
      </c>
      <c r="P469" t="s">
        <v>8270</v>
      </c>
      <c r="Q469" t="str">
        <f t="shared" si="46"/>
        <v>film &amp; video</v>
      </c>
      <c r="R469" t="str">
        <f t="shared" si="47"/>
        <v>animation</v>
      </c>
      <c r="S469" s="7">
        <f t="shared" si="43"/>
        <v>41180.679791666669</v>
      </c>
      <c r="T469" s="7">
        <f t="shared" si="44"/>
        <v>41135.679791666669</v>
      </c>
    </row>
    <row r="470" spans="1:20" ht="43.2" hidden="1" x14ac:dyDescent="0.5500000000000000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5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>
        <f t="shared" si="45"/>
        <v>0</v>
      </c>
      <c r="P470" t="s">
        <v>8270</v>
      </c>
      <c r="Q470" t="str">
        <f t="shared" si="46"/>
        <v>film &amp; video</v>
      </c>
      <c r="R470" t="str">
        <f t="shared" si="47"/>
        <v>animation</v>
      </c>
      <c r="S470" s="7">
        <f t="shared" si="43"/>
        <v>41101.160474537035</v>
      </c>
      <c r="T470" s="7">
        <f t="shared" si="44"/>
        <v>41041.167627314811</v>
      </c>
    </row>
    <row r="471" spans="1:20" ht="28.8" hidden="1" x14ac:dyDescent="0.5500000000000000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5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>
        <f t="shared" si="45"/>
        <v>0</v>
      </c>
      <c r="P471" t="s">
        <v>8270</v>
      </c>
      <c r="Q471" t="str">
        <f t="shared" si="46"/>
        <v>film &amp; video</v>
      </c>
      <c r="R471" t="str">
        <f t="shared" si="47"/>
        <v>animation</v>
      </c>
      <c r="S471" s="7">
        <f t="shared" si="43"/>
        <v>41887.989861111113</v>
      </c>
      <c r="T471" s="7">
        <f t="shared" si="44"/>
        <v>41827.989861111113</v>
      </c>
    </row>
    <row r="472" spans="1:20" ht="43.2" hidden="1" x14ac:dyDescent="0.5500000000000000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5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>
        <f t="shared" si="45"/>
        <v>1</v>
      </c>
      <c r="P472" t="s">
        <v>8270</v>
      </c>
      <c r="Q472" t="str">
        <f t="shared" si="46"/>
        <v>film &amp; video</v>
      </c>
      <c r="R472" t="str">
        <f t="shared" si="47"/>
        <v>animation</v>
      </c>
      <c r="S472" s="7">
        <f t="shared" si="43"/>
        <v>41655.166666666664</v>
      </c>
      <c r="T472" s="7">
        <f t="shared" si="44"/>
        <v>41605.167696759258</v>
      </c>
    </row>
    <row r="473" spans="1:20" ht="57.6" hidden="1" x14ac:dyDescent="0.5500000000000000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5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>
        <f t="shared" si="45"/>
        <v>12</v>
      </c>
      <c r="P473" t="s">
        <v>8270</v>
      </c>
      <c r="Q473" t="str">
        <f t="shared" si="46"/>
        <v>film &amp; video</v>
      </c>
      <c r="R473" t="str">
        <f t="shared" si="47"/>
        <v>animation</v>
      </c>
      <c r="S473" s="7">
        <f t="shared" si="43"/>
        <v>41748.680312500001</v>
      </c>
      <c r="T473" s="7">
        <f t="shared" si="44"/>
        <v>41703.721979166665</v>
      </c>
    </row>
    <row r="474" spans="1:20" ht="43.2" hidden="1" x14ac:dyDescent="0.5500000000000000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5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>
        <f t="shared" si="45"/>
        <v>18</v>
      </c>
      <c r="P474" t="s">
        <v>8270</v>
      </c>
      <c r="Q474" t="str">
        <f t="shared" si="46"/>
        <v>film &amp; video</v>
      </c>
      <c r="R474" t="str">
        <f t="shared" si="47"/>
        <v>animation</v>
      </c>
      <c r="S474" s="7">
        <f t="shared" si="43"/>
        <v>41874.922662037039</v>
      </c>
      <c r="T474" s="7">
        <f t="shared" si="44"/>
        <v>41844.922662037039</v>
      </c>
    </row>
    <row r="475" spans="1:20" ht="43.2" hidden="1" x14ac:dyDescent="0.5500000000000000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>
        <f t="shared" si="45"/>
        <v>3</v>
      </c>
      <c r="P475" t="s">
        <v>8270</v>
      </c>
      <c r="Q475" t="str">
        <f t="shared" si="46"/>
        <v>film &amp; video</v>
      </c>
      <c r="R475" t="str">
        <f t="shared" si="47"/>
        <v>animation</v>
      </c>
      <c r="S475" s="7">
        <f t="shared" si="43"/>
        <v>41899.698136574072</v>
      </c>
      <c r="T475" s="7">
        <f t="shared" si="44"/>
        <v>41869.698136574072</v>
      </c>
    </row>
    <row r="476" spans="1:20" ht="43.2" hidden="1" x14ac:dyDescent="0.5500000000000000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5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>
        <f t="shared" si="45"/>
        <v>0</v>
      </c>
      <c r="P476" t="s">
        <v>8270</v>
      </c>
      <c r="Q476" t="str">
        <f t="shared" si="46"/>
        <v>film &amp; video</v>
      </c>
      <c r="R476" t="str">
        <f t="shared" si="47"/>
        <v>animation</v>
      </c>
      <c r="S476" s="7">
        <f t="shared" si="43"/>
        <v>42783.329039351855</v>
      </c>
      <c r="T476" s="7">
        <f t="shared" si="44"/>
        <v>42753.329039351855</v>
      </c>
    </row>
    <row r="477" spans="1:20" ht="43.2" hidden="1" x14ac:dyDescent="0.5500000000000000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5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>
        <f t="shared" si="45"/>
        <v>0</v>
      </c>
      <c r="P477" t="s">
        <v>8270</v>
      </c>
      <c r="Q477" t="str">
        <f t="shared" si="46"/>
        <v>film &amp; video</v>
      </c>
      <c r="R477" t="str">
        <f t="shared" si="47"/>
        <v>animation</v>
      </c>
      <c r="S477" s="7">
        <f t="shared" si="43"/>
        <v>42130.086145833338</v>
      </c>
      <c r="T477" s="7">
        <f t="shared" si="44"/>
        <v>42100.086145833338</v>
      </c>
    </row>
    <row r="478" spans="1:20" ht="28.8" hidden="1" x14ac:dyDescent="0.5500000000000000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5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>
        <f t="shared" si="45"/>
        <v>2</v>
      </c>
      <c r="P478" t="s">
        <v>8270</v>
      </c>
      <c r="Q478" t="str">
        <f t="shared" si="46"/>
        <v>film &amp; video</v>
      </c>
      <c r="R478" t="str">
        <f t="shared" si="47"/>
        <v>animation</v>
      </c>
      <c r="S478" s="7">
        <f t="shared" si="43"/>
        <v>41793.165972222225</v>
      </c>
      <c r="T478" s="7">
        <f t="shared" si="44"/>
        <v>41757.975011574075</v>
      </c>
    </row>
    <row r="479" spans="1:20" ht="43.2" hidden="1" x14ac:dyDescent="0.5500000000000000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5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>
        <f t="shared" si="45"/>
        <v>0</v>
      </c>
      <c r="P479" t="s">
        <v>8270</v>
      </c>
      <c r="Q479" t="str">
        <f t="shared" si="46"/>
        <v>film &amp; video</v>
      </c>
      <c r="R479" t="str">
        <f t="shared" si="47"/>
        <v>animation</v>
      </c>
      <c r="S479" s="7">
        <f t="shared" si="43"/>
        <v>41047.83488425926</v>
      </c>
      <c r="T479" s="7">
        <f t="shared" si="44"/>
        <v>40987.83488425926</v>
      </c>
    </row>
    <row r="480" spans="1:20" ht="43.2" hidden="1" x14ac:dyDescent="0.5500000000000000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5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>
        <f t="shared" si="45"/>
        <v>0</v>
      </c>
      <c r="P480" t="s">
        <v>8270</v>
      </c>
      <c r="Q480" t="str">
        <f t="shared" si="46"/>
        <v>film &amp; video</v>
      </c>
      <c r="R480" t="str">
        <f t="shared" si="47"/>
        <v>animation</v>
      </c>
      <c r="S480" s="7">
        <f t="shared" si="43"/>
        <v>42095.869317129633</v>
      </c>
      <c r="T480" s="7">
        <f t="shared" si="44"/>
        <v>42065.910983796297</v>
      </c>
    </row>
    <row r="481" spans="1:20" ht="43.2" hidden="1" x14ac:dyDescent="0.5500000000000000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5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>
        <f t="shared" si="45"/>
        <v>33</v>
      </c>
      <c r="P481" t="s">
        <v>8270</v>
      </c>
      <c r="Q481" t="str">
        <f t="shared" si="46"/>
        <v>film &amp; video</v>
      </c>
      <c r="R481" t="str">
        <f t="shared" si="47"/>
        <v>animation</v>
      </c>
      <c r="S481" s="7">
        <f t="shared" si="43"/>
        <v>41964.449479166666</v>
      </c>
      <c r="T481" s="7">
        <f t="shared" si="44"/>
        <v>41904.407812500001</v>
      </c>
    </row>
    <row r="482" spans="1:20" ht="43.2" hidden="1" x14ac:dyDescent="0.5500000000000000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5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>
        <f t="shared" si="45"/>
        <v>19</v>
      </c>
      <c r="P482" t="s">
        <v>8270</v>
      </c>
      <c r="Q482" t="str">
        <f t="shared" si="46"/>
        <v>film &amp; video</v>
      </c>
      <c r="R482" t="str">
        <f t="shared" si="47"/>
        <v>animation</v>
      </c>
      <c r="S482" s="7">
        <f t="shared" si="43"/>
        <v>41495.500173611108</v>
      </c>
      <c r="T482" s="7">
        <f t="shared" si="44"/>
        <v>41465.500173611108</v>
      </c>
    </row>
    <row r="483" spans="1:20" ht="43.2" hidden="1" x14ac:dyDescent="0.5500000000000000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5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>
        <f t="shared" si="45"/>
        <v>6</v>
      </c>
      <c r="P483" t="s">
        <v>8270</v>
      </c>
      <c r="Q483" t="str">
        <f t="shared" si="46"/>
        <v>film &amp; video</v>
      </c>
      <c r="R483" t="str">
        <f t="shared" si="47"/>
        <v>animation</v>
      </c>
      <c r="S483" s="7">
        <f t="shared" si="43"/>
        <v>41192.672326388885</v>
      </c>
      <c r="T483" s="7">
        <f t="shared" si="44"/>
        <v>41162.672326388885</v>
      </c>
    </row>
    <row r="484" spans="1:20" ht="43.2" hidden="1" x14ac:dyDescent="0.5500000000000000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5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>
        <f t="shared" si="45"/>
        <v>0</v>
      </c>
      <c r="P484" t="s">
        <v>8270</v>
      </c>
      <c r="Q484" t="str">
        <f t="shared" si="46"/>
        <v>film &amp; video</v>
      </c>
      <c r="R484" t="str">
        <f t="shared" si="47"/>
        <v>animation</v>
      </c>
      <c r="S484" s="7">
        <f t="shared" si="43"/>
        <v>42474.606944444444</v>
      </c>
      <c r="T484" s="7">
        <f t="shared" si="44"/>
        <v>42447.896875000006</v>
      </c>
    </row>
    <row r="485" spans="1:20" ht="43.2" hidden="1" x14ac:dyDescent="0.5500000000000000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>
        <f t="shared" si="45"/>
        <v>50</v>
      </c>
      <c r="P485" t="s">
        <v>8270</v>
      </c>
      <c r="Q485" t="str">
        <f t="shared" si="46"/>
        <v>film &amp; video</v>
      </c>
      <c r="R485" t="str">
        <f t="shared" si="47"/>
        <v>animation</v>
      </c>
      <c r="S485" s="7">
        <f t="shared" si="43"/>
        <v>41303.197592592594</v>
      </c>
      <c r="T485" s="7">
        <f t="shared" si="44"/>
        <v>41243.197592592594</v>
      </c>
    </row>
    <row r="486" spans="1:20" ht="57.6" hidden="1" x14ac:dyDescent="0.5500000000000000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5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>
        <f t="shared" si="45"/>
        <v>0</v>
      </c>
      <c r="P486" t="s">
        <v>8270</v>
      </c>
      <c r="Q486" t="str">
        <f t="shared" si="46"/>
        <v>film &amp; video</v>
      </c>
      <c r="R486" t="str">
        <f t="shared" si="47"/>
        <v>animation</v>
      </c>
      <c r="S486" s="7">
        <f t="shared" si="43"/>
        <v>42313.981157407412</v>
      </c>
      <c r="T486" s="7">
        <f t="shared" si="44"/>
        <v>42272.93949074074</v>
      </c>
    </row>
    <row r="487" spans="1:20" ht="28.8" hidden="1" x14ac:dyDescent="0.5500000000000000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5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>
        <f t="shared" si="45"/>
        <v>22</v>
      </c>
      <c r="P487" t="s">
        <v>8270</v>
      </c>
      <c r="Q487" t="str">
        <f t="shared" si="46"/>
        <v>film &amp; video</v>
      </c>
      <c r="R487" t="str">
        <f t="shared" si="47"/>
        <v>animation</v>
      </c>
      <c r="S487" s="7">
        <f t="shared" si="43"/>
        <v>41411.50577546296</v>
      </c>
      <c r="T487" s="7">
        <f t="shared" si="44"/>
        <v>41381.50577546296</v>
      </c>
    </row>
    <row r="488" spans="1:20" ht="43.2" hidden="1" x14ac:dyDescent="0.5500000000000000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5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>
        <f t="shared" si="45"/>
        <v>0</v>
      </c>
      <c r="P488" t="s">
        <v>8270</v>
      </c>
      <c r="Q488" t="str">
        <f t="shared" si="46"/>
        <v>film &amp; video</v>
      </c>
      <c r="R488" t="str">
        <f t="shared" si="47"/>
        <v>animation</v>
      </c>
      <c r="S488" s="7">
        <f t="shared" si="43"/>
        <v>41791.94258101852</v>
      </c>
      <c r="T488" s="7">
        <f t="shared" si="44"/>
        <v>41761.94258101852</v>
      </c>
    </row>
    <row r="489" spans="1:20" ht="43.2" hidden="1" x14ac:dyDescent="0.5500000000000000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5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>
        <f t="shared" si="45"/>
        <v>0</v>
      </c>
      <c r="P489" t="s">
        <v>8270</v>
      </c>
      <c r="Q489" t="str">
        <f t="shared" si="46"/>
        <v>film &amp; video</v>
      </c>
      <c r="R489" t="str">
        <f t="shared" si="47"/>
        <v>animation</v>
      </c>
      <c r="S489" s="7">
        <f t="shared" si="43"/>
        <v>42729.636504629627</v>
      </c>
      <c r="T489" s="7">
        <f t="shared" si="44"/>
        <v>42669.594837962963</v>
      </c>
    </row>
    <row r="490" spans="1:20" ht="43.2" hidden="1" x14ac:dyDescent="0.5500000000000000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5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>
        <f t="shared" si="45"/>
        <v>0</v>
      </c>
      <c r="P490" t="s">
        <v>8270</v>
      </c>
      <c r="Q490" t="str">
        <f t="shared" si="46"/>
        <v>film &amp; video</v>
      </c>
      <c r="R490" t="str">
        <f t="shared" si="47"/>
        <v>animation</v>
      </c>
      <c r="S490" s="7">
        <f t="shared" si="43"/>
        <v>42744.054398148146</v>
      </c>
      <c r="T490" s="7">
        <f t="shared" si="44"/>
        <v>42714.054398148146</v>
      </c>
    </row>
    <row r="491" spans="1:20" ht="43.2" hidden="1" x14ac:dyDescent="0.5500000000000000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5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>
        <f t="shared" si="45"/>
        <v>0</v>
      </c>
      <c r="P491" t="s">
        <v>8270</v>
      </c>
      <c r="Q491" t="str">
        <f t="shared" si="46"/>
        <v>film &amp; video</v>
      </c>
      <c r="R491" t="str">
        <f t="shared" si="47"/>
        <v>animation</v>
      </c>
      <c r="S491" s="7">
        <f t="shared" si="43"/>
        <v>40913.481249999997</v>
      </c>
      <c r="T491" s="7">
        <f t="shared" si="44"/>
        <v>40882.481666666667</v>
      </c>
    </row>
    <row r="492" spans="1:20" hidden="1" x14ac:dyDescent="0.5500000000000000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5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>
        <f t="shared" si="45"/>
        <v>0</v>
      </c>
      <c r="P492" t="s">
        <v>8270</v>
      </c>
      <c r="Q492" t="str">
        <f t="shared" si="46"/>
        <v>film &amp; video</v>
      </c>
      <c r="R492" t="str">
        <f t="shared" si="47"/>
        <v>animation</v>
      </c>
      <c r="S492" s="7">
        <f t="shared" si="43"/>
        <v>41143.968576388892</v>
      </c>
      <c r="T492" s="7">
        <f t="shared" si="44"/>
        <v>41113.968576388892</v>
      </c>
    </row>
    <row r="493" spans="1:20" ht="43.2" hidden="1" x14ac:dyDescent="0.5500000000000000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5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>
        <f t="shared" si="45"/>
        <v>0</v>
      </c>
      <c r="P493" t="s">
        <v>8270</v>
      </c>
      <c r="Q493" t="str">
        <f t="shared" si="46"/>
        <v>film &amp; video</v>
      </c>
      <c r="R493" t="str">
        <f t="shared" si="47"/>
        <v>animation</v>
      </c>
      <c r="S493" s="7">
        <f t="shared" si="43"/>
        <v>42396.982627314821</v>
      </c>
      <c r="T493" s="7">
        <f t="shared" si="44"/>
        <v>42366.982627314821</v>
      </c>
    </row>
    <row r="494" spans="1:20" ht="43.2" hidden="1" x14ac:dyDescent="0.5500000000000000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5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>
        <f t="shared" si="45"/>
        <v>0</v>
      </c>
      <c r="P494" t="s">
        <v>8270</v>
      </c>
      <c r="Q494" t="str">
        <f t="shared" si="46"/>
        <v>film &amp; video</v>
      </c>
      <c r="R494" t="str">
        <f t="shared" si="47"/>
        <v>animation</v>
      </c>
      <c r="S494" s="7">
        <f t="shared" si="43"/>
        <v>42656.03506944445</v>
      </c>
      <c r="T494" s="7">
        <f t="shared" si="44"/>
        <v>42596.03506944445</v>
      </c>
    </row>
    <row r="495" spans="1:20" ht="43.2" hidden="1" x14ac:dyDescent="0.5500000000000000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>
        <f t="shared" si="45"/>
        <v>0</v>
      </c>
      <c r="P495" t="s">
        <v>8270</v>
      </c>
      <c r="Q495" t="str">
        <f t="shared" si="46"/>
        <v>film &amp; video</v>
      </c>
      <c r="R495" t="str">
        <f t="shared" si="47"/>
        <v>animation</v>
      </c>
      <c r="S495" s="7">
        <f t="shared" si="43"/>
        <v>42144.726134259254</v>
      </c>
      <c r="T495" s="7">
        <f t="shared" si="44"/>
        <v>42114.726134259254</v>
      </c>
    </row>
    <row r="496" spans="1:20" ht="43.2" hidden="1" x14ac:dyDescent="0.5500000000000000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5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>
        <f t="shared" si="45"/>
        <v>0</v>
      </c>
      <c r="P496" t="s">
        <v>8270</v>
      </c>
      <c r="Q496" t="str">
        <f t="shared" si="46"/>
        <v>film &amp; video</v>
      </c>
      <c r="R496" t="str">
        <f t="shared" si="47"/>
        <v>animation</v>
      </c>
      <c r="S496" s="7">
        <f t="shared" si="43"/>
        <v>41823.125</v>
      </c>
      <c r="T496" s="7">
        <f t="shared" si="44"/>
        <v>41799.830613425926</v>
      </c>
    </row>
    <row r="497" spans="1:20" ht="43.2" hidden="1" x14ac:dyDescent="0.5500000000000000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5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>
        <f t="shared" si="45"/>
        <v>0</v>
      </c>
      <c r="P497" t="s">
        <v>8270</v>
      </c>
      <c r="Q497" t="str">
        <f t="shared" si="46"/>
        <v>film &amp; video</v>
      </c>
      <c r="R497" t="str">
        <f t="shared" si="47"/>
        <v>animation</v>
      </c>
      <c r="S497" s="7">
        <f t="shared" si="43"/>
        <v>42201.827604166669</v>
      </c>
      <c r="T497" s="7">
        <f t="shared" si="44"/>
        <v>42171.827604166669</v>
      </c>
    </row>
    <row r="498" spans="1:20" ht="28.8" hidden="1" x14ac:dyDescent="0.5500000000000000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5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>
        <f t="shared" si="45"/>
        <v>0</v>
      </c>
      <c r="P498" t="s">
        <v>8270</v>
      </c>
      <c r="Q498" t="str">
        <f t="shared" si="46"/>
        <v>film &amp; video</v>
      </c>
      <c r="R498" t="str">
        <f t="shared" si="47"/>
        <v>animation</v>
      </c>
      <c r="S498" s="7">
        <f t="shared" si="43"/>
        <v>41680.93141203704</v>
      </c>
      <c r="T498" s="7">
        <f t="shared" si="44"/>
        <v>41620.93141203704</v>
      </c>
    </row>
    <row r="499" spans="1:20" hidden="1" x14ac:dyDescent="0.5500000000000000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5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>
        <f t="shared" si="45"/>
        <v>1</v>
      </c>
      <c r="P499" t="s">
        <v>8270</v>
      </c>
      <c r="Q499" t="str">
        <f t="shared" si="46"/>
        <v>film &amp; video</v>
      </c>
      <c r="R499" t="str">
        <f t="shared" si="47"/>
        <v>animation</v>
      </c>
      <c r="S499" s="7">
        <f t="shared" si="43"/>
        <v>41998.208333333328</v>
      </c>
      <c r="T499" s="7">
        <f t="shared" si="44"/>
        <v>41945.037789351853</v>
      </c>
    </row>
    <row r="500" spans="1:20" ht="43.2" hidden="1" x14ac:dyDescent="0.5500000000000000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5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>
        <f t="shared" si="45"/>
        <v>5</v>
      </c>
      <c r="P500" t="s">
        <v>8270</v>
      </c>
      <c r="Q500" t="str">
        <f t="shared" si="46"/>
        <v>film &amp; video</v>
      </c>
      <c r="R500" t="str">
        <f t="shared" si="47"/>
        <v>animation</v>
      </c>
      <c r="S500" s="7">
        <f t="shared" si="43"/>
        <v>40900.762141203704</v>
      </c>
      <c r="T500" s="7">
        <f t="shared" si="44"/>
        <v>40858.762141203704</v>
      </c>
    </row>
    <row r="501" spans="1:20" ht="57.6" hidden="1" x14ac:dyDescent="0.5500000000000000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5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>
        <f t="shared" si="45"/>
        <v>10</v>
      </c>
      <c r="P501" t="s">
        <v>8270</v>
      </c>
      <c r="Q501" t="str">
        <f t="shared" si="46"/>
        <v>film &amp; video</v>
      </c>
      <c r="R501" t="str">
        <f t="shared" si="47"/>
        <v>animation</v>
      </c>
      <c r="S501" s="7">
        <f t="shared" si="43"/>
        <v>40098.874305555553</v>
      </c>
      <c r="T501" s="7">
        <f t="shared" si="44"/>
        <v>40043.895462962959</v>
      </c>
    </row>
    <row r="502" spans="1:20" ht="57.6" hidden="1" x14ac:dyDescent="0.5500000000000000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5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>
        <f t="shared" si="45"/>
        <v>3</v>
      </c>
      <c r="P502" t="s">
        <v>8270</v>
      </c>
      <c r="Q502" t="str">
        <f t="shared" si="46"/>
        <v>film &amp; video</v>
      </c>
      <c r="R502" t="str">
        <f t="shared" si="47"/>
        <v>animation</v>
      </c>
      <c r="S502" s="7">
        <f t="shared" si="43"/>
        <v>40306.927777777775</v>
      </c>
      <c r="T502" s="7">
        <f t="shared" si="44"/>
        <v>40247.886006944449</v>
      </c>
    </row>
    <row r="503" spans="1:20" ht="43.2" hidden="1" x14ac:dyDescent="0.5500000000000000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5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>
        <f t="shared" si="45"/>
        <v>0</v>
      </c>
      <c r="P503" t="s">
        <v>8270</v>
      </c>
      <c r="Q503" t="str">
        <f t="shared" si="46"/>
        <v>film &amp; video</v>
      </c>
      <c r="R503" t="str">
        <f t="shared" si="47"/>
        <v>animation</v>
      </c>
      <c r="S503" s="7">
        <f t="shared" si="43"/>
        <v>40733.234386574077</v>
      </c>
      <c r="T503" s="7">
        <f t="shared" si="44"/>
        <v>40703.234386574077</v>
      </c>
    </row>
    <row r="504" spans="1:20" ht="43.2" hidden="1" x14ac:dyDescent="0.5500000000000000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5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>
        <f t="shared" si="45"/>
        <v>1</v>
      </c>
      <c r="P504" t="s">
        <v>8270</v>
      </c>
      <c r="Q504" t="str">
        <f t="shared" si="46"/>
        <v>film &amp; video</v>
      </c>
      <c r="R504" t="str">
        <f t="shared" si="47"/>
        <v>animation</v>
      </c>
      <c r="S504" s="7">
        <f t="shared" si="43"/>
        <v>40986.511863425927</v>
      </c>
      <c r="T504" s="7">
        <f t="shared" si="44"/>
        <v>40956.553530092591</v>
      </c>
    </row>
    <row r="505" spans="1:20" ht="43.2" hidden="1" x14ac:dyDescent="0.5500000000000000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>
        <f t="shared" si="45"/>
        <v>2</v>
      </c>
      <c r="P505" t="s">
        <v>8270</v>
      </c>
      <c r="Q505" t="str">
        <f t="shared" si="46"/>
        <v>film &amp; video</v>
      </c>
      <c r="R505" t="str">
        <f t="shared" si="47"/>
        <v>animation</v>
      </c>
      <c r="S505" s="7">
        <f t="shared" si="43"/>
        <v>42021.526655092588</v>
      </c>
      <c r="T505" s="7">
        <f t="shared" si="44"/>
        <v>41991.526655092588</v>
      </c>
    </row>
    <row r="506" spans="1:20" ht="43.2" hidden="1" x14ac:dyDescent="0.5500000000000000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5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>
        <f t="shared" si="45"/>
        <v>1</v>
      </c>
      <c r="P506" t="s">
        <v>8270</v>
      </c>
      <c r="Q506" t="str">
        <f t="shared" si="46"/>
        <v>film &amp; video</v>
      </c>
      <c r="R506" t="str">
        <f t="shared" si="47"/>
        <v>animation</v>
      </c>
      <c r="S506" s="7">
        <f t="shared" si="43"/>
        <v>41009.941979166666</v>
      </c>
      <c r="T506" s="7">
        <f t="shared" si="44"/>
        <v>40949.98364583333</v>
      </c>
    </row>
    <row r="507" spans="1:20" ht="43.2" hidden="1" x14ac:dyDescent="0.5500000000000000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5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>
        <f t="shared" si="45"/>
        <v>0</v>
      </c>
      <c r="P507" t="s">
        <v>8270</v>
      </c>
      <c r="Q507" t="str">
        <f t="shared" si="46"/>
        <v>film &amp; video</v>
      </c>
      <c r="R507" t="str">
        <f t="shared" si="47"/>
        <v>animation</v>
      </c>
      <c r="S507" s="7">
        <f t="shared" si="43"/>
        <v>42363.098217592589</v>
      </c>
      <c r="T507" s="7">
        <f t="shared" si="44"/>
        <v>42318.098217592589</v>
      </c>
    </row>
    <row r="508" spans="1:20" ht="43.2" hidden="1" x14ac:dyDescent="0.5500000000000000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5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>
        <f t="shared" si="45"/>
        <v>0</v>
      </c>
      <c r="P508" t="s">
        <v>8270</v>
      </c>
      <c r="Q508" t="str">
        <f t="shared" si="46"/>
        <v>film &amp; video</v>
      </c>
      <c r="R508" t="str">
        <f t="shared" si="47"/>
        <v>animation</v>
      </c>
      <c r="S508" s="7">
        <f t="shared" si="43"/>
        <v>41496.552314814813</v>
      </c>
      <c r="T508" s="7">
        <f t="shared" si="44"/>
        <v>41466.552314814813</v>
      </c>
    </row>
    <row r="509" spans="1:20" ht="43.2" hidden="1" x14ac:dyDescent="0.5500000000000000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5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>
        <f t="shared" si="45"/>
        <v>3</v>
      </c>
      <c r="P509" t="s">
        <v>8270</v>
      </c>
      <c r="Q509" t="str">
        <f t="shared" si="46"/>
        <v>film &amp; video</v>
      </c>
      <c r="R509" t="str">
        <f t="shared" si="47"/>
        <v>animation</v>
      </c>
      <c r="S509" s="7">
        <f t="shared" si="43"/>
        <v>41201.958993055552</v>
      </c>
      <c r="T509" s="7">
        <f t="shared" si="44"/>
        <v>41156.958993055552</v>
      </c>
    </row>
    <row r="510" spans="1:20" ht="57.6" hidden="1" x14ac:dyDescent="0.5500000000000000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5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>
        <f t="shared" si="45"/>
        <v>1</v>
      </c>
      <c r="P510" t="s">
        <v>8270</v>
      </c>
      <c r="Q510" t="str">
        <f t="shared" si="46"/>
        <v>film &amp; video</v>
      </c>
      <c r="R510" t="str">
        <f t="shared" si="47"/>
        <v>animation</v>
      </c>
      <c r="S510" s="7">
        <f t="shared" si="43"/>
        <v>41054.593055555553</v>
      </c>
      <c r="T510" s="7">
        <f t="shared" si="44"/>
        <v>40995.024317129632</v>
      </c>
    </row>
    <row r="511" spans="1:20" ht="43.2" hidden="1" x14ac:dyDescent="0.5500000000000000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5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>
        <f t="shared" si="45"/>
        <v>0</v>
      </c>
      <c r="P511" t="s">
        <v>8270</v>
      </c>
      <c r="Q511" t="str">
        <f t="shared" si="46"/>
        <v>film &amp; video</v>
      </c>
      <c r="R511" t="str">
        <f t="shared" si="47"/>
        <v>animation</v>
      </c>
      <c r="S511" s="7">
        <f t="shared" si="43"/>
        <v>42183.631597222222</v>
      </c>
      <c r="T511" s="7">
        <f t="shared" si="44"/>
        <v>42153.631597222222</v>
      </c>
    </row>
    <row r="512" spans="1:20" ht="43.2" hidden="1" x14ac:dyDescent="0.5500000000000000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5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>
        <f t="shared" si="45"/>
        <v>0</v>
      </c>
      <c r="P512" t="s">
        <v>8270</v>
      </c>
      <c r="Q512" t="str">
        <f t="shared" si="46"/>
        <v>film &amp; video</v>
      </c>
      <c r="R512" t="str">
        <f t="shared" si="47"/>
        <v>animation</v>
      </c>
      <c r="S512" s="7">
        <f t="shared" si="43"/>
        <v>42430.176377314812</v>
      </c>
      <c r="T512" s="7">
        <f t="shared" si="44"/>
        <v>42400.176377314812</v>
      </c>
    </row>
    <row r="513" spans="1:20" ht="43.2" hidden="1" x14ac:dyDescent="0.5500000000000000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5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>
        <f t="shared" si="45"/>
        <v>3</v>
      </c>
      <c r="P513" t="s">
        <v>8270</v>
      </c>
      <c r="Q513" t="str">
        <f t="shared" si="46"/>
        <v>film &amp; video</v>
      </c>
      <c r="R513" t="str">
        <f t="shared" si="47"/>
        <v>animation</v>
      </c>
      <c r="S513" s="7">
        <f t="shared" si="43"/>
        <v>41370.261365740742</v>
      </c>
      <c r="T513" s="7">
        <f t="shared" si="44"/>
        <v>41340.303032407406</v>
      </c>
    </row>
    <row r="514" spans="1:20" ht="43.2" hidden="1" x14ac:dyDescent="0.5500000000000000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5">
        <v>1479667727</v>
      </c>
      <c r="J514">
        <v>1475776127</v>
      </c>
      <c r="K514" t="b">
        <v>0</v>
      </c>
      <c r="L514">
        <v>2</v>
      </c>
      <c r="M514">
        <f t="shared" ref="M514:M577" si="48">IF(L514=0,0,ROUND(E514/L514,2))</f>
        <v>5.5</v>
      </c>
      <c r="N514" t="b">
        <v>0</v>
      </c>
      <c r="O514">
        <f t="shared" si="45"/>
        <v>0</v>
      </c>
      <c r="P514" t="s">
        <v>8270</v>
      </c>
      <c r="Q514" t="str">
        <f t="shared" si="46"/>
        <v>film &amp; video</v>
      </c>
      <c r="R514" t="str">
        <f t="shared" si="47"/>
        <v>animation</v>
      </c>
      <c r="S514" s="7">
        <f t="shared" ref="S514:S577" si="49">(((I514/60)/60)/24)+DATE(1970,1,1)</f>
        <v>42694.783877314811</v>
      </c>
      <c r="T514" s="7">
        <f t="shared" ref="T514:T577" si="50">(((J514/60)/60)/24)+DATE(1970,1,1)</f>
        <v>42649.742210648154</v>
      </c>
    </row>
    <row r="515" spans="1:20" ht="28.8" hidden="1" x14ac:dyDescent="0.5500000000000000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>
        <f t="shared" ref="O515:O578" si="51">ROUND(($E515*100)/$D515,0)</f>
        <v>14</v>
      </c>
      <c r="P515" t="s">
        <v>8270</v>
      </c>
      <c r="Q515" t="str">
        <f t="shared" ref="Q515:Q578" si="52">LEFT(P515,FIND("/",P515)-1)</f>
        <v>film &amp; video</v>
      </c>
      <c r="R515" t="str">
        <f t="shared" ref="R515:R521" si="53">RIGHT(P515,LEN(P515)-FIND("/",P515))</f>
        <v>animation</v>
      </c>
      <c r="S515" s="7">
        <f t="shared" si="49"/>
        <v>42597.291666666672</v>
      </c>
      <c r="T515" s="7">
        <f t="shared" si="50"/>
        <v>42552.653993055559</v>
      </c>
    </row>
    <row r="516" spans="1:20" ht="43.2" hidden="1" x14ac:dyDescent="0.5500000000000000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5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>
        <f t="shared" si="51"/>
        <v>3</v>
      </c>
      <c r="P516" t="s">
        <v>8270</v>
      </c>
      <c r="Q516" t="str">
        <f t="shared" si="52"/>
        <v>film &amp; video</v>
      </c>
      <c r="R516" t="str">
        <f t="shared" si="53"/>
        <v>animation</v>
      </c>
      <c r="S516" s="7">
        <f t="shared" si="49"/>
        <v>41860.613969907405</v>
      </c>
      <c r="T516" s="7">
        <f t="shared" si="50"/>
        <v>41830.613969907405</v>
      </c>
    </row>
    <row r="517" spans="1:20" ht="43.2" hidden="1" x14ac:dyDescent="0.5500000000000000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5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>
        <f t="shared" si="51"/>
        <v>25</v>
      </c>
      <c r="P517" t="s">
        <v>8270</v>
      </c>
      <c r="Q517" t="str">
        <f t="shared" si="52"/>
        <v>film &amp; video</v>
      </c>
      <c r="R517" t="str">
        <f t="shared" si="53"/>
        <v>animation</v>
      </c>
      <c r="S517" s="7">
        <f t="shared" si="49"/>
        <v>42367.490752314814</v>
      </c>
      <c r="T517" s="7">
        <f t="shared" si="50"/>
        <v>42327.490752314814</v>
      </c>
    </row>
    <row r="518" spans="1:20" ht="28.8" hidden="1" x14ac:dyDescent="0.5500000000000000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5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>
        <f t="shared" si="51"/>
        <v>0</v>
      </c>
      <c r="P518" t="s">
        <v>8270</v>
      </c>
      <c r="Q518" t="str">
        <f t="shared" si="52"/>
        <v>film &amp; video</v>
      </c>
      <c r="R518" t="str">
        <f t="shared" si="53"/>
        <v>animation</v>
      </c>
      <c r="S518" s="7">
        <f t="shared" si="49"/>
        <v>42151.778703703705</v>
      </c>
      <c r="T518" s="7">
        <f t="shared" si="50"/>
        <v>42091.778703703705</v>
      </c>
    </row>
    <row r="519" spans="1:20" ht="43.2" hidden="1" x14ac:dyDescent="0.5500000000000000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5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>
        <f t="shared" si="51"/>
        <v>1</v>
      </c>
      <c r="P519" t="s">
        <v>8270</v>
      </c>
      <c r="Q519" t="str">
        <f t="shared" si="52"/>
        <v>film &amp; video</v>
      </c>
      <c r="R519" t="str">
        <f t="shared" si="53"/>
        <v>animation</v>
      </c>
      <c r="S519" s="7">
        <f t="shared" si="49"/>
        <v>42768.615289351852</v>
      </c>
      <c r="T519" s="7">
        <f t="shared" si="50"/>
        <v>42738.615289351852</v>
      </c>
    </row>
    <row r="520" spans="1:20" ht="43.2" hidden="1" x14ac:dyDescent="0.5500000000000000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5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>
        <f t="shared" si="51"/>
        <v>0</v>
      </c>
      <c r="P520" t="s">
        <v>8270</v>
      </c>
      <c r="Q520" t="str">
        <f t="shared" si="52"/>
        <v>film &amp; video</v>
      </c>
      <c r="R520" t="str">
        <f t="shared" si="53"/>
        <v>animation</v>
      </c>
      <c r="S520" s="7">
        <f t="shared" si="49"/>
        <v>42253.615277777775</v>
      </c>
      <c r="T520" s="7">
        <f t="shared" si="50"/>
        <v>42223.616018518514</v>
      </c>
    </row>
    <row r="521" spans="1:20" ht="43.2" hidden="1" x14ac:dyDescent="0.5500000000000000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5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>
        <f t="shared" si="51"/>
        <v>23</v>
      </c>
      <c r="P521" t="s">
        <v>8270</v>
      </c>
      <c r="Q521" t="str">
        <f t="shared" si="52"/>
        <v>film &amp; video</v>
      </c>
      <c r="R521" t="str">
        <f t="shared" si="53"/>
        <v>animation</v>
      </c>
      <c r="S521" s="7">
        <f t="shared" si="49"/>
        <v>41248.391446759262</v>
      </c>
      <c r="T521" s="7">
        <f t="shared" si="50"/>
        <v>41218.391446759262</v>
      </c>
    </row>
    <row r="522" spans="1:20" ht="43.2" hidden="1" x14ac:dyDescent="0.5500000000000000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5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>
        <f t="shared" si="51"/>
        <v>102</v>
      </c>
      <c r="P522" t="s">
        <v>8271</v>
      </c>
      <c r="Q522" t="str">
        <f t="shared" si="52"/>
        <v>theater</v>
      </c>
      <c r="R522" t="str">
        <f>RIGHT(P522,LEN(P522)-FIND("/",P522))</f>
        <v>plays</v>
      </c>
      <c r="S522" s="7">
        <f t="shared" si="49"/>
        <v>42348.702094907407</v>
      </c>
      <c r="T522" s="7">
        <f t="shared" si="50"/>
        <v>42318.702094907407</v>
      </c>
    </row>
    <row r="523" spans="1:20" ht="43.2" x14ac:dyDescent="0.5500000000000000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5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>
        <f t="shared" si="51"/>
        <v>105</v>
      </c>
      <c r="P523" t="s">
        <v>8271</v>
      </c>
      <c r="Q523" t="str">
        <f t="shared" si="52"/>
        <v>theater</v>
      </c>
      <c r="R523" t="str">
        <f t="shared" ref="R523:R586" si="54">RIGHT(P523,LEN(P523)-FIND("/",P523))</f>
        <v>plays</v>
      </c>
      <c r="S523" s="7">
        <f t="shared" si="49"/>
        <v>42675.207638888889</v>
      </c>
      <c r="T523" s="7">
        <f t="shared" si="50"/>
        <v>42646.092812499999</v>
      </c>
    </row>
    <row r="524" spans="1:20" ht="43.2" x14ac:dyDescent="0.5500000000000000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5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>
        <f t="shared" si="51"/>
        <v>115</v>
      </c>
      <c r="P524" t="s">
        <v>8271</v>
      </c>
      <c r="Q524" t="str">
        <f t="shared" si="52"/>
        <v>theater</v>
      </c>
      <c r="R524" t="str">
        <f t="shared" si="54"/>
        <v>plays</v>
      </c>
      <c r="S524" s="7">
        <f t="shared" si="49"/>
        <v>42449.999131944445</v>
      </c>
      <c r="T524" s="7">
        <f t="shared" si="50"/>
        <v>42430.040798611109</v>
      </c>
    </row>
    <row r="525" spans="1:20" ht="43.2" x14ac:dyDescent="0.5500000000000000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>
        <f t="shared" si="51"/>
        <v>121</v>
      </c>
      <c r="P525" t="s">
        <v>8271</v>
      </c>
      <c r="Q525" t="str">
        <f t="shared" si="52"/>
        <v>theater</v>
      </c>
      <c r="R525" t="str">
        <f t="shared" si="54"/>
        <v>plays</v>
      </c>
      <c r="S525" s="7">
        <f t="shared" si="49"/>
        <v>42268.13282407407</v>
      </c>
      <c r="T525" s="7">
        <f t="shared" si="50"/>
        <v>42238.13282407407</v>
      </c>
    </row>
    <row r="526" spans="1:20" ht="43.2" hidden="1" x14ac:dyDescent="0.5500000000000000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5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>
        <f t="shared" si="51"/>
        <v>109</v>
      </c>
      <c r="P526" t="s">
        <v>8271</v>
      </c>
      <c r="Q526" t="str">
        <f t="shared" si="52"/>
        <v>theater</v>
      </c>
      <c r="R526" t="str">
        <f t="shared" si="54"/>
        <v>plays</v>
      </c>
      <c r="S526" s="7">
        <f t="shared" si="49"/>
        <v>42522.717233796298</v>
      </c>
      <c r="T526" s="7">
        <f t="shared" si="50"/>
        <v>42492.717233796298</v>
      </c>
    </row>
    <row r="527" spans="1:20" ht="43.2" x14ac:dyDescent="0.5500000000000000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5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>
        <f t="shared" si="51"/>
        <v>100</v>
      </c>
      <c r="P527" t="s">
        <v>8271</v>
      </c>
      <c r="Q527" t="str">
        <f t="shared" si="52"/>
        <v>theater</v>
      </c>
      <c r="R527" t="str">
        <f t="shared" si="54"/>
        <v>plays</v>
      </c>
      <c r="S527" s="7">
        <f t="shared" si="49"/>
        <v>41895.400937500002</v>
      </c>
      <c r="T527" s="7">
        <f t="shared" si="50"/>
        <v>41850.400937500002</v>
      </c>
    </row>
    <row r="528" spans="1:20" ht="43.2" hidden="1" x14ac:dyDescent="0.5500000000000000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5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>
        <f t="shared" si="51"/>
        <v>114</v>
      </c>
      <c r="P528" t="s">
        <v>8271</v>
      </c>
      <c r="Q528" t="str">
        <f t="shared" si="52"/>
        <v>theater</v>
      </c>
      <c r="R528" t="str">
        <f t="shared" si="54"/>
        <v>plays</v>
      </c>
      <c r="S528" s="7">
        <f t="shared" si="49"/>
        <v>42223.708333333328</v>
      </c>
      <c r="T528" s="7">
        <f t="shared" si="50"/>
        <v>42192.591944444444</v>
      </c>
    </row>
    <row r="529" spans="1:20" ht="57.6" x14ac:dyDescent="0.5500000000000000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5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>
        <f t="shared" si="51"/>
        <v>101</v>
      </c>
      <c r="P529" t="s">
        <v>8271</v>
      </c>
      <c r="Q529" t="str">
        <f t="shared" si="52"/>
        <v>theater</v>
      </c>
      <c r="R529" t="str">
        <f t="shared" si="54"/>
        <v>plays</v>
      </c>
      <c r="S529" s="7">
        <f t="shared" si="49"/>
        <v>42783.670138888891</v>
      </c>
      <c r="T529" s="7">
        <f t="shared" si="50"/>
        <v>42753.205625000002</v>
      </c>
    </row>
    <row r="530" spans="1:20" ht="28.8" x14ac:dyDescent="0.5500000000000000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5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>
        <f t="shared" si="51"/>
        <v>116</v>
      </c>
      <c r="P530" t="s">
        <v>8271</v>
      </c>
      <c r="Q530" t="str">
        <f t="shared" si="52"/>
        <v>theater</v>
      </c>
      <c r="R530" t="str">
        <f t="shared" si="54"/>
        <v>plays</v>
      </c>
      <c r="S530" s="7">
        <f t="shared" si="49"/>
        <v>42176.888888888891</v>
      </c>
      <c r="T530" s="7">
        <f t="shared" si="50"/>
        <v>42155.920219907406</v>
      </c>
    </row>
    <row r="531" spans="1:20" ht="43.2" hidden="1" x14ac:dyDescent="0.5500000000000000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5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>
        <f t="shared" si="51"/>
        <v>130</v>
      </c>
      <c r="P531" t="s">
        <v>8271</v>
      </c>
      <c r="Q531" t="str">
        <f t="shared" si="52"/>
        <v>theater</v>
      </c>
      <c r="R531" t="str">
        <f t="shared" si="54"/>
        <v>plays</v>
      </c>
      <c r="S531" s="7">
        <f t="shared" si="49"/>
        <v>42746.208333333328</v>
      </c>
      <c r="T531" s="7">
        <f t="shared" si="50"/>
        <v>42725.031180555554</v>
      </c>
    </row>
    <row r="532" spans="1:20" ht="43.2" x14ac:dyDescent="0.5500000000000000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5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>
        <f t="shared" si="51"/>
        <v>108</v>
      </c>
      <c r="P532" t="s">
        <v>8271</v>
      </c>
      <c r="Q532" t="str">
        <f t="shared" si="52"/>
        <v>theater</v>
      </c>
      <c r="R532" t="str">
        <f t="shared" si="54"/>
        <v>plays</v>
      </c>
      <c r="S532" s="7">
        <f t="shared" si="49"/>
        <v>42179.083333333328</v>
      </c>
      <c r="T532" s="7">
        <f t="shared" si="50"/>
        <v>42157.591064814813</v>
      </c>
    </row>
    <row r="533" spans="1:20" ht="43.2" x14ac:dyDescent="0.5500000000000000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5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>
        <f t="shared" si="51"/>
        <v>100</v>
      </c>
      <c r="P533" t="s">
        <v>8271</v>
      </c>
      <c r="Q533" t="str">
        <f t="shared" si="52"/>
        <v>theater</v>
      </c>
      <c r="R533" t="str">
        <f t="shared" si="54"/>
        <v>plays</v>
      </c>
      <c r="S533" s="7">
        <f t="shared" si="49"/>
        <v>42721.290972222225</v>
      </c>
      <c r="T533" s="7">
        <f t="shared" si="50"/>
        <v>42676.065150462964</v>
      </c>
    </row>
    <row r="534" spans="1:20" ht="43.2" x14ac:dyDescent="0.5500000000000000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5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>
        <f t="shared" si="51"/>
        <v>123</v>
      </c>
      <c r="P534" t="s">
        <v>8271</v>
      </c>
      <c r="Q534" t="str">
        <f t="shared" si="52"/>
        <v>theater</v>
      </c>
      <c r="R534" t="str">
        <f t="shared" si="54"/>
        <v>plays</v>
      </c>
      <c r="S534" s="7">
        <f t="shared" si="49"/>
        <v>42503.007037037038</v>
      </c>
      <c r="T534" s="7">
        <f t="shared" si="50"/>
        <v>42473.007037037038</v>
      </c>
    </row>
    <row r="535" spans="1:20" ht="43.2" hidden="1" x14ac:dyDescent="0.5500000000000000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>
        <f t="shared" si="51"/>
        <v>100</v>
      </c>
      <c r="P535" t="s">
        <v>8271</v>
      </c>
      <c r="Q535" t="str">
        <f t="shared" si="52"/>
        <v>theater</v>
      </c>
      <c r="R535" t="str">
        <f t="shared" si="54"/>
        <v>plays</v>
      </c>
      <c r="S535" s="7">
        <f t="shared" si="49"/>
        <v>42506.43478009259</v>
      </c>
      <c r="T535" s="7">
        <f t="shared" si="50"/>
        <v>42482.43478009259</v>
      </c>
    </row>
    <row r="536" spans="1:20" ht="43.2" hidden="1" x14ac:dyDescent="0.5500000000000000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5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>
        <f t="shared" si="51"/>
        <v>105</v>
      </c>
      <c r="P536" t="s">
        <v>8271</v>
      </c>
      <c r="Q536" t="str">
        <f t="shared" si="52"/>
        <v>theater</v>
      </c>
      <c r="R536" t="str">
        <f t="shared" si="54"/>
        <v>plays</v>
      </c>
      <c r="S536" s="7">
        <f t="shared" si="49"/>
        <v>42309.958333333328</v>
      </c>
      <c r="T536" s="7">
        <f t="shared" si="50"/>
        <v>42270.810995370368</v>
      </c>
    </row>
    <row r="537" spans="1:20" ht="28.8" hidden="1" x14ac:dyDescent="0.5500000000000000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5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>
        <f t="shared" si="51"/>
        <v>103</v>
      </c>
      <c r="P537" t="s">
        <v>8271</v>
      </c>
      <c r="Q537" t="str">
        <f t="shared" si="52"/>
        <v>theater</v>
      </c>
      <c r="R537" t="str">
        <f t="shared" si="54"/>
        <v>plays</v>
      </c>
      <c r="S537" s="7">
        <f t="shared" si="49"/>
        <v>42741.545196759253</v>
      </c>
      <c r="T537" s="7">
        <f t="shared" si="50"/>
        <v>42711.545196759253</v>
      </c>
    </row>
    <row r="538" spans="1:20" ht="43.2" hidden="1" x14ac:dyDescent="0.5500000000000000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5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>
        <f t="shared" si="51"/>
        <v>118</v>
      </c>
      <c r="P538" t="s">
        <v>8271</v>
      </c>
      <c r="Q538" t="str">
        <f t="shared" si="52"/>
        <v>theater</v>
      </c>
      <c r="R538" t="str">
        <f t="shared" si="54"/>
        <v>plays</v>
      </c>
      <c r="S538" s="7">
        <f t="shared" si="49"/>
        <v>42219.75</v>
      </c>
      <c r="T538" s="7">
        <f t="shared" si="50"/>
        <v>42179.344988425932</v>
      </c>
    </row>
    <row r="539" spans="1:20" ht="43.2" x14ac:dyDescent="0.5500000000000000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5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>
        <f t="shared" si="51"/>
        <v>121</v>
      </c>
      <c r="P539" t="s">
        <v>8271</v>
      </c>
      <c r="Q539" t="str">
        <f t="shared" si="52"/>
        <v>theater</v>
      </c>
      <c r="R539" t="str">
        <f t="shared" si="54"/>
        <v>plays</v>
      </c>
      <c r="S539" s="7">
        <f t="shared" si="49"/>
        <v>42312.810081018513</v>
      </c>
      <c r="T539" s="7">
        <f t="shared" si="50"/>
        <v>42282.768414351856</v>
      </c>
    </row>
    <row r="540" spans="1:20" ht="43.2" x14ac:dyDescent="0.5500000000000000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5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>
        <f t="shared" si="51"/>
        <v>302</v>
      </c>
      <c r="P540" t="s">
        <v>8271</v>
      </c>
      <c r="Q540" t="str">
        <f t="shared" si="52"/>
        <v>theater</v>
      </c>
      <c r="R540" t="str">
        <f t="shared" si="54"/>
        <v>plays</v>
      </c>
      <c r="S540" s="7">
        <f t="shared" si="49"/>
        <v>42503.794710648144</v>
      </c>
      <c r="T540" s="7">
        <f t="shared" si="50"/>
        <v>42473.794710648144</v>
      </c>
    </row>
    <row r="541" spans="1:20" ht="43.2" hidden="1" x14ac:dyDescent="0.5500000000000000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5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>
        <f t="shared" si="51"/>
        <v>101</v>
      </c>
      <c r="P541" t="s">
        <v>8271</v>
      </c>
      <c r="Q541" t="str">
        <f t="shared" si="52"/>
        <v>theater</v>
      </c>
      <c r="R541" t="str">
        <f t="shared" si="54"/>
        <v>plays</v>
      </c>
      <c r="S541" s="7">
        <f t="shared" si="49"/>
        <v>42556.049849537041</v>
      </c>
      <c r="T541" s="7">
        <f t="shared" si="50"/>
        <v>42535.049849537041</v>
      </c>
    </row>
    <row r="542" spans="1:20" ht="57.6" hidden="1" x14ac:dyDescent="0.5500000000000000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5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>
        <f t="shared" si="51"/>
        <v>0</v>
      </c>
      <c r="P542" t="s">
        <v>8272</v>
      </c>
      <c r="Q542" t="str">
        <f t="shared" si="52"/>
        <v>technology</v>
      </c>
      <c r="R542" t="str">
        <f t="shared" si="54"/>
        <v>web</v>
      </c>
      <c r="S542" s="7">
        <f t="shared" si="49"/>
        <v>42039.817199074074</v>
      </c>
      <c r="T542" s="7">
        <f t="shared" si="50"/>
        <v>42009.817199074074</v>
      </c>
    </row>
    <row r="543" spans="1:20" ht="43.2" hidden="1" x14ac:dyDescent="0.5500000000000000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5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>
        <f t="shared" si="51"/>
        <v>1</v>
      </c>
      <c r="P543" t="s">
        <v>8272</v>
      </c>
      <c r="Q543" t="str">
        <f t="shared" si="52"/>
        <v>technology</v>
      </c>
      <c r="R543" t="str">
        <f t="shared" si="54"/>
        <v>web</v>
      </c>
      <c r="S543" s="7">
        <f t="shared" si="49"/>
        <v>42306.046689814815</v>
      </c>
      <c r="T543" s="7">
        <f t="shared" si="50"/>
        <v>42276.046689814815</v>
      </c>
    </row>
    <row r="544" spans="1:20" ht="43.2" hidden="1" x14ac:dyDescent="0.5500000000000000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5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>
        <f t="shared" si="51"/>
        <v>0</v>
      </c>
      <c r="P544" t="s">
        <v>8272</v>
      </c>
      <c r="Q544" t="str">
        <f t="shared" si="52"/>
        <v>technology</v>
      </c>
      <c r="R544" t="str">
        <f t="shared" si="54"/>
        <v>web</v>
      </c>
      <c r="S544" s="7">
        <f t="shared" si="49"/>
        <v>42493.695787037039</v>
      </c>
      <c r="T544" s="7">
        <f t="shared" si="50"/>
        <v>42433.737453703703</v>
      </c>
    </row>
    <row r="545" spans="1:20" ht="43.2" hidden="1" x14ac:dyDescent="0.5500000000000000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>
        <f t="shared" si="51"/>
        <v>0</v>
      </c>
      <c r="P545" t="s">
        <v>8272</v>
      </c>
      <c r="Q545" t="str">
        <f t="shared" si="52"/>
        <v>technology</v>
      </c>
      <c r="R545" t="str">
        <f t="shared" si="54"/>
        <v>web</v>
      </c>
      <c r="S545" s="7">
        <f t="shared" si="49"/>
        <v>41944.092152777775</v>
      </c>
      <c r="T545" s="7">
        <f t="shared" si="50"/>
        <v>41914.092152777775</v>
      </c>
    </row>
    <row r="546" spans="1:20" ht="43.2" hidden="1" x14ac:dyDescent="0.5500000000000000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5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>
        <f t="shared" si="51"/>
        <v>1</v>
      </c>
      <c r="P546" t="s">
        <v>8272</v>
      </c>
      <c r="Q546" t="str">
        <f t="shared" si="52"/>
        <v>technology</v>
      </c>
      <c r="R546" t="str">
        <f t="shared" si="54"/>
        <v>web</v>
      </c>
      <c r="S546" s="7">
        <f t="shared" si="49"/>
        <v>42555.656944444447</v>
      </c>
      <c r="T546" s="7">
        <f t="shared" si="50"/>
        <v>42525.656944444447</v>
      </c>
    </row>
    <row r="547" spans="1:20" ht="43.2" hidden="1" x14ac:dyDescent="0.5500000000000000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5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>
        <f t="shared" si="51"/>
        <v>27</v>
      </c>
      <c r="P547" t="s">
        <v>8272</v>
      </c>
      <c r="Q547" t="str">
        <f t="shared" si="52"/>
        <v>technology</v>
      </c>
      <c r="R547" t="str">
        <f t="shared" si="54"/>
        <v>web</v>
      </c>
      <c r="S547" s="7">
        <f t="shared" si="49"/>
        <v>42323.634131944447</v>
      </c>
      <c r="T547" s="7">
        <f t="shared" si="50"/>
        <v>42283.592465277776</v>
      </c>
    </row>
    <row r="548" spans="1:20" ht="43.2" hidden="1" x14ac:dyDescent="0.5500000000000000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5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>
        <f t="shared" si="51"/>
        <v>0</v>
      </c>
      <c r="P548" t="s">
        <v>8272</v>
      </c>
      <c r="Q548" t="str">
        <f t="shared" si="52"/>
        <v>technology</v>
      </c>
      <c r="R548" t="str">
        <f t="shared" si="54"/>
        <v>web</v>
      </c>
      <c r="S548" s="7">
        <f t="shared" si="49"/>
        <v>42294.667997685188</v>
      </c>
      <c r="T548" s="7">
        <f t="shared" si="50"/>
        <v>42249.667997685188</v>
      </c>
    </row>
    <row r="549" spans="1:20" ht="43.2" hidden="1" x14ac:dyDescent="0.5500000000000000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5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>
        <f t="shared" si="51"/>
        <v>0</v>
      </c>
      <c r="P549" t="s">
        <v>8272</v>
      </c>
      <c r="Q549" t="str">
        <f t="shared" si="52"/>
        <v>technology</v>
      </c>
      <c r="R549" t="str">
        <f t="shared" si="54"/>
        <v>web</v>
      </c>
      <c r="S549" s="7">
        <f t="shared" si="49"/>
        <v>42410.696342592593</v>
      </c>
      <c r="T549" s="7">
        <f t="shared" si="50"/>
        <v>42380.696342592593</v>
      </c>
    </row>
    <row r="550" spans="1:20" ht="43.2" hidden="1" x14ac:dyDescent="0.5500000000000000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5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>
        <f t="shared" si="51"/>
        <v>0</v>
      </c>
      <c r="P550" t="s">
        <v>8272</v>
      </c>
      <c r="Q550" t="str">
        <f t="shared" si="52"/>
        <v>technology</v>
      </c>
      <c r="R550" t="str">
        <f t="shared" si="54"/>
        <v>web</v>
      </c>
      <c r="S550" s="7">
        <f t="shared" si="49"/>
        <v>42306.903333333335</v>
      </c>
      <c r="T550" s="7">
        <f t="shared" si="50"/>
        <v>42276.903333333335</v>
      </c>
    </row>
    <row r="551" spans="1:20" ht="43.2" hidden="1" x14ac:dyDescent="0.5500000000000000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5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>
        <f t="shared" si="51"/>
        <v>3</v>
      </c>
      <c r="P551" t="s">
        <v>8272</v>
      </c>
      <c r="Q551" t="str">
        <f t="shared" si="52"/>
        <v>technology</v>
      </c>
      <c r="R551" t="str">
        <f t="shared" si="54"/>
        <v>web</v>
      </c>
      <c r="S551" s="7">
        <f t="shared" si="49"/>
        <v>42193.636828703704</v>
      </c>
      <c r="T551" s="7">
        <f t="shared" si="50"/>
        <v>42163.636828703704</v>
      </c>
    </row>
    <row r="552" spans="1:20" ht="43.2" hidden="1" x14ac:dyDescent="0.5500000000000000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5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>
        <f t="shared" si="51"/>
        <v>1</v>
      </c>
      <c r="P552" t="s">
        <v>8272</v>
      </c>
      <c r="Q552" t="str">
        <f t="shared" si="52"/>
        <v>technology</v>
      </c>
      <c r="R552" t="str">
        <f t="shared" si="54"/>
        <v>web</v>
      </c>
      <c r="S552" s="7">
        <f t="shared" si="49"/>
        <v>42766.208333333328</v>
      </c>
      <c r="T552" s="7">
        <f t="shared" si="50"/>
        <v>42753.678761574076</v>
      </c>
    </row>
    <row r="553" spans="1:20" ht="43.2" hidden="1" x14ac:dyDescent="0.5500000000000000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5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>
        <f t="shared" si="51"/>
        <v>5</v>
      </c>
      <c r="P553" t="s">
        <v>8272</v>
      </c>
      <c r="Q553" t="str">
        <f t="shared" si="52"/>
        <v>technology</v>
      </c>
      <c r="R553" t="str">
        <f t="shared" si="54"/>
        <v>web</v>
      </c>
      <c r="S553" s="7">
        <f t="shared" si="49"/>
        <v>42217.745138888888</v>
      </c>
      <c r="T553" s="7">
        <f t="shared" si="50"/>
        <v>42173.275740740741</v>
      </c>
    </row>
    <row r="554" spans="1:20" ht="43.2" hidden="1" x14ac:dyDescent="0.5500000000000000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5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>
        <f t="shared" si="51"/>
        <v>0</v>
      </c>
      <c r="P554" t="s">
        <v>8272</v>
      </c>
      <c r="Q554" t="str">
        <f t="shared" si="52"/>
        <v>technology</v>
      </c>
      <c r="R554" t="str">
        <f t="shared" si="54"/>
        <v>web</v>
      </c>
      <c r="S554" s="7">
        <f t="shared" si="49"/>
        <v>42378.616851851853</v>
      </c>
      <c r="T554" s="7">
        <f t="shared" si="50"/>
        <v>42318.616851851853</v>
      </c>
    </row>
    <row r="555" spans="1:20" ht="43.2" hidden="1" x14ac:dyDescent="0.5500000000000000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>
        <f t="shared" si="51"/>
        <v>0</v>
      </c>
      <c r="P555" t="s">
        <v>8272</v>
      </c>
      <c r="Q555" t="str">
        <f t="shared" si="52"/>
        <v>technology</v>
      </c>
      <c r="R555" t="str">
        <f t="shared" si="54"/>
        <v>web</v>
      </c>
      <c r="S555" s="7">
        <f t="shared" si="49"/>
        <v>41957.761469907404</v>
      </c>
      <c r="T555" s="7">
        <f t="shared" si="50"/>
        <v>41927.71980324074</v>
      </c>
    </row>
    <row r="556" spans="1:20" ht="43.2" hidden="1" x14ac:dyDescent="0.5500000000000000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5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>
        <f t="shared" si="51"/>
        <v>37</v>
      </c>
      <c r="P556" t="s">
        <v>8272</v>
      </c>
      <c r="Q556" t="str">
        <f t="shared" si="52"/>
        <v>technology</v>
      </c>
      <c r="R556" t="str">
        <f t="shared" si="54"/>
        <v>web</v>
      </c>
      <c r="S556" s="7">
        <f t="shared" si="49"/>
        <v>41931.684861111113</v>
      </c>
      <c r="T556" s="7">
        <f t="shared" si="50"/>
        <v>41901.684861111113</v>
      </c>
    </row>
    <row r="557" spans="1:20" ht="43.2" hidden="1" x14ac:dyDescent="0.5500000000000000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5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>
        <f t="shared" si="51"/>
        <v>0</v>
      </c>
      <c r="P557" t="s">
        <v>8272</v>
      </c>
      <c r="Q557" t="str">
        <f t="shared" si="52"/>
        <v>technology</v>
      </c>
      <c r="R557" t="str">
        <f t="shared" si="54"/>
        <v>web</v>
      </c>
      <c r="S557" s="7">
        <f t="shared" si="49"/>
        <v>42533.353506944448</v>
      </c>
      <c r="T557" s="7">
        <f t="shared" si="50"/>
        <v>42503.353506944448</v>
      </c>
    </row>
    <row r="558" spans="1:20" ht="28.8" hidden="1" x14ac:dyDescent="0.5500000000000000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5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>
        <f t="shared" si="51"/>
        <v>3</v>
      </c>
      <c r="P558" t="s">
        <v>8272</v>
      </c>
      <c r="Q558" t="str">
        <f t="shared" si="52"/>
        <v>technology</v>
      </c>
      <c r="R558" t="str">
        <f t="shared" si="54"/>
        <v>web</v>
      </c>
      <c r="S558" s="7">
        <f t="shared" si="49"/>
        <v>42375.860150462962</v>
      </c>
      <c r="T558" s="7">
        <f t="shared" si="50"/>
        <v>42345.860150462962</v>
      </c>
    </row>
    <row r="559" spans="1:20" ht="43.2" hidden="1" x14ac:dyDescent="0.5500000000000000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5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>
        <f t="shared" si="51"/>
        <v>1</v>
      </c>
      <c r="P559" t="s">
        <v>8272</v>
      </c>
      <c r="Q559" t="str">
        <f t="shared" si="52"/>
        <v>technology</v>
      </c>
      <c r="R559" t="str">
        <f t="shared" si="54"/>
        <v>web</v>
      </c>
      <c r="S559" s="7">
        <f t="shared" si="49"/>
        <v>42706.983831018515</v>
      </c>
      <c r="T559" s="7">
        <f t="shared" si="50"/>
        <v>42676.942164351851</v>
      </c>
    </row>
    <row r="560" spans="1:20" ht="43.2" hidden="1" x14ac:dyDescent="0.5500000000000000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5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>
        <f t="shared" si="51"/>
        <v>0</v>
      </c>
      <c r="P560" t="s">
        <v>8272</v>
      </c>
      <c r="Q560" t="str">
        <f t="shared" si="52"/>
        <v>technology</v>
      </c>
      <c r="R560" t="str">
        <f t="shared" si="54"/>
        <v>web</v>
      </c>
      <c r="S560" s="7">
        <f t="shared" si="49"/>
        <v>42087.841493055559</v>
      </c>
      <c r="T560" s="7">
        <f t="shared" si="50"/>
        <v>42057.883159722223</v>
      </c>
    </row>
    <row r="561" spans="1:20" ht="43.2" hidden="1" x14ac:dyDescent="0.5500000000000000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5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>
        <f t="shared" si="51"/>
        <v>0</v>
      </c>
      <c r="P561" t="s">
        <v>8272</v>
      </c>
      <c r="Q561" t="str">
        <f t="shared" si="52"/>
        <v>technology</v>
      </c>
      <c r="R561" t="str">
        <f t="shared" si="54"/>
        <v>web</v>
      </c>
      <c r="S561" s="7">
        <f t="shared" si="49"/>
        <v>42351.283101851848</v>
      </c>
      <c r="T561" s="7">
        <f t="shared" si="50"/>
        <v>42321.283101851848</v>
      </c>
    </row>
    <row r="562" spans="1:20" ht="43.2" hidden="1" x14ac:dyDescent="0.5500000000000000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5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>
        <f t="shared" si="51"/>
        <v>0</v>
      </c>
      <c r="P562" t="s">
        <v>8272</v>
      </c>
      <c r="Q562" t="str">
        <f t="shared" si="52"/>
        <v>technology</v>
      </c>
      <c r="R562" t="str">
        <f t="shared" si="54"/>
        <v>web</v>
      </c>
      <c r="S562" s="7">
        <f t="shared" si="49"/>
        <v>41990.771354166667</v>
      </c>
      <c r="T562" s="7">
        <f t="shared" si="50"/>
        <v>41960.771354166667</v>
      </c>
    </row>
    <row r="563" spans="1:20" ht="43.2" hidden="1" x14ac:dyDescent="0.5500000000000000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5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>
        <f t="shared" si="51"/>
        <v>0</v>
      </c>
      <c r="P563" t="s">
        <v>8272</v>
      </c>
      <c r="Q563" t="str">
        <f t="shared" si="52"/>
        <v>technology</v>
      </c>
      <c r="R563" t="str">
        <f t="shared" si="54"/>
        <v>web</v>
      </c>
      <c r="S563" s="7">
        <f t="shared" si="49"/>
        <v>42303.658715277779</v>
      </c>
      <c r="T563" s="7">
        <f t="shared" si="50"/>
        <v>42268.658715277779</v>
      </c>
    </row>
    <row r="564" spans="1:20" ht="43.2" hidden="1" x14ac:dyDescent="0.5500000000000000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5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>
        <f t="shared" si="51"/>
        <v>0</v>
      </c>
      <c r="P564" t="s">
        <v>8272</v>
      </c>
      <c r="Q564" t="str">
        <f t="shared" si="52"/>
        <v>technology</v>
      </c>
      <c r="R564" t="str">
        <f t="shared" si="54"/>
        <v>web</v>
      </c>
      <c r="S564" s="7">
        <f t="shared" si="49"/>
        <v>42722.389062500006</v>
      </c>
      <c r="T564" s="7">
        <f t="shared" si="50"/>
        <v>42692.389062500006</v>
      </c>
    </row>
    <row r="565" spans="1:20" ht="43.2" hidden="1" x14ac:dyDescent="0.5500000000000000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>
        <f t="shared" si="51"/>
        <v>0</v>
      </c>
      <c r="P565" t="s">
        <v>8272</v>
      </c>
      <c r="Q565" t="str">
        <f t="shared" si="52"/>
        <v>technology</v>
      </c>
      <c r="R565" t="str">
        <f t="shared" si="54"/>
        <v>web</v>
      </c>
      <c r="S565" s="7">
        <f t="shared" si="49"/>
        <v>42052.069988425923</v>
      </c>
      <c r="T565" s="7">
        <f t="shared" si="50"/>
        <v>42022.069988425923</v>
      </c>
    </row>
    <row r="566" spans="1:20" ht="57.6" hidden="1" x14ac:dyDescent="0.5500000000000000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5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>
        <f t="shared" si="51"/>
        <v>0</v>
      </c>
      <c r="P566" t="s">
        <v>8272</v>
      </c>
      <c r="Q566" t="str">
        <f t="shared" si="52"/>
        <v>technology</v>
      </c>
      <c r="R566" t="str">
        <f t="shared" si="54"/>
        <v>web</v>
      </c>
      <c r="S566" s="7">
        <f t="shared" si="49"/>
        <v>42441.942997685182</v>
      </c>
      <c r="T566" s="7">
        <f t="shared" si="50"/>
        <v>42411.942997685182</v>
      </c>
    </row>
    <row r="567" spans="1:20" ht="43.2" hidden="1" x14ac:dyDescent="0.5500000000000000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5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>
        <f t="shared" si="51"/>
        <v>0</v>
      </c>
      <c r="P567" t="s">
        <v>8272</v>
      </c>
      <c r="Q567" t="str">
        <f t="shared" si="52"/>
        <v>technology</v>
      </c>
      <c r="R567" t="str">
        <f t="shared" si="54"/>
        <v>web</v>
      </c>
      <c r="S567" s="7">
        <f t="shared" si="49"/>
        <v>42195.785289351858</v>
      </c>
      <c r="T567" s="7">
        <f t="shared" si="50"/>
        <v>42165.785289351858</v>
      </c>
    </row>
    <row r="568" spans="1:20" ht="43.2" hidden="1" x14ac:dyDescent="0.5500000000000000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5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>
        <f t="shared" si="51"/>
        <v>0</v>
      </c>
      <c r="P568" t="s">
        <v>8272</v>
      </c>
      <c r="Q568" t="str">
        <f t="shared" si="52"/>
        <v>technology</v>
      </c>
      <c r="R568" t="str">
        <f t="shared" si="54"/>
        <v>web</v>
      </c>
      <c r="S568" s="7">
        <f t="shared" si="49"/>
        <v>42565.68440972222</v>
      </c>
      <c r="T568" s="7">
        <f t="shared" si="50"/>
        <v>42535.68440972222</v>
      </c>
    </row>
    <row r="569" spans="1:20" ht="43.2" hidden="1" x14ac:dyDescent="0.5500000000000000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5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>
        <f t="shared" si="51"/>
        <v>0</v>
      </c>
      <c r="P569" t="s">
        <v>8272</v>
      </c>
      <c r="Q569" t="str">
        <f t="shared" si="52"/>
        <v>technology</v>
      </c>
      <c r="R569" t="str">
        <f t="shared" si="54"/>
        <v>web</v>
      </c>
      <c r="S569" s="7">
        <f t="shared" si="49"/>
        <v>42005.842523148152</v>
      </c>
      <c r="T569" s="7">
        <f t="shared" si="50"/>
        <v>41975.842523148152</v>
      </c>
    </row>
    <row r="570" spans="1:20" ht="57.6" hidden="1" x14ac:dyDescent="0.5500000000000000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5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>
        <f t="shared" si="51"/>
        <v>1</v>
      </c>
      <c r="P570" t="s">
        <v>8272</v>
      </c>
      <c r="Q570" t="str">
        <f t="shared" si="52"/>
        <v>technology</v>
      </c>
      <c r="R570" t="str">
        <f t="shared" si="54"/>
        <v>web</v>
      </c>
      <c r="S570" s="7">
        <f t="shared" si="49"/>
        <v>42385.458333333328</v>
      </c>
      <c r="T570" s="7">
        <f t="shared" si="50"/>
        <v>42348.9215625</v>
      </c>
    </row>
    <row r="571" spans="1:20" ht="43.2" hidden="1" x14ac:dyDescent="0.5500000000000000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5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>
        <f t="shared" si="51"/>
        <v>1</v>
      </c>
      <c r="P571" t="s">
        <v>8272</v>
      </c>
      <c r="Q571" t="str">
        <f t="shared" si="52"/>
        <v>technology</v>
      </c>
      <c r="R571" t="str">
        <f t="shared" si="54"/>
        <v>web</v>
      </c>
      <c r="S571" s="7">
        <f t="shared" si="49"/>
        <v>42370.847361111111</v>
      </c>
      <c r="T571" s="7">
        <f t="shared" si="50"/>
        <v>42340.847361111111</v>
      </c>
    </row>
    <row r="572" spans="1:20" ht="28.8" hidden="1" x14ac:dyDescent="0.5500000000000000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5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>
        <f t="shared" si="51"/>
        <v>0</v>
      </c>
      <c r="P572" t="s">
        <v>8272</v>
      </c>
      <c r="Q572" t="str">
        <f t="shared" si="52"/>
        <v>technology</v>
      </c>
      <c r="R572" t="str">
        <f t="shared" si="54"/>
        <v>web</v>
      </c>
      <c r="S572" s="7">
        <f t="shared" si="49"/>
        <v>42418.798252314817</v>
      </c>
      <c r="T572" s="7">
        <f t="shared" si="50"/>
        <v>42388.798252314817</v>
      </c>
    </row>
    <row r="573" spans="1:20" ht="43.2" hidden="1" x14ac:dyDescent="0.5500000000000000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5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>
        <f t="shared" si="51"/>
        <v>0</v>
      </c>
      <c r="P573" t="s">
        <v>8272</v>
      </c>
      <c r="Q573" t="str">
        <f t="shared" si="52"/>
        <v>technology</v>
      </c>
      <c r="R573" t="str">
        <f t="shared" si="54"/>
        <v>web</v>
      </c>
      <c r="S573" s="7">
        <f t="shared" si="49"/>
        <v>42212.165972222225</v>
      </c>
      <c r="T573" s="7">
        <f t="shared" si="50"/>
        <v>42192.816238425927</v>
      </c>
    </row>
    <row r="574" spans="1:20" ht="43.2" hidden="1" x14ac:dyDescent="0.5500000000000000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5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>
        <f t="shared" si="51"/>
        <v>0</v>
      </c>
      <c r="P574" t="s">
        <v>8272</v>
      </c>
      <c r="Q574" t="str">
        <f t="shared" si="52"/>
        <v>technology</v>
      </c>
      <c r="R574" t="str">
        <f t="shared" si="54"/>
        <v>web</v>
      </c>
      <c r="S574" s="7">
        <f t="shared" si="49"/>
        <v>42312.757962962962</v>
      </c>
      <c r="T574" s="7">
        <f t="shared" si="50"/>
        <v>42282.71629629629</v>
      </c>
    </row>
    <row r="575" spans="1:20" ht="43.2" hidden="1" x14ac:dyDescent="0.5500000000000000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>
        <f t="shared" si="51"/>
        <v>0</v>
      </c>
      <c r="P575" t="s">
        <v>8272</v>
      </c>
      <c r="Q575" t="str">
        <f t="shared" si="52"/>
        <v>technology</v>
      </c>
      <c r="R575" t="str">
        <f t="shared" si="54"/>
        <v>web</v>
      </c>
      <c r="S575" s="7">
        <f t="shared" si="49"/>
        <v>42022.05</v>
      </c>
      <c r="T575" s="7">
        <f t="shared" si="50"/>
        <v>41963.050127314811</v>
      </c>
    </row>
    <row r="576" spans="1:20" ht="43.2" hidden="1" x14ac:dyDescent="0.5500000000000000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5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>
        <f t="shared" si="51"/>
        <v>1</v>
      </c>
      <c r="P576" t="s">
        <v>8272</v>
      </c>
      <c r="Q576" t="str">
        <f t="shared" si="52"/>
        <v>technology</v>
      </c>
      <c r="R576" t="str">
        <f t="shared" si="54"/>
        <v>web</v>
      </c>
      <c r="S576" s="7">
        <f t="shared" si="49"/>
        <v>42662.443368055552</v>
      </c>
      <c r="T576" s="7">
        <f t="shared" si="50"/>
        <v>42632.443368055552</v>
      </c>
    </row>
    <row r="577" spans="1:20" ht="57.6" hidden="1" x14ac:dyDescent="0.5500000000000000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5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>
        <f t="shared" si="51"/>
        <v>0</v>
      </c>
      <c r="P577" t="s">
        <v>8272</v>
      </c>
      <c r="Q577" t="str">
        <f t="shared" si="52"/>
        <v>technology</v>
      </c>
      <c r="R577" t="str">
        <f t="shared" si="54"/>
        <v>web</v>
      </c>
      <c r="S577" s="7">
        <f t="shared" si="49"/>
        <v>42168.692627314813</v>
      </c>
      <c r="T577" s="7">
        <f t="shared" si="50"/>
        <v>42138.692627314813</v>
      </c>
    </row>
    <row r="578" spans="1:20" ht="43.2" hidden="1" x14ac:dyDescent="0.5500000000000000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5">
        <v>1427537952</v>
      </c>
      <c r="J578">
        <v>1422357552</v>
      </c>
      <c r="K578" t="b">
        <v>0</v>
      </c>
      <c r="L578">
        <v>1</v>
      </c>
      <c r="M578">
        <f t="shared" ref="M578:M641" si="55">IF(L578=0,0,ROUND(E578/L578,2))</f>
        <v>1</v>
      </c>
      <c r="N578" t="b">
        <v>0</v>
      </c>
      <c r="O578">
        <f t="shared" si="51"/>
        <v>0</v>
      </c>
      <c r="P578" t="s">
        <v>8272</v>
      </c>
      <c r="Q578" t="str">
        <f t="shared" si="52"/>
        <v>technology</v>
      </c>
      <c r="R578" t="str">
        <f t="shared" si="54"/>
        <v>web</v>
      </c>
      <c r="S578" s="7">
        <f t="shared" ref="S578:S641" si="56">(((I578/60)/60)/24)+DATE(1970,1,1)</f>
        <v>42091.43</v>
      </c>
      <c r="T578" s="7">
        <f t="shared" ref="T578:T641" si="57">(((J578/60)/60)/24)+DATE(1970,1,1)</f>
        <v>42031.471666666665</v>
      </c>
    </row>
    <row r="579" spans="1:20" ht="43.2" hidden="1" x14ac:dyDescent="0.5500000000000000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5">
        <v>1463753302</v>
      </c>
      <c r="J579">
        <v>1458569302</v>
      </c>
      <c r="K579" t="b">
        <v>0</v>
      </c>
      <c r="L579">
        <v>1</v>
      </c>
      <c r="M579">
        <f t="shared" si="55"/>
        <v>10</v>
      </c>
      <c r="N579" t="b">
        <v>0</v>
      </c>
      <c r="O579">
        <f t="shared" ref="O579:O642" si="58">ROUND(($E579*100)/$D579,0)</f>
        <v>0</v>
      </c>
      <c r="P579" t="s">
        <v>8272</v>
      </c>
      <c r="Q579" t="str">
        <f t="shared" ref="Q579:Q642" si="59">LEFT(P579,FIND("/",P579)-1)</f>
        <v>technology</v>
      </c>
      <c r="R579" t="str">
        <f t="shared" si="54"/>
        <v>web</v>
      </c>
      <c r="S579" s="7">
        <f t="shared" si="56"/>
        <v>42510.589143518519</v>
      </c>
      <c r="T579" s="7">
        <f t="shared" si="57"/>
        <v>42450.589143518519</v>
      </c>
    </row>
    <row r="580" spans="1:20" ht="28.8" hidden="1" x14ac:dyDescent="0.5500000000000000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5">
        <v>1441633993</v>
      </c>
      <c r="J580">
        <v>1439560393</v>
      </c>
      <c r="K580" t="b">
        <v>0</v>
      </c>
      <c r="L580">
        <v>7</v>
      </c>
      <c r="M580">
        <f t="shared" si="55"/>
        <v>2</v>
      </c>
      <c r="N580" t="b">
        <v>0</v>
      </c>
      <c r="O580">
        <f t="shared" si="58"/>
        <v>0</v>
      </c>
      <c r="P580" t="s">
        <v>8272</v>
      </c>
      <c r="Q580" t="str">
        <f t="shared" si="59"/>
        <v>technology</v>
      </c>
      <c r="R580" t="str">
        <f t="shared" si="54"/>
        <v>web</v>
      </c>
      <c r="S580" s="7">
        <f t="shared" si="56"/>
        <v>42254.578622685185</v>
      </c>
      <c r="T580" s="7">
        <f t="shared" si="57"/>
        <v>42230.578622685185</v>
      </c>
    </row>
    <row r="581" spans="1:20" ht="28.8" hidden="1" x14ac:dyDescent="0.5500000000000000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5">
        <v>1419539223</v>
      </c>
      <c r="J581">
        <v>1416947223</v>
      </c>
      <c r="K581" t="b">
        <v>0</v>
      </c>
      <c r="L581">
        <v>5</v>
      </c>
      <c r="M581">
        <f t="shared" si="55"/>
        <v>35</v>
      </c>
      <c r="N581" t="b">
        <v>0</v>
      </c>
      <c r="O581">
        <f t="shared" si="58"/>
        <v>1</v>
      </c>
      <c r="P581" t="s">
        <v>8272</v>
      </c>
      <c r="Q581" t="str">
        <f t="shared" si="59"/>
        <v>technology</v>
      </c>
      <c r="R581" t="str">
        <f t="shared" si="54"/>
        <v>web</v>
      </c>
      <c r="S581" s="7">
        <f t="shared" si="56"/>
        <v>41998.852118055554</v>
      </c>
      <c r="T581" s="7">
        <f t="shared" si="57"/>
        <v>41968.852118055554</v>
      </c>
    </row>
    <row r="582" spans="1:20" ht="43.2" hidden="1" x14ac:dyDescent="0.5500000000000000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5">
        <v>1474580867</v>
      </c>
      <c r="J582">
        <v>1471988867</v>
      </c>
      <c r="K582" t="b">
        <v>0</v>
      </c>
      <c r="L582">
        <v>1</v>
      </c>
      <c r="M582">
        <f t="shared" si="55"/>
        <v>1</v>
      </c>
      <c r="N582" t="b">
        <v>0</v>
      </c>
      <c r="O582">
        <f t="shared" si="58"/>
        <v>0</v>
      </c>
      <c r="P582" t="s">
        <v>8272</v>
      </c>
      <c r="Q582" t="str">
        <f t="shared" si="59"/>
        <v>technology</v>
      </c>
      <c r="R582" t="str">
        <f t="shared" si="54"/>
        <v>web</v>
      </c>
      <c r="S582" s="7">
        <f t="shared" si="56"/>
        <v>42635.908182870371</v>
      </c>
      <c r="T582" s="7">
        <f t="shared" si="57"/>
        <v>42605.908182870371</v>
      </c>
    </row>
    <row r="583" spans="1:20" ht="43.2" hidden="1" x14ac:dyDescent="0.5500000000000000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5">
        <v>1438474704</v>
      </c>
      <c r="J583">
        <v>1435882704</v>
      </c>
      <c r="K583" t="b">
        <v>0</v>
      </c>
      <c r="L583">
        <v>0</v>
      </c>
      <c r="M583">
        <f t="shared" si="55"/>
        <v>0</v>
      </c>
      <c r="N583" t="b">
        <v>0</v>
      </c>
      <c r="O583">
        <f t="shared" si="58"/>
        <v>0</v>
      </c>
      <c r="P583" t="s">
        <v>8272</v>
      </c>
      <c r="Q583" t="str">
        <f t="shared" si="59"/>
        <v>technology</v>
      </c>
      <c r="R583" t="str">
        <f t="shared" si="54"/>
        <v>web</v>
      </c>
      <c r="S583" s="7">
        <f t="shared" si="56"/>
        <v>42218.012777777782</v>
      </c>
      <c r="T583" s="7">
        <f t="shared" si="57"/>
        <v>42188.012777777782</v>
      </c>
    </row>
    <row r="584" spans="1:20" ht="43.2" hidden="1" x14ac:dyDescent="0.5500000000000000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5">
        <v>1426442400</v>
      </c>
      <c r="J584">
        <v>1424454319</v>
      </c>
      <c r="K584" t="b">
        <v>0</v>
      </c>
      <c r="L584">
        <v>0</v>
      </c>
      <c r="M584">
        <f t="shared" si="55"/>
        <v>0</v>
      </c>
      <c r="N584" t="b">
        <v>0</v>
      </c>
      <c r="O584">
        <f t="shared" si="58"/>
        <v>0</v>
      </c>
      <c r="P584" t="s">
        <v>8272</v>
      </c>
      <c r="Q584" t="str">
        <f t="shared" si="59"/>
        <v>technology</v>
      </c>
      <c r="R584" t="str">
        <f t="shared" si="54"/>
        <v>web</v>
      </c>
      <c r="S584" s="7">
        <f t="shared" si="56"/>
        <v>42078.75</v>
      </c>
      <c r="T584" s="7">
        <f t="shared" si="57"/>
        <v>42055.739803240736</v>
      </c>
    </row>
    <row r="585" spans="1:20" ht="43.2" hidden="1" x14ac:dyDescent="0.5500000000000000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5">
        <v>1426800687</v>
      </c>
      <c r="J585">
        <v>1424212287</v>
      </c>
      <c r="K585" t="b">
        <v>0</v>
      </c>
      <c r="L585">
        <v>1</v>
      </c>
      <c r="M585">
        <f t="shared" si="55"/>
        <v>1</v>
      </c>
      <c r="N585" t="b">
        <v>0</v>
      </c>
      <c r="O585">
        <f t="shared" si="58"/>
        <v>0</v>
      </c>
      <c r="P585" t="s">
        <v>8272</v>
      </c>
      <c r="Q585" t="str">
        <f t="shared" si="59"/>
        <v>technology</v>
      </c>
      <c r="R585" t="str">
        <f t="shared" si="54"/>
        <v>web</v>
      </c>
      <c r="S585" s="7">
        <f t="shared" si="56"/>
        <v>42082.896840277783</v>
      </c>
      <c r="T585" s="7">
        <f t="shared" si="57"/>
        <v>42052.93850694444</v>
      </c>
    </row>
    <row r="586" spans="1:20" ht="28.8" hidden="1" x14ac:dyDescent="0.5500000000000000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5">
        <v>1426522316</v>
      </c>
      <c r="J586">
        <v>1423933916</v>
      </c>
      <c r="K586" t="b">
        <v>0</v>
      </c>
      <c r="L586">
        <v>2</v>
      </c>
      <c r="M586">
        <f t="shared" si="55"/>
        <v>5</v>
      </c>
      <c r="N586" t="b">
        <v>0</v>
      </c>
      <c r="O586">
        <f t="shared" si="58"/>
        <v>1</v>
      </c>
      <c r="P586" t="s">
        <v>8272</v>
      </c>
      <c r="Q586" t="str">
        <f t="shared" si="59"/>
        <v>technology</v>
      </c>
      <c r="R586" t="str">
        <f t="shared" si="54"/>
        <v>web</v>
      </c>
      <c r="S586" s="7">
        <f t="shared" si="56"/>
        <v>42079.674953703703</v>
      </c>
      <c r="T586" s="7">
        <f t="shared" si="57"/>
        <v>42049.716620370367</v>
      </c>
    </row>
    <row r="587" spans="1:20" ht="43.2" hidden="1" x14ac:dyDescent="0.5500000000000000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5">
        <v>1448928000</v>
      </c>
      <c r="J587">
        <v>1444123377</v>
      </c>
      <c r="K587" t="b">
        <v>0</v>
      </c>
      <c r="L587">
        <v>0</v>
      </c>
      <c r="M587">
        <f t="shared" si="55"/>
        <v>0</v>
      </c>
      <c r="N587" t="b">
        <v>0</v>
      </c>
      <c r="O587">
        <f t="shared" si="58"/>
        <v>0</v>
      </c>
      <c r="P587" t="s">
        <v>8272</v>
      </c>
      <c r="Q587" t="str">
        <f t="shared" si="59"/>
        <v>technology</v>
      </c>
      <c r="R587" t="str">
        <f t="shared" ref="R587:R650" si="60">RIGHT(P587,LEN(P587)-FIND("/",P587))</f>
        <v>web</v>
      </c>
      <c r="S587" s="7">
        <f t="shared" si="56"/>
        <v>42339</v>
      </c>
      <c r="T587" s="7">
        <f t="shared" si="57"/>
        <v>42283.3909375</v>
      </c>
    </row>
    <row r="588" spans="1:20" ht="43.2" hidden="1" x14ac:dyDescent="0.5500000000000000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5">
        <v>1424032207</v>
      </c>
      <c r="J588">
        <v>1421440207</v>
      </c>
      <c r="K588" t="b">
        <v>0</v>
      </c>
      <c r="L588">
        <v>4</v>
      </c>
      <c r="M588">
        <f t="shared" si="55"/>
        <v>14</v>
      </c>
      <c r="N588" t="b">
        <v>0</v>
      </c>
      <c r="O588">
        <f t="shared" si="58"/>
        <v>1</v>
      </c>
      <c r="P588" t="s">
        <v>8272</v>
      </c>
      <c r="Q588" t="str">
        <f t="shared" si="59"/>
        <v>technology</v>
      </c>
      <c r="R588" t="str">
        <f t="shared" si="60"/>
        <v>web</v>
      </c>
      <c r="S588" s="7">
        <f t="shared" si="56"/>
        <v>42050.854247685187</v>
      </c>
      <c r="T588" s="7">
        <f t="shared" si="57"/>
        <v>42020.854247685187</v>
      </c>
    </row>
    <row r="589" spans="1:20" ht="72" hidden="1" x14ac:dyDescent="0.5500000000000000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5">
        <v>1429207833</v>
      </c>
      <c r="J589">
        <v>1426615833</v>
      </c>
      <c r="K589" t="b">
        <v>0</v>
      </c>
      <c r="L589">
        <v>7</v>
      </c>
      <c r="M589">
        <f t="shared" si="55"/>
        <v>389.29</v>
      </c>
      <c r="N589" t="b">
        <v>0</v>
      </c>
      <c r="O589">
        <f t="shared" si="58"/>
        <v>9</v>
      </c>
      <c r="P589" t="s">
        <v>8272</v>
      </c>
      <c r="Q589" t="str">
        <f t="shared" si="59"/>
        <v>technology</v>
      </c>
      <c r="R589" t="str">
        <f t="shared" si="60"/>
        <v>web</v>
      </c>
      <c r="S589" s="7">
        <f t="shared" si="56"/>
        <v>42110.757326388892</v>
      </c>
      <c r="T589" s="7">
        <f t="shared" si="57"/>
        <v>42080.757326388892</v>
      </c>
    </row>
    <row r="590" spans="1:20" ht="43.2" hidden="1" x14ac:dyDescent="0.5500000000000000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5">
        <v>1479410886</v>
      </c>
      <c r="J590">
        <v>1474223286</v>
      </c>
      <c r="K590" t="b">
        <v>0</v>
      </c>
      <c r="L590">
        <v>2</v>
      </c>
      <c r="M590">
        <f t="shared" si="55"/>
        <v>150.5</v>
      </c>
      <c r="N590" t="b">
        <v>0</v>
      </c>
      <c r="O590">
        <f t="shared" si="58"/>
        <v>3</v>
      </c>
      <c r="P590" t="s">
        <v>8272</v>
      </c>
      <c r="Q590" t="str">
        <f t="shared" si="59"/>
        <v>technology</v>
      </c>
      <c r="R590" t="str">
        <f t="shared" si="60"/>
        <v>web</v>
      </c>
      <c r="S590" s="7">
        <f t="shared" si="56"/>
        <v>42691.811180555553</v>
      </c>
      <c r="T590" s="7">
        <f t="shared" si="57"/>
        <v>42631.769513888896</v>
      </c>
    </row>
    <row r="591" spans="1:20" hidden="1" x14ac:dyDescent="0.5500000000000000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5">
        <v>1436366699</v>
      </c>
      <c r="J591">
        <v>1435070699</v>
      </c>
      <c r="K591" t="b">
        <v>0</v>
      </c>
      <c r="L591">
        <v>1</v>
      </c>
      <c r="M591">
        <f t="shared" si="55"/>
        <v>1</v>
      </c>
      <c r="N591" t="b">
        <v>0</v>
      </c>
      <c r="O591">
        <f t="shared" si="58"/>
        <v>0</v>
      </c>
      <c r="P591" t="s">
        <v>8272</v>
      </c>
      <c r="Q591" t="str">
        <f t="shared" si="59"/>
        <v>technology</v>
      </c>
      <c r="R591" t="str">
        <f t="shared" si="60"/>
        <v>web</v>
      </c>
      <c r="S591" s="7">
        <f t="shared" si="56"/>
        <v>42193.614571759259</v>
      </c>
      <c r="T591" s="7">
        <f t="shared" si="57"/>
        <v>42178.614571759259</v>
      </c>
    </row>
    <row r="592" spans="1:20" ht="43.2" hidden="1" x14ac:dyDescent="0.5500000000000000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5">
        <v>1454936460</v>
      </c>
      <c r="J592">
        <v>1452259131</v>
      </c>
      <c r="K592" t="b">
        <v>0</v>
      </c>
      <c r="L592">
        <v>9</v>
      </c>
      <c r="M592">
        <f t="shared" si="55"/>
        <v>24.78</v>
      </c>
      <c r="N592" t="b">
        <v>0</v>
      </c>
      <c r="O592">
        <f t="shared" si="58"/>
        <v>4</v>
      </c>
      <c r="P592" t="s">
        <v>8272</v>
      </c>
      <c r="Q592" t="str">
        <f t="shared" si="59"/>
        <v>technology</v>
      </c>
      <c r="R592" t="str">
        <f t="shared" si="60"/>
        <v>web</v>
      </c>
      <c r="S592" s="7">
        <f t="shared" si="56"/>
        <v>42408.542361111111</v>
      </c>
      <c r="T592" s="7">
        <f t="shared" si="57"/>
        <v>42377.554756944446</v>
      </c>
    </row>
    <row r="593" spans="1:20" ht="43.2" hidden="1" x14ac:dyDescent="0.5500000000000000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5">
        <v>1437570130</v>
      </c>
      <c r="J593">
        <v>1434978130</v>
      </c>
      <c r="K593" t="b">
        <v>0</v>
      </c>
      <c r="L593">
        <v>2</v>
      </c>
      <c r="M593">
        <f t="shared" si="55"/>
        <v>30.5</v>
      </c>
      <c r="N593" t="b">
        <v>0</v>
      </c>
      <c r="O593">
        <f t="shared" si="58"/>
        <v>0</v>
      </c>
      <c r="P593" t="s">
        <v>8272</v>
      </c>
      <c r="Q593" t="str">
        <f t="shared" si="59"/>
        <v>technology</v>
      </c>
      <c r="R593" t="str">
        <f t="shared" si="60"/>
        <v>web</v>
      </c>
      <c r="S593" s="7">
        <f t="shared" si="56"/>
        <v>42207.543171296296</v>
      </c>
      <c r="T593" s="7">
        <f t="shared" si="57"/>
        <v>42177.543171296296</v>
      </c>
    </row>
    <row r="594" spans="1:20" ht="43.2" hidden="1" x14ac:dyDescent="0.5500000000000000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5">
        <v>1417584860</v>
      </c>
      <c r="J594">
        <v>1414992860</v>
      </c>
      <c r="K594" t="b">
        <v>0</v>
      </c>
      <c r="L594">
        <v>1</v>
      </c>
      <c r="M594">
        <f t="shared" si="55"/>
        <v>250</v>
      </c>
      <c r="N594" t="b">
        <v>0</v>
      </c>
      <c r="O594">
        <f t="shared" si="58"/>
        <v>3</v>
      </c>
      <c r="P594" t="s">
        <v>8272</v>
      </c>
      <c r="Q594" t="str">
        <f t="shared" si="59"/>
        <v>technology</v>
      </c>
      <c r="R594" t="str">
        <f t="shared" si="60"/>
        <v>web</v>
      </c>
      <c r="S594" s="7">
        <f t="shared" si="56"/>
        <v>41976.232175925921</v>
      </c>
      <c r="T594" s="7">
        <f t="shared" si="57"/>
        <v>41946.232175925928</v>
      </c>
    </row>
    <row r="595" spans="1:20" ht="57.6" hidden="1" x14ac:dyDescent="0.5500000000000000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5">
        <v>1428333345</v>
      </c>
      <c r="J595">
        <v>1425744945</v>
      </c>
      <c r="K595" t="b">
        <v>0</v>
      </c>
      <c r="L595">
        <v>7</v>
      </c>
      <c r="M595">
        <f t="shared" si="55"/>
        <v>16.43</v>
      </c>
      <c r="N595" t="b">
        <v>0</v>
      </c>
      <c r="O595">
        <f t="shared" si="58"/>
        <v>23</v>
      </c>
      <c r="P595" t="s">
        <v>8272</v>
      </c>
      <c r="Q595" t="str">
        <f t="shared" si="59"/>
        <v>technology</v>
      </c>
      <c r="R595" t="str">
        <f t="shared" si="60"/>
        <v>web</v>
      </c>
      <c r="S595" s="7">
        <f t="shared" si="56"/>
        <v>42100.635937500003</v>
      </c>
      <c r="T595" s="7">
        <f t="shared" si="57"/>
        <v>42070.677604166667</v>
      </c>
    </row>
    <row r="596" spans="1:20" ht="28.8" hidden="1" x14ac:dyDescent="0.5500000000000000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5">
        <v>1460832206</v>
      </c>
      <c r="J596">
        <v>1458240206</v>
      </c>
      <c r="K596" t="b">
        <v>0</v>
      </c>
      <c r="L596">
        <v>2</v>
      </c>
      <c r="M596">
        <f t="shared" si="55"/>
        <v>13</v>
      </c>
      <c r="N596" t="b">
        <v>0</v>
      </c>
      <c r="O596">
        <f t="shared" si="58"/>
        <v>0</v>
      </c>
      <c r="P596" t="s">
        <v>8272</v>
      </c>
      <c r="Q596" t="str">
        <f t="shared" si="59"/>
        <v>technology</v>
      </c>
      <c r="R596" t="str">
        <f t="shared" si="60"/>
        <v>web</v>
      </c>
      <c r="S596" s="7">
        <f t="shared" si="56"/>
        <v>42476.780162037037</v>
      </c>
      <c r="T596" s="7">
        <f t="shared" si="57"/>
        <v>42446.780162037037</v>
      </c>
    </row>
    <row r="597" spans="1:20" ht="43.2" hidden="1" x14ac:dyDescent="0.5500000000000000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5">
        <v>1430703638</v>
      </c>
      <c r="J597">
        <v>1426815638</v>
      </c>
      <c r="K597" t="b">
        <v>0</v>
      </c>
      <c r="L597">
        <v>8</v>
      </c>
      <c r="M597">
        <f t="shared" si="55"/>
        <v>53.25</v>
      </c>
      <c r="N597" t="b">
        <v>0</v>
      </c>
      <c r="O597">
        <f t="shared" si="58"/>
        <v>0</v>
      </c>
      <c r="P597" t="s">
        <v>8272</v>
      </c>
      <c r="Q597" t="str">
        <f t="shared" si="59"/>
        <v>technology</v>
      </c>
      <c r="R597" t="str">
        <f t="shared" si="60"/>
        <v>web</v>
      </c>
      <c r="S597" s="7">
        <f t="shared" si="56"/>
        <v>42128.069884259254</v>
      </c>
      <c r="T597" s="7">
        <f t="shared" si="57"/>
        <v>42083.069884259254</v>
      </c>
    </row>
    <row r="598" spans="1:20" ht="28.8" hidden="1" x14ac:dyDescent="0.5500000000000000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5">
        <v>1478122292</v>
      </c>
      <c r="J598">
        <v>1475530292</v>
      </c>
      <c r="K598" t="b">
        <v>0</v>
      </c>
      <c r="L598">
        <v>2</v>
      </c>
      <c r="M598">
        <f t="shared" si="55"/>
        <v>3</v>
      </c>
      <c r="N598" t="b">
        <v>0</v>
      </c>
      <c r="O598">
        <f t="shared" si="58"/>
        <v>0</v>
      </c>
      <c r="P598" t="s">
        <v>8272</v>
      </c>
      <c r="Q598" t="str">
        <f t="shared" si="59"/>
        <v>technology</v>
      </c>
      <c r="R598" t="str">
        <f t="shared" si="60"/>
        <v>web</v>
      </c>
      <c r="S598" s="7">
        <f t="shared" si="56"/>
        <v>42676.896898148145</v>
      </c>
      <c r="T598" s="7">
        <f t="shared" si="57"/>
        <v>42646.896898148145</v>
      </c>
    </row>
    <row r="599" spans="1:20" ht="43.2" hidden="1" x14ac:dyDescent="0.5500000000000000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5">
        <v>1469980800</v>
      </c>
      <c r="J599">
        <v>1466787335</v>
      </c>
      <c r="K599" t="b">
        <v>0</v>
      </c>
      <c r="L599">
        <v>2</v>
      </c>
      <c r="M599">
        <f t="shared" si="55"/>
        <v>10</v>
      </c>
      <c r="N599" t="b">
        <v>0</v>
      </c>
      <c r="O599">
        <f t="shared" si="58"/>
        <v>0</v>
      </c>
      <c r="P599" t="s">
        <v>8272</v>
      </c>
      <c r="Q599" t="str">
        <f t="shared" si="59"/>
        <v>technology</v>
      </c>
      <c r="R599" t="str">
        <f t="shared" si="60"/>
        <v>web</v>
      </c>
      <c r="S599" s="7">
        <f t="shared" si="56"/>
        <v>42582.666666666672</v>
      </c>
      <c r="T599" s="7">
        <f t="shared" si="57"/>
        <v>42545.705266203702</v>
      </c>
    </row>
    <row r="600" spans="1:20" ht="28.8" hidden="1" x14ac:dyDescent="0.5500000000000000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5">
        <v>1417737781</v>
      </c>
      <c r="J600">
        <v>1415145781</v>
      </c>
      <c r="K600" t="b">
        <v>0</v>
      </c>
      <c r="L600">
        <v>7</v>
      </c>
      <c r="M600">
        <f t="shared" si="55"/>
        <v>121.43</v>
      </c>
      <c r="N600" t="b">
        <v>0</v>
      </c>
      <c r="O600">
        <f t="shared" si="58"/>
        <v>34</v>
      </c>
      <c r="P600" t="s">
        <v>8272</v>
      </c>
      <c r="Q600" t="str">
        <f t="shared" si="59"/>
        <v>technology</v>
      </c>
      <c r="R600" t="str">
        <f t="shared" si="60"/>
        <v>web</v>
      </c>
      <c r="S600" s="7">
        <f t="shared" si="56"/>
        <v>41978.00209490741</v>
      </c>
      <c r="T600" s="7">
        <f t="shared" si="57"/>
        <v>41948.00209490741</v>
      </c>
    </row>
    <row r="601" spans="1:20" ht="43.2" hidden="1" x14ac:dyDescent="0.5500000000000000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5">
        <v>1425827760</v>
      </c>
      <c r="J601">
        <v>1423769402</v>
      </c>
      <c r="K601" t="b">
        <v>0</v>
      </c>
      <c r="L601">
        <v>2</v>
      </c>
      <c r="M601">
        <f t="shared" si="55"/>
        <v>15.5</v>
      </c>
      <c r="N601" t="b">
        <v>0</v>
      </c>
      <c r="O601">
        <f t="shared" si="58"/>
        <v>0</v>
      </c>
      <c r="P601" t="s">
        <v>8272</v>
      </c>
      <c r="Q601" t="str">
        <f t="shared" si="59"/>
        <v>technology</v>
      </c>
      <c r="R601" t="str">
        <f t="shared" si="60"/>
        <v>web</v>
      </c>
      <c r="S601" s="7">
        <f t="shared" si="56"/>
        <v>42071.636111111111</v>
      </c>
      <c r="T601" s="7">
        <f t="shared" si="57"/>
        <v>42047.812523148154</v>
      </c>
    </row>
    <row r="602" spans="1:20" ht="28.8" hidden="1" x14ac:dyDescent="0.5500000000000000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5">
        <v>1431198562</v>
      </c>
      <c r="J602">
        <v>1426014562</v>
      </c>
      <c r="K602" t="b">
        <v>0</v>
      </c>
      <c r="L602">
        <v>1</v>
      </c>
      <c r="M602">
        <f t="shared" si="55"/>
        <v>100</v>
      </c>
      <c r="N602" t="b">
        <v>0</v>
      </c>
      <c r="O602">
        <f t="shared" si="58"/>
        <v>2</v>
      </c>
      <c r="P602" t="s">
        <v>8272</v>
      </c>
      <c r="Q602" t="str">
        <f t="shared" si="59"/>
        <v>technology</v>
      </c>
      <c r="R602" t="str">
        <f t="shared" si="60"/>
        <v>web</v>
      </c>
      <c r="S602" s="7">
        <f t="shared" si="56"/>
        <v>42133.798171296294</v>
      </c>
      <c r="T602" s="7">
        <f t="shared" si="57"/>
        <v>42073.798171296294</v>
      </c>
    </row>
    <row r="603" spans="1:20" ht="43.2" hidden="1" x14ac:dyDescent="0.5500000000000000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5">
        <v>1419626139</v>
      </c>
      <c r="J603">
        <v>1417034139</v>
      </c>
      <c r="K603" t="b">
        <v>0</v>
      </c>
      <c r="L603">
        <v>6</v>
      </c>
      <c r="M603">
        <f t="shared" si="55"/>
        <v>23.33</v>
      </c>
      <c r="N603" t="b">
        <v>0</v>
      </c>
      <c r="O603">
        <f t="shared" si="58"/>
        <v>1</v>
      </c>
      <c r="P603" t="s">
        <v>8272</v>
      </c>
      <c r="Q603" t="str">
        <f t="shared" si="59"/>
        <v>technology</v>
      </c>
      <c r="R603" t="str">
        <f t="shared" si="60"/>
        <v>web</v>
      </c>
      <c r="S603" s="7">
        <f t="shared" si="56"/>
        <v>41999.858090277776</v>
      </c>
      <c r="T603" s="7">
        <f t="shared" si="57"/>
        <v>41969.858090277776</v>
      </c>
    </row>
    <row r="604" spans="1:20" ht="43.2" hidden="1" x14ac:dyDescent="0.5500000000000000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5">
        <v>1434654215</v>
      </c>
      <c r="J604">
        <v>1432062215</v>
      </c>
      <c r="K604" t="b">
        <v>0</v>
      </c>
      <c r="L604">
        <v>0</v>
      </c>
      <c r="M604">
        <f t="shared" si="55"/>
        <v>0</v>
      </c>
      <c r="N604" t="b">
        <v>0</v>
      </c>
      <c r="O604">
        <f t="shared" si="58"/>
        <v>0</v>
      </c>
      <c r="P604" t="s">
        <v>8272</v>
      </c>
      <c r="Q604" t="str">
        <f t="shared" si="59"/>
        <v>technology</v>
      </c>
      <c r="R604" t="str">
        <f t="shared" si="60"/>
        <v>web</v>
      </c>
      <c r="S604" s="7">
        <f t="shared" si="56"/>
        <v>42173.79415509259</v>
      </c>
      <c r="T604" s="7">
        <f t="shared" si="57"/>
        <v>42143.79415509259</v>
      </c>
    </row>
    <row r="605" spans="1:20" ht="43.2" hidden="1" x14ac:dyDescent="0.5500000000000000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5">
        <v>1408029623</v>
      </c>
      <c r="J605">
        <v>1405437623</v>
      </c>
      <c r="K605" t="b">
        <v>0</v>
      </c>
      <c r="L605">
        <v>13</v>
      </c>
      <c r="M605">
        <f t="shared" si="55"/>
        <v>45.39</v>
      </c>
      <c r="N605" t="b">
        <v>0</v>
      </c>
      <c r="O605">
        <f t="shared" si="58"/>
        <v>4</v>
      </c>
      <c r="P605" t="s">
        <v>8272</v>
      </c>
      <c r="Q605" t="str">
        <f t="shared" si="59"/>
        <v>technology</v>
      </c>
      <c r="R605" t="str">
        <f t="shared" si="60"/>
        <v>web</v>
      </c>
      <c r="S605" s="7">
        <f t="shared" si="56"/>
        <v>41865.639155092591</v>
      </c>
      <c r="T605" s="7">
        <f t="shared" si="57"/>
        <v>41835.639155092591</v>
      </c>
    </row>
    <row r="606" spans="1:20" ht="43.2" hidden="1" x14ac:dyDescent="0.5500000000000000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5">
        <v>1409187056</v>
      </c>
      <c r="J606">
        <v>1406595056</v>
      </c>
      <c r="K606" t="b">
        <v>0</v>
      </c>
      <c r="L606">
        <v>0</v>
      </c>
      <c r="M606">
        <f t="shared" si="55"/>
        <v>0</v>
      </c>
      <c r="N606" t="b">
        <v>0</v>
      </c>
      <c r="O606">
        <f t="shared" si="58"/>
        <v>0</v>
      </c>
      <c r="P606" t="s">
        <v>8272</v>
      </c>
      <c r="Q606" t="str">
        <f t="shared" si="59"/>
        <v>technology</v>
      </c>
      <c r="R606" t="str">
        <f t="shared" si="60"/>
        <v>web</v>
      </c>
      <c r="S606" s="7">
        <f t="shared" si="56"/>
        <v>41879.035370370373</v>
      </c>
      <c r="T606" s="7">
        <f t="shared" si="57"/>
        <v>41849.035370370373</v>
      </c>
    </row>
    <row r="607" spans="1:20" ht="28.8" hidden="1" x14ac:dyDescent="0.5500000000000000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5">
        <v>1440318908</v>
      </c>
      <c r="J607">
        <v>1436430908</v>
      </c>
      <c r="K607" t="b">
        <v>0</v>
      </c>
      <c r="L607">
        <v>8</v>
      </c>
      <c r="M607">
        <f t="shared" si="55"/>
        <v>16.38</v>
      </c>
      <c r="N607" t="b">
        <v>0</v>
      </c>
      <c r="O607">
        <f t="shared" si="58"/>
        <v>3</v>
      </c>
      <c r="P607" t="s">
        <v>8272</v>
      </c>
      <c r="Q607" t="str">
        <f t="shared" si="59"/>
        <v>technology</v>
      </c>
      <c r="R607" t="str">
        <f t="shared" si="60"/>
        <v>web</v>
      </c>
      <c r="S607" s="7">
        <f t="shared" si="56"/>
        <v>42239.357731481476</v>
      </c>
      <c r="T607" s="7">
        <f t="shared" si="57"/>
        <v>42194.357731481476</v>
      </c>
    </row>
    <row r="608" spans="1:20" ht="43.2" hidden="1" x14ac:dyDescent="0.5500000000000000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5">
        <v>1432479600</v>
      </c>
      <c r="J608">
        <v>1428507409</v>
      </c>
      <c r="K608" t="b">
        <v>0</v>
      </c>
      <c r="L608">
        <v>1</v>
      </c>
      <c r="M608">
        <f t="shared" si="55"/>
        <v>10</v>
      </c>
      <c r="N608" t="b">
        <v>0</v>
      </c>
      <c r="O608">
        <f t="shared" si="58"/>
        <v>0</v>
      </c>
      <c r="P608" t="s">
        <v>8272</v>
      </c>
      <c r="Q608" t="str">
        <f t="shared" si="59"/>
        <v>technology</v>
      </c>
      <c r="R608" t="str">
        <f t="shared" si="60"/>
        <v>web</v>
      </c>
      <c r="S608" s="7">
        <f t="shared" si="56"/>
        <v>42148.625</v>
      </c>
      <c r="T608" s="7">
        <f t="shared" si="57"/>
        <v>42102.650567129633</v>
      </c>
    </row>
    <row r="609" spans="1:20" ht="43.2" hidden="1" x14ac:dyDescent="0.5500000000000000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5">
        <v>1448225336</v>
      </c>
      <c r="J609">
        <v>1445629736</v>
      </c>
      <c r="K609" t="b">
        <v>0</v>
      </c>
      <c r="L609">
        <v>0</v>
      </c>
      <c r="M609">
        <f t="shared" si="55"/>
        <v>0</v>
      </c>
      <c r="N609" t="b">
        <v>0</v>
      </c>
      <c r="O609">
        <f t="shared" si="58"/>
        <v>0</v>
      </c>
      <c r="P609" t="s">
        <v>8272</v>
      </c>
      <c r="Q609" t="str">
        <f t="shared" si="59"/>
        <v>technology</v>
      </c>
      <c r="R609" t="str">
        <f t="shared" si="60"/>
        <v>web</v>
      </c>
      <c r="S609" s="7">
        <f t="shared" si="56"/>
        <v>42330.867314814815</v>
      </c>
      <c r="T609" s="7">
        <f t="shared" si="57"/>
        <v>42300.825648148151</v>
      </c>
    </row>
    <row r="610" spans="1:20" ht="43.2" hidden="1" x14ac:dyDescent="0.5500000000000000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5">
        <v>1434405980</v>
      </c>
      <c r="J610">
        <v>1431813980</v>
      </c>
      <c r="K610" t="b">
        <v>0</v>
      </c>
      <c r="L610">
        <v>5</v>
      </c>
      <c r="M610">
        <f t="shared" si="55"/>
        <v>292.2</v>
      </c>
      <c r="N610" t="b">
        <v>0</v>
      </c>
      <c r="O610">
        <f t="shared" si="58"/>
        <v>1</v>
      </c>
      <c r="P610" t="s">
        <v>8272</v>
      </c>
      <c r="Q610" t="str">
        <f t="shared" si="59"/>
        <v>technology</v>
      </c>
      <c r="R610" t="str">
        <f t="shared" si="60"/>
        <v>web</v>
      </c>
      <c r="S610" s="7">
        <f t="shared" si="56"/>
        <v>42170.921064814815</v>
      </c>
      <c r="T610" s="7">
        <f t="shared" si="57"/>
        <v>42140.921064814815</v>
      </c>
    </row>
    <row r="611" spans="1:20" ht="43.2" hidden="1" x14ac:dyDescent="0.5500000000000000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5">
        <v>1448761744</v>
      </c>
      <c r="J611">
        <v>1446166144</v>
      </c>
      <c r="K611" t="b">
        <v>0</v>
      </c>
      <c r="L611">
        <v>1</v>
      </c>
      <c r="M611">
        <f t="shared" si="55"/>
        <v>5</v>
      </c>
      <c r="N611" t="b">
        <v>0</v>
      </c>
      <c r="O611">
        <f t="shared" si="58"/>
        <v>1</v>
      </c>
      <c r="P611" t="s">
        <v>8272</v>
      </c>
      <c r="Q611" t="str">
        <f t="shared" si="59"/>
        <v>technology</v>
      </c>
      <c r="R611" t="str">
        <f t="shared" si="60"/>
        <v>web</v>
      </c>
      <c r="S611" s="7">
        <f t="shared" si="56"/>
        <v>42337.075740740736</v>
      </c>
      <c r="T611" s="7">
        <f t="shared" si="57"/>
        <v>42307.034074074079</v>
      </c>
    </row>
    <row r="612" spans="1:20" ht="43.2" hidden="1" x14ac:dyDescent="0.5500000000000000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5">
        <v>1429732586</v>
      </c>
      <c r="J612">
        <v>1427140586</v>
      </c>
      <c r="K612" t="b">
        <v>0</v>
      </c>
      <c r="L612">
        <v>0</v>
      </c>
      <c r="M612">
        <f t="shared" si="55"/>
        <v>0</v>
      </c>
      <c r="N612" t="b">
        <v>0</v>
      </c>
      <c r="O612">
        <f t="shared" si="58"/>
        <v>0</v>
      </c>
      <c r="P612" t="s">
        <v>8272</v>
      </c>
      <c r="Q612" t="str">
        <f t="shared" si="59"/>
        <v>technology</v>
      </c>
      <c r="R612" t="str">
        <f t="shared" si="60"/>
        <v>web</v>
      </c>
      <c r="S612" s="7">
        <f t="shared" si="56"/>
        <v>42116.83085648148</v>
      </c>
      <c r="T612" s="7">
        <f t="shared" si="57"/>
        <v>42086.83085648148</v>
      </c>
    </row>
    <row r="613" spans="1:20" ht="43.2" hidden="1" x14ac:dyDescent="0.5500000000000000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5">
        <v>1453210037</v>
      </c>
      <c r="J613">
        <v>1448026037</v>
      </c>
      <c r="K613" t="b">
        <v>0</v>
      </c>
      <c r="L613">
        <v>0</v>
      </c>
      <c r="M613">
        <f t="shared" si="55"/>
        <v>0</v>
      </c>
      <c r="N613" t="b">
        <v>0</v>
      </c>
      <c r="O613">
        <f t="shared" si="58"/>
        <v>0</v>
      </c>
      <c r="P613" t="s">
        <v>8272</v>
      </c>
      <c r="Q613" t="str">
        <f t="shared" si="59"/>
        <v>technology</v>
      </c>
      <c r="R613" t="str">
        <f t="shared" si="60"/>
        <v>web</v>
      </c>
      <c r="S613" s="7">
        <f t="shared" si="56"/>
        <v>42388.560613425929</v>
      </c>
      <c r="T613" s="7">
        <f t="shared" si="57"/>
        <v>42328.560613425929</v>
      </c>
    </row>
    <row r="614" spans="1:20" ht="28.8" hidden="1" x14ac:dyDescent="0.5500000000000000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5">
        <v>1472777146</v>
      </c>
      <c r="J614">
        <v>1470185146</v>
      </c>
      <c r="K614" t="b">
        <v>0</v>
      </c>
      <c r="L614">
        <v>0</v>
      </c>
      <c r="M614">
        <f t="shared" si="55"/>
        <v>0</v>
      </c>
      <c r="N614" t="b">
        <v>0</v>
      </c>
      <c r="O614">
        <f t="shared" si="58"/>
        <v>0</v>
      </c>
      <c r="P614" t="s">
        <v>8272</v>
      </c>
      <c r="Q614" t="str">
        <f t="shared" si="59"/>
        <v>technology</v>
      </c>
      <c r="R614" t="str">
        <f t="shared" si="60"/>
        <v>web</v>
      </c>
      <c r="S614" s="7">
        <f t="shared" si="56"/>
        <v>42615.031782407401</v>
      </c>
      <c r="T614" s="7">
        <f t="shared" si="57"/>
        <v>42585.031782407401</v>
      </c>
    </row>
    <row r="615" spans="1:20" ht="43.2" hidden="1" x14ac:dyDescent="0.5500000000000000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5">
        <v>1443675540</v>
      </c>
      <c r="J615">
        <v>1441022120</v>
      </c>
      <c r="K615" t="b">
        <v>0</v>
      </c>
      <c r="L615">
        <v>121</v>
      </c>
      <c r="M615">
        <f t="shared" si="55"/>
        <v>105.93</v>
      </c>
      <c r="N615" t="b">
        <v>0</v>
      </c>
      <c r="O615">
        <f t="shared" si="58"/>
        <v>21</v>
      </c>
      <c r="P615" t="s">
        <v>8272</v>
      </c>
      <c r="Q615" t="str">
        <f t="shared" si="59"/>
        <v>technology</v>
      </c>
      <c r="R615" t="str">
        <f t="shared" si="60"/>
        <v>web</v>
      </c>
      <c r="S615" s="7">
        <f t="shared" si="56"/>
        <v>42278.207638888889</v>
      </c>
      <c r="T615" s="7">
        <f t="shared" si="57"/>
        <v>42247.496759259258</v>
      </c>
    </row>
    <row r="616" spans="1:20" ht="43.2" hidden="1" x14ac:dyDescent="0.5500000000000000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5">
        <v>1466731740</v>
      </c>
      <c r="J616">
        <v>1464139740</v>
      </c>
      <c r="K616" t="b">
        <v>0</v>
      </c>
      <c r="L616">
        <v>0</v>
      </c>
      <c r="M616">
        <f t="shared" si="55"/>
        <v>0</v>
      </c>
      <c r="N616" t="b">
        <v>0</v>
      </c>
      <c r="O616">
        <f t="shared" si="58"/>
        <v>0</v>
      </c>
      <c r="P616" t="s">
        <v>8272</v>
      </c>
      <c r="Q616" t="str">
        <f t="shared" si="59"/>
        <v>technology</v>
      </c>
      <c r="R616" t="str">
        <f t="shared" si="60"/>
        <v>web</v>
      </c>
      <c r="S616" s="7">
        <f t="shared" si="56"/>
        <v>42545.061805555553</v>
      </c>
      <c r="T616" s="7">
        <f t="shared" si="57"/>
        <v>42515.061805555553</v>
      </c>
    </row>
    <row r="617" spans="1:20" ht="43.2" hidden="1" x14ac:dyDescent="0.5500000000000000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5">
        <v>1443149759</v>
      </c>
      <c r="J617">
        <v>1440557759</v>
      </c>
      <c r="K617" t="b">
        <v>0</v>
      </c>
      <c r="L617">
        <v>0</v>
      </c>
      <c r="M617">
        <f t="shared" si="55"/>
        <v>0</v>
      </c>
      <c r="N617" t="b">
        <v>0</v>
      </c>
      <c r="O617">
        <f t="shared" si="58"/>
        <v>0</v>
      </c>
      <c r="P617" t="s">
        <v>8272</v>
      </c>
      <c r="Q617" t="str">
        <f t="shared" si="59"/>
        <v>technology</v>
      </c>
      <c r="R617" t="str">
        <f t="shared" si="60"/>
        <v>web</v>
      </c>
      <c r="S617" s="7">
        <f t="shared" si="56"/>
        <v>42272.122210648144</v>
      </c>
      <c r="T617" s="7">
        <f t="shared" si="57"/>
        <v>42242.122210648144</v>
      </c>
    </row>
    <row r="618" spans="1:20" ht="43.2" hidden="1" x14ac:dyDescent="0.5500000000000000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5">
        <v>1488013307</v>
      </c>
      <c r="J618">
        <v>1485421307</v>
      </c>
      <c r="K618" t="b">
        <v>0</v>
      </c>
      <c r="L618">
        <v>0</v>
      </c>
      <c r="M618">
        <f t="shared" si="55"/>
        <v>0</v>
      </c>
      <c r="N618" t="b">
        <v>0</v>
      </c>
      <c r="O618">
        <f t="shared" si="58"/>
        <v>0</v>
      </c>
      <c r="P618" t="s">
        <v>8272</v>
      </c>
      <c r="Q618" t="str">
        <f t="shared" si="59"/>
        <v>technology</v>
      </c>
      <c r="R618" t="str">
        <f t="shared" si="60"/>
        <v>web</v>
      </c>
      <c r="S618" s="7">
        <f t="shared" si="56"/>
        <v>42791.376238425932</v>
      </c>
      <c r="T618" s="7">
        <f t="shared" si="57"/>
        <v>42761.376238425932</v>
      </c>
    </row>
    <row r="619" spans="1:20" ht="43.2" hidden="1" x14ac:dyDescent="0.5500000000000000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5">
        <v>1431072843</v>
      </c>
      <c r="J619">
        <v>1427184843</v>
      </c>
      <c r="K619" t="b">
        <v>0</v>
      </c>
      <c r="L619">
        <v>3</v>
      </c>
      <c r="M619">
        <f t="shared" si="55"/>
        <v>20</v>
      </c>
      <c r="N619" t="b">
        <v>0</v>
      </c>
      <c r="O619">
        <f t="shared" si="58"/>
        <v>3</v>
      </c>
      <c r="P619" t="s">
        <v>8272</v>
      </c>
      <c r="Q619" t="str">
        <f t="shared" si="59"/>
        <v>technology</v>
      </c>
      <c r="R619" t="str">
        <f t="shared" si="60"/>
        <v>web</v>
      </c>
      <c r="S619" s="7">
        <f t="shared" si="56"/>
        <v>42132.343090277776</v>
      </c>
      <c r="T619" s="7">
        <f t="shared" si="57"/>
        <v>42087.343090277776</v>
      </c>
    </row>
    <row r="620" spans="1:20" ht="43.2" hidden="1" x14ac:dyDescent="0.5500000000000000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5">
        <v>1449689203</v>
      </c>
      <c r="J620">
        <v>1447097203</v>
      </c>
      <c r="K620" t="b">
        <v>0</v>
      </c>
      <c r="L620">
        <v>0</v>
      </c>
      <c r="M620">
        <f t="shared" si="55"/>
        <v>0</v>
      </c>
      <c r="N620" t="b">
        <v>0</v>
      </c>
      <c r="O620">
        <f t="shared" si="58"/>
        <v>0</v>
      </c>
      <c r="P620" t="s">
        <v>8272</v>
      </c>
      <c r="Q620" t="str">
        <f t="shared" si="59"/>
        <v>technology</v>
      </c>
      <c r="R620" t="str">
        <f t="shared" si="60"/>
        <v>web</v>
      </c>
      <c r="S620" s="7">
        <f t="shared" si="56"/>
        <v>42347.810219907406</v>
      </c>
      <c r="T620" s="7">
        <f t="shared" si="57"/>
        <v>42317.810219907406</v>
      </c>
    </row>
    <row r="621" spans="1:20" ht="28.8" hidden="1" x14ac:dyDescent="0.5500000000000000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5">
        <v>1416933390</v>
      </c>
      <c r="J621">
        <v>1411745790</v>
      </c>
      <c r="K621" t="b">
        <v>0</v>
      </c>
      <c r="L621">
        <v>1</v>
      </c>
      <c r="M621">
        <f t="shared" si="55"/>
        <v>1</v>
      </c>
      <c r="N621" t="b">
        <v>0</v>
      </c>
      <c r="O621">
        <f t="shared" si="58"/>
        <v>0</v>
      </c>
      <c r="P621" t="s">
        <v>8272</v>
      </c>
      <c r="Q621" t="str">
        <f t="shared" si="59"/>
        <v>technology</v>
      </c>
      <c r="R621" t="str">
        <f t="shared" si="60"/>
        <v>web</v>
      </c>
      <c r="S621" s="7">
        <f t="shared" si="56"/>
        <v>41968.692013888889</v>
      </c>
      <c r="T621" s="7">
        <f t="shared" si="57"/>
        <v>41908.650347222225</v>
      </c>
    </row>
    <row r="622" spans="1:20" ht="43.2" hidden="1" x14ac:dyDescent="0.5500000000000000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5">
        <v>1408986738</v>
      </c>
      <c r="J622">
        <v>1405098738</v>
      </c>
      <c r="K622" t="b">
        <v>0</v>
      </c>
      <c r="L622">
        <v>1</v>
      </c>
      <c r="M622">
        <f t="shared" si="55"/>
        <v>300</v>
      </c>
      <c r="N622" t="b">
        <v>0</v>
      </c>
      <c r="O622">
        <f t="shared" si="58"/>
        <v>1</v>
      </c>
      <c r="P622" t="s">
        <v>8272</v>
      </c>
      <c r="Q622" t="str">
        <f t="shared" si="59"/>
        <v>technology</v>
      </c>
      <c r="R622" t="str">
        <f t="shared" si="60"/>
        <v>web</v>
      </c>
      <c r="S622" s="7">
        <f t="shared" si="56"/>
        <v>41876.716874999998</v>
      </c>
      <c r="T622" s="7">
        <f t="shared" si="57"/>
        <v>41831.716874999998</v>
      </c>
    </row>
    <row r="623" spans="1:20" ht="43.2" hidden="1" x14ac:dyDescent="0.5500000000000000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5">
        <v>1467934937</v>
      </c>
      <c r="J623">
        <v>1465342937</v>
      </c>
      <c r="K623" t="b">
        <v>0</v>
      </c>
      <c r="L623">
        <v>3</v>
      </c>
      <c r="M623">
        <f t="shared" si="55"/>
        <v>87</v>
      </c>
      <c r="N623" t="b">
        <v>0</v>
      </c>
      <c r="O623">
        <f t="shared" si="58"/>
        <v>1</v>
      </c>
      <c r="P623" t="s">
        <v>8272</v>
      </c>
      <c r="Q623" t="str">
        <f t="shared" si="59"/>
        <v>technology</v>
      </c>
      <c r="R623" t="str">
        <f t="shared" si="60"/>
        <v>web</v>
      </c>
      <c r="S623" s="7">
        <f t="shared" si="56"/>
        <v>42558.987696759257</v>
      </c>
      <c r="T623" s="7">
        <f t="shared" si="57"/>
        <v>42528.987696759257</v>
      </c>
    </row>
    <row r="624" spans="1:20" ht="43.2" hidden="1" x14ac:dyDescent="0.5500000000000000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5">
        <v>1467398138</v>
      </c>
      <c r="J624">
        <v>1465670138</v>
      </c>
      <c r="K624" t="b">
        <v>0</v>
      </c>
      <c r="L624">
        <v>9</v>
      </c>
      <c r="M624">
        <f t="shared" si="55"/>
        <v>37.89</v>
      </c>
      <c r="N624" t="b">
        <v>0</v>
      </c>
      <c r="O624">
        <f t="shared" si="58"/>
        <v>6</v>
      </c>
      <c r="P624" t="s">
        <v>8272</v>
      </c>
      <c r="Q624" t="str">
        <f t="shared" si="59"/>
        <v>technology</v>
      </c>
      <c r="R624" t="str">
        <f t="shared" si="60"/>
        <v>web</v>
      </c>
      <c r="S624" s="7">
        <f t="shared" si="56"/>
        <v>42552.774745370371</v>
      </c>
      <c r="T624" s="7">
        <f t="shared" si="57"/>
        <v>42532.774745370371</v>
      </c>
    </row>
    <row r="625" spans="1:20" ht="43.2" hidden="1" x14ac:dyDescent="0.5500000000000000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5">
        <v>1432771997</v>
      </c>
      <c r="J625">
        <v>1430179997</v>
      </c>
      <c r="K625" t="b">
        <v>0</v>
      </c>
      <c r="L625">
        <v>0</v>
      </c>
      <c r="M625">
        <f t="shared" si="55"/>
        <v>0</v>
      </c>
      <c r="N625" t="b">
        <v>0</v>
      </c>
      <c r="O625">
        <f t="shared" si="58"/>
        <v>0</v>
      </c>
      <c r="P625" t="s">
        <v>8272</v>
      </c>
      <c r="Q625" t="str">
        <f t="shared" si="59"/>
        <v>technology</v>
      </c>
      <c r="R625" t="str">
        <f t="shared" si="60"/>
        <v>web</v>
      </c>
      <c r="S625" s="7">
        <f t="shared" si="56"/>
        <v>42152.009224537032</v>
      </c>
      <c r="T625" s="7">
        <f t="shared" si="57"/>
        <v>42122.009224537032</v>
      </c>
    </row>
    <row r="626" spans="1:20" ht="43.2" hidden="1" x14ac:dyDescent="0.5500000000000000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5">
        <v>1431647041</v>
      </c>
      <c r="J626">
        <v>1429055041</v>
      </c>
      <c r="K626" t="b">
        <v>0</v>
      </c>
      <c r="L626">
        <v>0</v>
      </c>
      <c r="M626">
        <f t="shared" si="55"/>
        <v>0</v>
      </c>
      <c r="N626" t="b">
        <v>0</v>
      </c>
      <c r="O626">
        <f t="shared" si="58"/>
        <v>0</v>
      </c>
      <c r="P626" t="s">
        <v>8272</v>
      </c>
      <c r="Q626" t="str">
        <f t="shared" si="59"/>
        <v>technology</v>
      </c>
      <c r="R626" t="str">
        <f t="shared" si="60"/>
        <v>web</v>
      </c>
      <c r="S626" s="7">
        <f t="shared" si="56"/>
        <v>42138.988900462966</v>
      </c>
      <c r="T626" s="7">
        <f t="shared" si="57"/>
        <v>42108.988900462966</v>
      </c>
    </row>
    <row r="627" spans="1:20" ht="43.2" hidden="1" x14ac:dyDescent="0.5500000000000000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5">
        <v>1490560177</v>
      </c>
      <c r="J627">
        <v>1487971777</v>
      </c>
      <c r="K627" t="b">
        <v>0</v>
      </c>
      <c r="L627">
        <v>0</v>
      </c>
      <c r="M627">
        <f t="shared" si="55"/>
        <v>0</v>
      </c>
      <c r="N627" t="b">
        <v>0</v>
      </c>
      <c r="O627">
        <f t="shared" si="58"/>
        <v>0</v>
      </c>
      <c r="P627" t="s">
        <v>8272</v>
      </c>
      <c r="Q627" t="str">
        <f t="shared" si="59"/>
        <v>technology</v>
      </c>
      <c r="R627" t="str">
        <f t="shared" si="60"/>
        <v>web</v>
      </c>
      <c r="S627" s="7">
        <f t="shared" si="56"/>
        <v>42820.853900462964</v>
      </c>
      <c r="T627" s="7">
        <f t="shared" si="57"/>
        <v>42790.895567129628</v>
      </c>
    </row>
    <row r="628" spans="1:20" ht="43.2" hidden="1" x14ac:dyDescent="0.5500000000000000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5">
        <v>1439644920</v>
      </c>
      <c r="J628">
        <v>1436793939</v>
      </c>
      <c r="K628" t="b">
        <v>0</v>
      </c>
      <c r="L628">
        <v>39</v>
      </c>
      <c r="M628">
        <f t="shared" si="55"/>
        <v>111.41</v>
      </c>
      <c r="N628" t="b">
        <v>0</v>
      </c>
      <c r="O628">
        <f t="shared" si="58"/>
        <v>17</v>
      </c>
      <c r="P628" t="s">
        <v>8272</v>
      </c>
      <c r="Q628" t="str">
        <f t="shared" si="59"/>
        <v>technology</v>
      </c>
      <c r="R628" t="str">
        <f t="shared" si="60"/>
        <v>web</v>
      </c>
      <c r="S628" s="7">
        <f t="shared" si="56"/>
        <v>42231.556944444441</v>
      </c>
      <c r="T628" s="7">
        <f t="shared" si="57"/>
        <v>42198.559479166666</v>
      </c>
    </row>
    <row r="629" spans="1:20" ht="43.2" hidden="1" x14ac:dyDescent="0.5500000000000000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5">
        <v>1457996400</v>
      </c>
      <c r="J629">
        <v>1452842511</v>
      </c>
      <c r="K629" t="b">
        <v>0</v>
      </c>
      <c r="L629">
        <v>1</v>
      </c>
      <c r="M629">
        <f t="shared" si="55"/>
        <v>90</v>
      </c>
      <c r="N629" t="b">
        <v>0</v>
      </c>
      <c r="O629">
        <f t="shared" si="58"/>
        <v>0</v>
      </c>
      <c r="P629" t="s">
        <v>8272</v>
      </c>
      <c r="Q629" t="str">
        <f t="shared" si="59"/>
        <v>technology</v>
      </c>
      <c r="R629" t="str">
        <f t="shared" si="60"/>
        <v>web</v>
      </c>
      <c r="S629" s="7">
        <f t="shared" si="56"/>
        <v>42443.958333333328</v>
      </c>
      <c r="T629" s="7">
        <f t="shared" si="57"/>
        <v>42384.306840277779</v>
      </c>
    </row>
    <row r="630" spans="1:20" ht="43.2" hidden="1" x14ac:dyDescent="0.5500000000000000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5">
        <v>1405269457</v>
      </c>
      <c r="J630">
        <v>1402677457</v>
      </c>
      <c r="K630" t="b">
        <v>0</v>
      </c>
      <c r="L630">
        <v>0</v>
      </c>
      <c r="M630">
        <f t="shared" si="55"/>
        <v>0</v>
      </c>
      <c r="N630" t="b">
        <v>0</v>
      </c>
      <c r="O630">
        <f t="shared" si="58"/>
        <v>0</v>
      </c>
      <c r="P630" t="s">
        <v>8272</v>
      </c>
      <c r="Q630" t="str">
        <f t="shared" si="59"/>
        <v>technology</v>
      </c>
      <c r="R630" t="str">
        <f t="shared" si="60"/>
        <v>web</v>
      </c>
      <c r="S630" s="7">
        <f t="shared" si="56"/>
        <v>41833.692789351851</v>
      </c>
      <c r="T630" s="7">
        <f t="shared" si="57"/>
        <v>41803.692789351851</v>
      </c>
    </row>
    <row r="631" spans="1:20" ht="43.2" hidden="1" x14ac:dyDescent="0.5500000000000000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5">
        <v>1463239108</v>
      </c>
      <c r="J631">
        <v>1460647108</v>
      </c>
      <c r="K631" t="b">
        <v>0</v>
      </c>
      <c r="L631">
        <v>3</v>
      </c>
      <c r="M631">
        <f t="shared" si="55"/>
        <v>116.67</v>
      </c>
      <c r="N631" t="b">
        <v>0</v>
      </c>
      <c r="O631">
        <f t="shared" si="58"/>
        <v>0</v>
      </c>
      <c r="P631" t="s">
        <v>8272</v>
      </c>
      <c r="Q631" t="str">
        <f t="shared" si="59"/>
        <v>technology</v>
      </c>
      <c r="R631" t="str">
        <f t="shared" si="60"/>
        <v>web</v>
      </c>
      <c r="S631" s="7">
        <f t="shared" si="56"/>
        <v>42504.637824074074</v>
      </c>
      <c r="T631" s="7">
        <f t="shared" si="57"/>
        <v>42474.637824074074</v>
      </c>
    </row>
    <row r="632" spans="1:20" ht="43.2" hidden="1" x14ac:dyDescent="0.5500000000000000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5">
        <v>1441516200</v>
      </c>
      <c r="J632">
        <v>1438959121</v>
      </c>
      <c r="K632" t="b">
        <v>0</v>
      </c>
      <c r="L632">
        <v>1</v>
      </c>
      <c r="M632">
        <f t="shared" si="55"/>
        <v>10</v>
      </c>
      <c r="N632" t="b">
        <v>0</v>
      </c>
      <c r="O632">
        <f t="shared" si="58"/>
        <v>0</v>
      </c>
      <c r="P632" t="s">
        <v>8272</v>
      </c>
      <c r="Q632" t="str">
        <f t="shared" si="59"/>
        <v>technology</v>
      </c>
      <c r="R632" t="str">
        <f t="shared" si="60"/>
        <v>web</v>
      </c>
      <c r="S632" s="7">
        <f t="shared" si="56"/>
        <v>42253.215277777781</v>
      </c>
      <c r="T632" s="7">
        <f t="shared" si="57"/>
        <v>42223.619456018518</v>
      </c>
    </row>
    <row r="633" spans="1:20" ht="28.8" hidden="1" x14ac:dyDescent="0.5500000000000000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5">
        <v>1464460329</v>
      </c>
      <c r="J633">
        <v>1461954729</v>
      </c>
      <c r="K633" t="b">
        <v>0</v>
      </c>
      <c r="L633">
        <v>9</v>
      </c>
      <c r="M633">
        <f t="shared" si="55"/>
        <v>76.67</v>
      </c>
      <c r="N633" t="b">
        <v>0</v>
      </c>
      <c r="O633">
        <f t="shared" si="58"/>
        <v>1</v>
      </c>
      <c r="P633" t="s">
        <v>8272</v>
      </c>
      <c r="Q633" t="str">
        <f t="shared" si="59"/>
        <v>technology</v>
      </c>
      <c r="R633" t="str">
        <f t="shared" si="60"/>
        <v>web</v>
      </c>
      <c r="S633" s="7">
        <f t="shared" si="56"/>
        <v>42518.772326388891</v>
      </c>
      <c r="T633" s="7">
        <f t="shared" si="57"/>
        <v>42489.772326388891</v>
      </c>
    </row>
    <row r="634" spans="1:20" ht="28.8" hidden="1" x14ac:dyDescent="0.5500000000000000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5">
        <v>1448470165</v>
      </c>
      <c r="J634">
        <v>1445874565</v>
      </c>
      <c r="K634" t="b">
        <v>0</v>
      </c>
      <c r="L634">
        <v>0</v>
      </c>
      <c r="M634">
        <f t="shared" si="55"/>
        <v>0</v>
      </c>
      <c r="N634" t="b">
        <v>0</v>
      </c>
      <c r="O634">
        <f t="shared" si="58"/>
        <v>0</v>
      </c>
      <c r="P634" t="s">
        <v>8272</v>
      </c>
      <c r="Q634" t="str">
        <f t="shared" si="59"/>
        <v>technology</v>
      </c>
      <c r="R634" t="str">
        <f t="shared" si="60"/>
        <v>web</v>
      </c>
      <c r="S634" s="7">
        <f t="shared" si="56"/>
        <v>42333.700983796298</v>
      </c>
      <c r="T634" s="7">
        <f t="shared" si="57"/>
        <v>42303.659317129626</v>
      </c>
    </row>
    <row r="635" spans="1:20" ht="43.2" hidden="1" x14ac:dyDescent="0.5500000000000000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5">
        <v>1466204400</v>
      </c>
      <c r="J635">
        <v>1463469062</v>
      </c>
      <c r="K635" t="b">
        <v>0</v>
      </c>
      <c r="L635">
        <v>25</v>
      </c>
      <c r="M635">
        <f t="shared" si="55"/>
        <v>49.8</v>
      </c>
      <c r="N635" t="b">
        <v>0</v>
      </c>
      <c r="O635">
        <f t="shared" si="58"/>
        <v>12</v>
      </c>
      <c r="P635" t="s">
        <v>8272</v>
      </c>
      <c r="Q635" t="str">
        <f t="shared" si="59"/>
        <v>technology</v>
      </c>
      <c r="R635" t="str">
        <f t="shared" si="60"/>
        <v>web</v>
      </c>
      <c r="S635" s="7">
        <f t="shared" si="56"/>
        <v>42538.958333333328</v>
      </c>
      <c r="T635" s="7">
        <f t="shared" si="57"/>
        <v>42507.29932870371</v>
      </c>
    </row>
    <row r="636" spans="1:20" ht="28.8" hidden="1" x14ac:dyDescent="0.5500000000000000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5">
        <v>1424989029</v>
      </c>
      <c r="J636">
        <v>1422397029</v>
      </c>
      <c r="K636" t="b">
        <v>0</v>
      </c>
      <c r="L636">
        <v>1</v>
      </c>
      <c r="M636">
        <f t="shared" si="55"/>
        <v>1</v>
      </c>
      <c r="N636" t="b">
        <v>0</v>
      </c>
      <c r="O636">
        <f t="shared" si="58"/>
        <v>0</v>
      </c>
      <c r="P636" t="s">
        <v>8272</v>
      </c>
      <c r="Q636" t="str">
        <f t="shared" si="59"/>
        <v>technology</v>
      </c>
      <c r="R636" t="str">
        <f t="shared" si="60"/>
        <v>web</v>
      </c>
      <c r="S636" s="7">
        <f t="shared" si="56"/>
        <v>42061.928576388891</v>
      </c>
      <c r="T636" s="7">
        <f t="shared" si="57"/>
        <v>42031.928576388891</v>
      </c>
    </row>
    <row r="637" spans="1:20" ht="28.8" hidden="1" x14ac:dyDescent="0.5500000000000000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5">
        <v>1428804762</v>
      </c>
      <c r="J637">
        <v>1426212762</v>
      </c>
      <c r="K637" t="b">
        <v>0</v>
      </c>
      <c r="L637">
        <v>1</v>
      </c>
      <c r="M637">
        <f t="shared" si="55"/>
        <v>2</v>
      </c>
      <c r="N637" t="b">
        <v>0</v>
      </c>
      <c r="O637">
        <f t="shared" si="58"/>
        <v>0</v>
      </c>
      <c r="P637" t="s">
        <v>8272</v>
      </c>
      <c r="Q637" t="str">
        <f t="shared" si="59"/>
        <v>technology</v>
      </c>
      <c r="R637" t="str">
        <f t="shared" si="60"/>
        <v>web</v>
      </c>
      <c r="S637" s="7">
        <f t="shared" si="56"/>
        <v>42106.092152777783</v>
      </c>
      <c r="T637" s="7">
        <f t="shared" si="57"/>
        <v>42076.092152777783</v>
      </c>
    </row>
    <row r="638" spans="1:20" ht="28.8" hidden="1" x14ac:dyDescent="0.5500000000000000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5">
        <v>1433587620</v>
      </c>
      <c r="J638">
        <v>1430996150</v>
      </c>
      <c r="K638" t="b">
        <v>0</v>
      </c>
      <c r="L638">
        <v>1</v>
      </c>
      <c r="M638">
        <f t="shared" si="55"/>
        <v>4</v>
      </c>
      <c r="N638" t="b">
        <v>0</v>
      </c>
      <c r="O638">
        <f t="shared" si="58"/>
        <v>0</v>
      </c>
      <c r="P638" t="s">
        <v>8272</v>
      </c>
      <c r="Q638" t="str">
        <f t="shared" si="59"/>
        <v>technology</v>
      </c>
      <c r="R638" t="str">
        <f t="shared" si="60"/>
        <v>web</v>
      </c>
      <c r="S638" s="7">
        <f t="shared" si="56"/>
        <v>42161.44930555555</v>
      </c>
      <c r="T638" s="7">
        <f t="shared" si="57"/>
        <v>42131.455439814818</v>
      </c>
    </row>
    <row r="639" spans="1:20" ht="43.2" hidden="1" x14ac:dyDescent="0.5500000000000000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5">
        <v>1488063840</v>
      </c>
      <c r="J639">
        <v>1485558318</v>
      </c>
      <c r="K639" t="b">
        <v>0</v>
      </c>
      <c r="L639">
        <v>0</v>
      </c>
      <c r="M639">
        <f t="shared" si="55"/>
        <v>0</v>
      </c>
      <c r="N639" t="b">
        <v>0</v>
      </c>
      <c r="O639">
        <f t="shared" si="58"/>
        <v>0</v>
      </c>
      <c r="P639" t="s">
        <v>8272</v>
      </c>
      <c r="Q639" t="str">
        <f t="shared" si="59"/>
        <v>technology</v>
      </c>
      <c r="R639" t="str">
        <f t="shared" si="60"/>
        <v>web</v>
      </c>
      <c r="S639" s="7">
        <f t="shared" si="56"/>
        <v>42791.961111111115</v>
      </c>
      <c r="T639" s="7">
        <f t="shared" si="57"/>
        <v>42762.962013888886</v>
      </c>
    </row>
    <row r="640" spans="1:20" hidden="1" x14ac:dyDescent="0.5500000000000000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5">
        <v>1490447662</v>
      </c>
      <c r="J640">
        <v>1485267262</v>
      </c>
      <c r="K640" t="b">
        <v>0</v>
      </c>
      <c r="L640">
        <v>6</v>
      </c>
      <c r="M640">
        <f t="shared" si="55"/>
        <v>3</v>
      </c>
      <c r="N640" t="b">
        <v>0</v>
      </c>
      <c r="O640">
        <f t="shared" si="58"/>
        <v>0</v>
      </c>
      <c r="P640" t="s">
        <v>8272</v>
      </c>
      <c r="Q640" t="str">
        <f t="shared" si="59"/>
        <v>technology</v>
      </c>
      <c r="R640" t="str">
        <f t="shared" si="60"/>
        <v>web</v>
      </c>
      <c r="S640" s="7">
        <f t="shared" si="56"/>
        <v>42819.55164351852</v>
      </c>
      <c r="T640" s="7">
        <f t="shared" si="57"/>
        <v>42759.593310185184</v>
      </c>
    </row>
    <row r="641" spans="1:20" ht="28.8" hidden="1" x14ac:dyDescent="0.5500000000000000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5">
        <v>1413208795</v>
      </c>
      <c r="J641">
        <v>1408024795</v>
      </c>
      <c r="K641" t="b">
        <v>0</v>
      </c>
      <c r="L641">
        <v>1</v>
      </c>
      <c r="M641">
        <f t="shared" si="55"/>
        <v>1</v>
      </c>
      <c r="N641" t="b">
        <v>0</v>
      </c>
      <c r="O641">
        <f t="shared" si="58"/>
        <v>0</v>
      </c>
      <c r="P641" t="s">
        <v>8272</v>
      </c>
      <c r="Q641" t="str">
        <f t="shared" si="59"/>
        <v>technology</v>
      </c>
      <c r="R641" t="str">
        <f t="shared" si="60"/>
        <v>web</v>
      </c>
      <c r="S641" s="7">
        <f t="shared" si="56"/>
        <v>41925.583275462966</v>
      </c>
      <c r="T641" s="7">
        <f t="shared" si="57"/>
        <v>41865.583275462966</v>
      </c>
    </row>
    <row r="642" spans="1:20" ht="43.2" hidden="1" x14ac:dyDescent="0.5500000000000000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5">
        <v>1480028400</v>
      </c>
      <c r="J642">
        <v>1478685915</v>
      </c>
      <c r="K642" t="b">
        <v>0</v>
      </c>
      <c r="L642">
        <v>2</v>
      </c>
      <c r="M642">
        <f t="shared" ref="M642:M705" si="61">IF(L642=0,0,ROUND(E642/L642,2))</f>
        <v>50.5</v>
      </c>
      <c r="N642" t="b">
        <v>1</v>
      </c>
      <c r="O642">
        <f t="shared" si="58"/>
        <v>144</v>
      </c>
      <c r="P642" t="s">
        <v>8273</v>
      </c>
      <c r="Q642" t="str">
        <f t="shared" si="59"/>
        <v>technology</v>
      </c>
      <c r="R642" t="str">
        <f t="shared" si="60"/>
        <v>wearables</v>
      </c>
      <c r="S642" s="7">
        <f t="shared" ref="S642:S705" si="62">(((I642/60)/60)/24)+DATE(1970,1,1)</f>
        <v>42698.958333333328</v>
      </c>
      <c r="T642" s="7">
        <f t="shared" ref="T642:T705" si="63">(((J642/60)/60)/24)+DATE(1970,1,1)</f>
        <v>42683.420312500006</v>
      </c>
    </row>
    <row r="643" spans="1:20" ht="43.2" hidden="1" x14ac:dyDescent="0.5500000000000000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5">
        <v>1439473248</v>
      </c>
      <c r="J643">
        <v>1436881248</v>
      </c>
      <c r="K643" t="b">
        <v>0</v>
      </c>
      <c r="L643">
        <v>315</v>
      </c>
      <c r="M643">
        <f t="shared" si="61"/>
        <v>151.32</v>
      </c>
      <c r="N643" t="b">
        <v>1</v>
      </c>
      <c r="O643">
        <f t="shared" ref="O643:O706" si="64">ROUND(($E643*100)/$D643,0)</f>
        <v>119</v>
      </c>
      <c r="P643" t="s">
        <v>8273</v>
      </c>
      <c r="Q643" t="str">
        <f t="shared" ref="Q643:Q706" si="65">LEFT(P643,FIND("/",P643)-1)</f>
        <v>technology</v>
      </c>
      <c r="R643" t="str">
        <f t="shared" si="60"/>
        <v>wearables</v>
      </c>
      <c r="S643" s="7">
        <f t="shared" si="62"/>
        <v>42229.57</v>
      </c>
      <c r="T643" s="7">
        <f t="shared" si="63"/>
        <v>42199.57</v>
      </c>
    </row>
    <row r="644" spans="1:20" ht="43.2" hidden="1" x14ac:dyDescent="0.5500000000000000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5">
        <v>1439998674</v>
      </c>
      <c r="J644">
        <v>1436888274</v>
      </c>
      <c r="K644" t="b">
        <v>0</v>
      </c>
      <c r="L644">
        <v>2174</v>
      </c>
      <c r="M644">
        <f t="shared" si="61"/>
        <v>134.36000000000001</v>
      </c>
      <c r="N644" t="b">
        <v>1</v>
      </c>
      <c r="O644">
        <f t="shared" si="64"/>
        <v>1460</v>
      </c>
      <c r="P644" t="s">
        <v>8273</v>
      </c>
      <c r="Q644" t="str">
        <f t="shared" si="65"/>
        <v>technology</v>
      </c>
      <c r="R644" t="str">
        <f t="shared" si="60"/>
        <v>wearables</v>
      </c>
      <c r="S644" s="7">
        <f t="shared" si="62"/>
        <v>42235.651319444441</v>
      </c>
      <c r="T644" s="7">
        <f t="shared" si="63"/>
        <v>42199.651319444441</v>
      </c>
    </row>
    <row r="645" spans="1:20" ht="28.8" hidden="1" x14ac:dyDescent="0.5500000000000000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5">
        <v>1433085875</v>
      </c>
      <c r="J645">
        <v>1428333875</v>
      </c>
      <c r="K645" t="b">
        <v>0</v>
      </c>
      <c r="L645">
        <v>152</v>
      </c>
      <c r="M645">
        <f t="shared" si="61"/>
        <v>174.03</v>
      </c>
      <c r="N645" t="b">
        <v>1</v>
      </c>
      <c r="O645">
        <f t="shared" si="64"/>
        <v>106</v>
      </c>
      <c r="P645" t="s">
        <v>8273</v>
      </c>
      <c r="Q645" t="str">
        <f t="shared" si="65"/>
        <v>technology</v>
      </c>
      <c r="R645" t="str">
        <f t="shared" si="60"/>
        <v>wearables</v>
      </c>
      <c r="S645" s="7">
        <f t="shared" si="62"/>
        <v>42155.642071759255</v>
      </c>
      <c r="T645" s="7">
        <f t="shared" si="63"/>
        <v>42100.642071759255</v>
      </c>
    </row>
    <row r="646" spans="1:20" ht="43.2" hidden="1" x14ac:dyDescent="0.5500000000000000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5">
        <v>1414544400</v>
      </c>
      <c r="J646">
        <v>1410883139</v>
      </c>
      <c r="K646" t="b">
        <v>0</v>
      </c>
      <c r="L646">
        <v>1021</v>
      </c>
      <c r="M646">
        <f t="shared" si="61"/>
        <v>73.489999999999995</v>
      </c>
      <c r="N646" t="b">
        <v>1</v>
      </c>
      <c r="O646">
        <f t="shared" si="64"/>
        <v>300</v>
      </c>
      <c r="P646" t="s">
        <v>8273</v>
      </c>
      <c r="Q646" t="str">
        <f t="shared" si="65"/>
        <v>technology</v>
      </c>
      <c r="R646" t="str">
        <f t="shared" si="60"/>
        <v>wearables</v>
      </c>
      <c r="S646" s="7">
        <f t="shared" si="62"/>
        <v>41941.041666666664</v>
      </c>
      <c r="T646" s="7">
        <f t="shared" si="63"/>
        <v>41898.665960648148</v>
      </c>
    </row>
    <row r="647" spans="1:20" ht="28.8" hidden="1" x14ac:dyDescent="0.5500000000000000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5">
        <v>1470962274</v>
      </c>
      <c r="J647">
        <v>1468370274</v>
      </c>
      <c r="K647" t="b">
        <v>0</v>
      </c>
      <c r="L647">
        <v>237</v>
      </c>
      <c r="M647">
        <f t="shared" si="61"/>
        <v>23.52</v>
      </c>
      <c r="N647" t="b">
        <v>1</v>
      </c>
      <c r="O647">
        <f t="shared" si="64"/>
        <v>279</v>
      </c>
      <c r="P647" t="s">
        <v>8273</v>
      </c>
      <c r="Q647" t="str">
        <f t="shared" si="65"/>
        <v>technology</v>
      </c>
      <c r="R647" t="str">
        <f t="shared" si="60"/>
        <v>wearables</v>
      </c>
      <c r="S647" s="7">
        <f t="shared" si="62"/>
        <v>42594.026319444441</v>
      </c>
      <c r="T647" s="7">
        <f t="shared" si="63"/>
        <v>42564.026319444441</v>
      </c>
    </row>
    <row r="648" spans="1:20" ht="43.2" hidden="1" x14ac:dyDescent="0.5500000000000000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5">
        <v>1407788867</v>
      </c>
      <c r="J648">
        <v>1405196867</v>
      </c>
      <c r="K648" t="b">
        <v>0</v>
      </c>
      <c r="L648">
        <v>27</v>
      </c>
      <c r="M648">
        <f t="shared" si="61"/>
        <v>39.07</v>
      </c>
      <c r="N648" t="b">
        <v>1</v>
      </c>
      <c r="O648">
        <f t="shared" si="64"/>
        <v>132</v>
      </c>
      <c r="P648" t="s">
        <v>8273</v>
      </c>
      <c r="Q648" t="str">
        <f t="shared" si="65"/>
        <v>technology</v>
      </c>
      <c r="R648" t="str">
        <f t="shared" si="60"/>
        <v>wearables</v>
      </c>
      <c r="S648" s="7">
        <f t="shared" si="62"/>
        <v>41862.852627314816</v>
      </c>
      <c r="T648" s="7">
        <f t="shared" si="63"/>
        <v>41832.852627314816</v>
      </c>
    </row>
    <row r="649" spans="1:20" ht="43.2" hidden="1" x14ac:dyDescent="0.5500000000000000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5">
        <v>1458235549</v>
      </c>
      <c r="J649">
        <v>1455647149</v>
      </c>
      <c r="K649" t="b">
        <v>0</v>
      </c>
      <c r="L649">
        <v>17</v>
      </c>
      <c r="M649">
        <f t="shared" si="61"/>
        <v>125.94</v>
      </c>
      <c r="N649" t="b">
        <v>1</v>
      </c>
      <c r="O649">
        <f t="shared" si="64"/>
        <v>107</v>
      </c>
      <c r="P649" t="s">
        <v>8273</v>
      </c>
      <c r="Q649" t="str">
        <f t="shared" si="65"/>
        <v>technology</v>
      </c>
      <c r="R649" t="str">
        <f t="shared" si="60"/>
        <v>wearables</v>
      </c>
      <c r="S649" s="7">
        <f t="shared" si="62"/>
        <v>42446.726261574076</v>
      </c>
      <c r="T649" s="7">
        <f t="shared" si="63"/>
        <v>42416.767928240741</v>
      </c>
    </row>
    <row r="650" spans="1:20" ht="28.8" hidden="1" x14ac:dyDescent="0.5500000000000000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5">
        <v>1413304708</v>
      </c>
      <c r="J650">
        <v>1410280708</v>
      </c>
      <c r="K650" t="b">
        <v>0</v>
      </c>
      <c r="L650">
        <v>27</v>
      </c>
      <c r="M650">
        <f t="shared" si="61"/>
        <v>1644</v>
      </c>
      <c r="N650" t="b">
        <v>1</v>
      </c>
      <c r="O650">
        <f t="shared" si="64"/>
        <v>127</v>
      </c>
      <c r="P650" t="s">
        <v>8273</v>
      </c>
      <c r="Q650" t="str">
        <f t="shared" si="65"/>
        <v>technology</v>
      </c>
      <c r="R650" t="str">
        <f t="shared" si="60"/>
        <v>wearables</v>
      </c>
      <c r="S650" s="7">
        <f t="shared" si="62"/>
        <v>41926.693379629629</v>
      </c>
      <c r="T650" s="7">
        <f t="shared" si="63"/>
        <v>41891.693379629629</v>
      </c>
    </row>
    <row r="651" spans="1:20" ht="43.2" hidden="1" x14ac:dyDescent="0.5500000000000000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5">
        <v>1410904413</v>
      </c>
      <c r="J651">
        <v>1409090013</v>
      </c>
      <c r="K651" t="b">
        <v>0</v>
      </c>
      <c r="L651">
        <v>82</v>
      </c>
      <c r="M651">
        <f t="shared" si="61"/>
        <v>42.67</v>
      </c>
      <c r="N651" t="b">
        <v>1</v>
      </c>
      <c r="O651">
        <f t="shared" si="64"/>
        <v>140</v>
      </c>
      <c r="P651" t="s">
        <v>8273</v>
      </c>
      <c r="Q651" t="str">
        <f t="shared" si="65"/>
        <v>technology</v>
      </c>
      <c r="R651" t="str">
        <f t="shared" ref="R651:R714" si="66">RIGHT(P651,LEN(P651)-FIND("/",P651))</f>
        <v>wearables</v>
      </c>
      <c r="S651" s="7">
        <f t="shared" si="62"/>
        <v>41898.912187499998</v>
      </c>
      <c r="T651" s="7">
        <f t="shared" si="63"/>
        <v>41877.912187499998</v>
      </c>
    </row>
    <row r="652" spans="1:20" ht="43.2" hidden="1" x14ac:dyDescent="0.5500000000000000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5">
        <v>1418953984</v>
      </c>
      <c r="J652">
        <v>1413766384</v>
      </c>
      <c r="K652" t="b">
        <v>0</v>
      </c>
      <c r="L652">
        <v>48</v>
      </c>
      <c r="M652">
        <f t="shared" si="61"/>
        <v>35.130000000000003</v>
      </c>
      <c r="N652" t="b">
        <v>1</v>
      </c>
      <c r="O652">
        <f t="shared" si="64"/>
        <v>112</v>
      </c>
      <c r="P652" t="s">
        <v>8273</v>
      </c>
      <c r="Q652" t="str">
        <f t="shared" si="65"/>
        <v>technology</v>
      </c>
      <c r="R652" t="str">
        <f t="shared" si="66"/>
        <v>wearables</v>
      </c>
      <c r="S652" s="7">
        <f t="shared" si="62"/>
        <v>41992.078518518523</v>
      </c>
      <c r="T652" s="7">
        <f t="shared" si="63"/>
        <v>41932.036851851852</v>
      </c>
    </row>
    <row r="653" spans="1:20" ht="43.2" hidden="1" x14ac:dyDescent="0.5500000000000000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5">
        <v>1418430311</v>
      </c>
      <c r="J653">
        <v>1415838311</v>
      </c>
      <c r="K653" t="b">
        <v>0</v>
      </c>
      <c r="L653">
        <v>105</v>
      </c>
      <c r="M653">
        <f t="shared" si="61"/>
        <v>239.35</v>
      </c>
      <c r="N653" t="b">
        <v>1</v>
      </c>
      <c r="O653">
        <f t="shared" si="64"/>
        <v>101</v>
      </c>
      <c r="P653" t="s">
        <v>8273</v>
      </c>
      <c r="Q653" t="str">
        <f t="shared" si="65"/>
        <v>technology</v>
      </c>
      <c r="R653" t="str">
        <f t="shared" si="66"/>
        <v>wearables</v>
      </c>
      <c r="S653" s="7">
        <f t="shared" si="62"/>
        <v>41986.017488425925</v>
      </c>
      <c r="T653" s="7">
        <f t="shared" si="63"/>
        <v>41956.017488425925</v>
      </c>
    </row>
    <row r="654" spans="1:20" ht="43.2" hidden="1" x14ac:dyDescent="0.5500000000000000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5">
        <v>1480613650</v>
      </c>
      <c r="J654">
        <v>1478018050</v>
      </c>
      <c r="K654" t="b">
        <v>0</v>
      </c>
      <c r="L654">
        <v>28</v>
      </c>
      <c r="M654">
        <f t="shared" si="61"/>
        <v>107.64</v>
      </c>
      <c r="N654" t="b">
        <v>1</v>
      </c>
      <c r="O654">
        <f t="shared" si="64"/>
        <v>100</v>
      </c>
      <c r="P654" t="s">
        <v>8273</v>
      </c>
      <c r="Q654" t="str">
        <f t="shared" si="65"/>
        <v>technology</v>
      </c>
      <c r="R654" t="str">
        <f t="shared" si="66"/>
        <v>wearables</v>
      </c>
      <c r="S654" s="7">
        <f t="shared" si="62"/>
        <v>42705.732060185182</v>
      </c>
      <c r="T654" s="7">
        <f t="shared" si="63"/>
        <v>42675.690393518518</v>
      </c>
    </row>
    <row r="655" spans="1:20" ht="43.2" hidden="1" x14ac:dyDescent="0.5500000000000000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5">
        <v>1440082240</v>
      </c>
      <c r="J655">
        <v>1436885440</v>
      </c>
      <c r="K655" t="b">
        <v>0</v>
      </c>
      <c r="L655">
        <v>1107</v>
      </c>
      <c r="M655">
        <f t="shared" si="61"/>
        <v>95.83</v>
      </c>
      <c r="N655" t="b">
        <v>1</v>
      </c>
      <c r="O655">
        <f t="shared" si="64"/>
        <v>141</v>
      </c>
      <c r="P655" t="s">
        <v>8273</v>
      </c>
      <c r="Q655" t="str">
        <f t="shared" si="65"/>
        <v>technology</v>
      </c>
      <c r="R655" t="str">
        <f t="shared" si="66"/>
        <v>wearables</v>
      </c>
      <c r="S655" s="7">
        <f t="shared" si="62"/>
        <v>42236.618518518517</v>
      </c>
      <c r="T655" s="7">
        <f t="shared" si="63"/>
        <v>42199.618518518517</v>
      </c>
    </row>
    <row r="656" spans="1:20" ht="43.2" hidden="1" x14ac:dyDescent="0.5500000000000000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5">
        <v>1436396313</v>
      </c>
      <c r="J656">
        <v>1433804313</v>
      </c>
      <c r="K656" t="b">
        <v>0</v>
      </c>
      <c r="L656">
        <v>1013</v>
      </c>
      <c r="M656">
        <f t="shared" si="61"/>
        <v>31.66</v>
      </c>
      <c r="N656" t="b">
        <v>1</v>
      </c>
      <c r="O656">
        <f t="shared" si="64"/>
        <v>267</v>
      </c>
      <c r="P656" t="s">
        <v>8273</v>
      </c>
      <c r="Q656" t="str">
        <f t="shared" si="65"/>
        <v>technology</v>
      </c>
      <c r="R656" t="str">
        <f t="shared" si="66"/>
        <v>wearables</v>
      </c>
      <c r="S656" s="7">
        <f t="shared" si="62"/>
        <v>42193.957326388889</v>
      </c>
      <c r="T656" s="7">
        <f t="shared" si="63"/>
        <v>42163.957326388889</v>
      </c>
    </row>
    <row r="657" spans="1:20" ht="43.2" hidden="1" x14ac:dyDescent="0.5500000000000000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5">
        <v>1426197512</v>
      </c>
      <c r="J657">
        <v>1423609112</v>
      </c>
      <c r="K657" t="b">
        <v>0</v>
      </c>
      <c r="L657">
        <v>274</v>
      </c>
      <c r="M657">
        <f t="shared" si="61"/>
        <v>42.89</v>
      </c>
      <c r="N657" t="b">
        <v>1</v>
      </c>
      <c r="O657">
        <f t="shared" si="64"/>
        <v>147</v>
      </c>
      <c r="P657" t="s">
        <v>8273</v>
      </c>
      <c r="Q657" t="str">
        <f t="shared" si="65"/>
        <v>technology</v>
      </c>
      <c r="R657" t="str">
        <f t="shared" si="66"/>
        <v>wearables</v>
      </c>
      <c r="S657" s="7">
        <f t="shared" si="62"/>
        <v>42075.915648148148</v>
      </c>
      <c r="T657" s="7">
        <f t="shared" si="63"/>
        <v>42045.957314814819</v>
      </c>
    </row>
    <row r="658" spans="1:20" ht="43.2" hidden="1" x14ac:dyDescent="0.5500000000000000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5">
        <v>1460917119</v>
      </c>
      <c r="J658">
        <v>1455736719</v>
      </c>
      <c r="K658" t="b">
        <v>0</v>
      </c>
      <c r="L658">
        <v>87</v>
      </c>
      <c r="M658">
        <f t="shared" si="61"/>
        <v>122.74</v>
      </c>
      <c r="N658" t="b">
        <v>1</v>
      </c>
      <c r="O658">
        <f t="shared" si="64"/>
        <v>214</v>
      </c>
      <c r="P658" t="s">
        <v>8273</v>
      </c>
      <c r="Q658" t="str">
        <f t="shared" si="65"/>
        <v>technology</v>
      </c>
      <c r="R658" t="str">
        <f t="shared" si="66"/>
        <v>wearables</v>
      </c>
      <c r="S658" s="7">
        <f t="shared" si="62"/>
        <v>42477.762951388882</v>
      </c>
      <c r="T658" s="7">
        <f t="shared" si="63"/>
        <v>42417.804618055554</v>
      </c>
    </row>
    <row r="659" spans="1:20" ht="43.2" hidden="1" x14ac:dyDescent="0.5500000000000000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5">
        <v>1450901872</v>
      </c>
      <c r="J659">
        <v>1448309872</v>
      </c>
      <c r="K659" t="b">
        <v>0</v>
      </c>
      <c r="L659">
        <v>99</v>
      </c>
      <c r="M659">
        <f t="shared" si="61"/>
        <v>190.45</v>
      </c>
      <c r="N659" t="b">
        <v>1</v>
      </c>
      <c r="O659">
        <f t="shared" si="64"/>
        <v>126</v>
      </c>
      <c r="P659" t="s">
        <v>8273</v>
      </c>
      <c r="Q659" t="str">
        <f t="shared" si="65"/>
        <v>technology</v>
      </c>
      <c r="R659" t="str">
        <f t="shared" si="66"/>
        <v>wearables</v>
      </c>
      <c r="S659" s="7">
        <f t="shared" si="62"/>
        <v>42361.84574074074</v>
      </c>
      <c r="T659" s="7">
        <f t="shared" si="63"/>
        <v>42331.84574074074</v>
      </c>
    </row>
    <row r="660" spans="1:20" ht="43.2" hidden="1" x14ac:dyDescent="0.5500000000000000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5">
        <v>1437933600</v>
      </c>
      <c r="J660">
        <v>1435117889</v>
      </c>
      <c r="K660" t="b">
        <v>0</v>
      </c>
      <c r="L660">
        <v>276</v>
      </c>
      <c r="M660">
        <f t="shared" si="61"/>
        <v>109.34</v>
      </c>
      <c r="N660" t="b">
        <v>1</v>
      </c>
      <c r="O660">
        <f t="shared" si="64"/>
        <v>104</v>
      </c>
      <c r="P660" t="s">
        <v>8273</v>
      </c>
      <c r="Q660" t="str">
        <f t="shared" si="65"/>
        <v>technology</v>
      </c>
      <c r="R660" t="str">
        <f t="shared" si="66"/>
        <v>wearables</v>
      </c>
      <c r="S660" s="7">
        <f t="shared" si="62"/>
        <v>42211.75</v>
      </c>
      <c r="T660" s="7">
        <f t="shared" si="63"/>
        <v>42179.160752314812</v>
      </c>
    </row>
    <row r="661" spans="1:20" hidden="1" x14ac:dyDescent="0.5500000000000000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5">
        <v>1440339295</v>
      </c>
      <c r="J661">
        <v>1437747295</v>
      </c>
      <c r="K661" t="b">
        <v>0</v>
      </c>
      <c r="L661">
        <v>21</v>
      </c>
      <c r="M661">
        <f t="shared" si="61"/>
        <v>143.66999999999999</v>
      </c>
      <c r="N661" t="b">
        <v>1</v>
      </c>
      <c r="O661">
        <f t="shared" si="64"/>
        <v>101</v>
      </c>
      <c r="P661" t="s">
        <v>8273</v>
      </c>
      <c r="Q661" t="str">
        <f t="shared" si="65"/>
        <v>technology</v>
      </c>
      <c r="R661" t="str">
        <f t="shared" si="66"/>
        <v>wearables</v>
      </c>
      <c r="S661" s="7">
        <f t="shared" si="62"/>
        <v>42239.593692129631</v>
      </c>
      <c r="T661" s="7">
        <f t="shared" si="63"/>
        <v>42209.593692129631</v>
      </c>
    </row>
    <row r="662" spans="1:20" ht="43.2" hidden="1" x14ac:dyDescent="0.5500000000000000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5">
        <v>1415558879</v>
      </c>
      <c r="J662">
        <v>1412963279</v>
      </c>
      <c r="K662" t="b">
        <v>0</v>
      </c>
      <c r="L662">
        <v>18</v>
      </c>
      <c r="M662">
        <f t="shared" si="61"/>
        <v>84.94</v>
      </c>
      <c r="N662" t="b">
        <v>0</v>
      </c>
      <c r="O662">
        <f t="shared" si="64"/>
        <v>3</v>
      </c>
      <c r="P662" t="s">
        <v>8273</v>
      </c>
      <c r="Q662" t="str">
        <f t="shared" si="65"/>
        <v>technology</v>
      </c>
      <c r="R662" t="str">
        <f t="shared" si="66"/>
        <v>wearables</v>
      </c>
      <c r="S662" s="7">
        <f t="shared" si="62"/>
        <v>41952.783321759263</v>
      </c>
      <c r="T662" s="7">
        <f t="shared" si="63"/>
        <v>41922.741655092592</v>
      </c>
    </row>
    <row r="663" spans="1:20" ht="43.2" hidden="1" x14ac:dyDescent="0.5500000000000000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5">
        <v>1477236559</v>
      </c>
      <c r="J663">
        <v>1474644559</v>
      </c>
      <c r="K663" t="b">
        <v>0</v>
      </c>
      <c r="L663">
        <v>9</v>
      </c>
      <c r="M663">
        <f t="shared" si="61"/>
        <v>10.56</v>
      </c>
      <c r="N663" t="b">
        <v>0</v>
      </c>
      <c r="O663">
        <f t="shared" si="64"/>
        <v>1</v>
      </c>
      <c r="P663" t="s">
        <v>8273</v>
      </c>
      <c r="Q663" t="str">
        <f t="shared" si="65"/>
        <v>technology</v>
      </c>
      <c r="R663" t="str">
        <f t="shared" si="66"/>
        <v>wearables</v>
      </c>
      <c r="S663" s="7">
        <f t="shared" si="62"/>
        <v>42666.645358796297</v>
      </c>
      <c r="T663" s="7">
        <f t="shared" si="63"/>
        <v>42636.645358796297</v>
      </c>
    </row>
    <row r="664" spans="1:20" ht="43.2" hidden="1" x14ac:dyDescent="0.5500000000000000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5">
        <v>1421404247</v>
      </c>
      <c r="J664">
        <v>1418812247</v>
      </c>
      <c r="K664" t="b">
        <v>0</v>
      </c>
      <c r="L664">
        <v>4</v>
      </c>
      <c r="M664">
        <f t="shared" si="61"/>
        <v>39</v>
      </c>
      <c r="N664" t="b">
        <v>0</v>
      </c>
      <c r="O664">
        <f t="shared" si="64"/>
        <v>0</v>
      </c>
      <c r="P664" t="s">
        <v>8273</v>
      </c>
      <c r="Q664" t="str">
        <f t="shared" si="65"/>
        <v>technology</v>
      </c>
      <c r="R664" t="str">
        <f t="shared" si="66"/>
        <v>wearables</v>
      </c>
      <c r="S664" s="7">
        <f t="shared" si="62"/>
        <v>42020.438043981485</v>
      </c>
      <c r="T664" s="7">
        <f t="shared" si="63"/>
        <v>41990.438043981485</v>
      </c>
    </row>
    <row r="665" spans="1:20" ht="43.2" hidden="1" x14ac:dyDescent="0.5500000000000000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5">
        <v>1437250456</v>
      </c>
      <c r="J665">
        <v>1434658456</v>
      </c>
      <c r="K665" t="b">
        <v>0</v>
      </c>
      <c r="L665">
        <v>7</v>
      </c>
      <c r="M665">
        <f t="shared" si="61"/>
        <v>100</v>
      </c>
      <c r="N665" t="b">
        <v>0</v>
      </c>
      <c r="O665">
        <f t="shared" si="64"/>
        <v>0</v>
      </c>
      <c r="P665" t="s">
        <v>8273</v>
      </c>
      <c r="Q665" t="str">
        <f t="shared" si="65"/>
        <v>technology</v>
      </c>
      <c r="R665" t="str">
        <f t="shared" si="66"/>
        <v>wearables</v>
      </c>
      <c r="S665" s="7">
        <f t="shared" si="62"/>
        <v>42203.843240740738</v>
      </c>
      <c r="T665" s="7">
        <f t="shared" si="63"/>
        <v>42173.843240740738</v>
      </c>
    </row>
    <row r="666" spans="1:20" ht="43.2" hidden="1" x14ac:dyDescent="0.5500000000000000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5">
        <v>1428940775</v>
      </c>
      <c r="J666">
        <v>1426348775</v>
      </c>
      <c r="K666" t="b">
        <v>0</v>
      </c>
      <c r="L666">
        <v>29</v>
      </c>
      <c r="M666">
        <f t="shared" si="61"/>
        <v>31.17</v>
      </c>
      <c r="N666" t="b">
        <v>0</v>
      </c>
      <c r="O666">
        <f t="shared" si="64"/>
        <v>8</v>
      </c>
      <c r="P666" t="s">
        <v>8273</v>
      </c>
      <c r="Q666" t="str">
        <f t="shared" si="65"/>
        <v>technology</v>
      </c>
      <c r="R666" t="str">
        <f t="shared" si="66"/>
        <v>wearables</v>
      </c>
      <c r="S666" s="7">
        <f t="shared" si="62"/>
        <v>42107.666377314818</v>
      </c>
      <c r="T666" s="7">
        <f t="shared" si="63"/>
        <v>42077.666377314818</v>
      </c>
    </row>
    <row r="667" spans="1:20" ht="43.2" hidden="1" x14ac:dyDescent="0.5500000000000000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5">
        <v>1484327061</v>
      </c>
      <c r="J667">
        <v>1479143061</v>
      </c>
      <c r="K667" t="b">
        <v>0</v>
      </c>
      <c r="L667">
        <v>12</v>
      </c>
      <c r="M667">
        <f t="shared" si="61"/>
        <v>155.33000000000001</v>
      </c>
      <c r="N667" t="b">
        <v>0</v>
      </c>
      <c r="O667">
        <f t="shared" si="64"/>
        <v>19</v>
      </c>
      <c r="P667" t="s">
        <v>8273</v>
      </c>
      <c r="Q667" t="str">
        <f t="shared" si="65"/>
        <v>technology</v>
      </c>
      <c r="R667" t="str">
        <f t="shared" si="66"/>
        <v>wearables</v>
      </c>
      <c r="S667" s="7">
        <f t="shared" si="62"/>
        <v>42748.711354166662</v>
      </c>
      <c r="T667" s="7">
        <f t="shared" si="63"/>
        <v>42688.711354166662</v>
      </c>
    </row>
    <row r="668" spans="1:20" ht="43.2" hidden="1" x14ac:dyDescent="0.5500000000000000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5">
        <v>1408305498</v>
      </c>
      <c r="J668">
        <v>1405713498</v>
      </c>
      <c r="K668" t="b">
        <v>0</v>
      </c>
      <c r="L668">
        <v>4</v>
      </c>
      <c r="M668">
        <f t="shared" si="61"/>
        <v>2</v>
      </c>
      <c r="N668" t="b">
        <v>0</v>
      </c>
      <c r="O668">
        <f t="shared" si="64"/>
        <v>0</v>
      </c>
      <c r="P668" t="s">
        <v>8273</v>
      </c>
      <c r="Q668" t="str">
        <f t="shared" si="65"/>
        <v>technology</v>
      </c>
      <c r="R668" t="str">
        <f t="shared" si="66"/>
        <v>wearables</v>
      </c>
      <c r="S668" s="7">
        <f t="shared" si="62"/>
        <v>41868.832152777781</v>
      </c>
      <c r="T668" s="7">
        <f t="shared" si="63"/>
        <v>41838.832152777781</v>
      </c>
    </row>
    <row r="669" spans="1:20" ht="43.2" hidden="1" x14ac:dyDescent="0.5500000000000000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5">
        <v>1477731463</v>
      </c>
      <c r="J669">
        <v>1474275463</v>
      </c>
      <c r="K669" t="b">
        <v>0</v>
      </c>
      <c r="L669">
        <v>28</v>
      </c>
      <c r="M669">
        <f t="shared" si="61"/>
        <v>178.93</v>
      </c>
      <c r="N669" t="b">
        <v>0</v>
      </c>
      <c r="O669">
        <f t="shared" si="64"/>
        <v>10</v>
      </c>
      <c r="P669" t="s">
        <v>8273</v>
      </c>
      <c r="Q669" t="str">
        <f t="shared" si="65"/>
        <v>technology</v>
      </c>
      <c r="R669" t="str">
        <f t="shared" si="66"/>
        <v>wearables</v>
      </c>
      <c r="S669" s="7">
        <f t="shared" si="62"/>
        <v>42672.373414351852</v>
      </c>
      <c r="T669" s="7">
        <f t="shared" si="63"/>
        <v>42632.373414351852</v>
      </c>
    </row>
    <row r="670" spans="1:20" ht="43.2" hidden="1" x14ac:dyDescent="0.5500000000000000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5">
        <v>1431374222</v>
      </c>
      <c r="J670">
        <v>1427486222</v>
      </c>
      <c r="K670" t="b">
        <v>0</v>
      </c>
      <c r="L670">
        <v>25</v>
      </c>
      <c r="M670">
        <f t="shared" si="61"/>
        <v>27.36</v>
      </c>
      <c r="N670" t="b">
        <v>0</v>
      </c>
      <c r="O670">
        <f t="shared" si="64"/>
        <v>5</v>
      </c>
      <c r="P670" t="s">
        <v>8273</v>
      </c>
      <c r="Q670" t="str">
        <f t="shared" si="65"/>
        <v>technology</v>
      </c>
      <c r="R670" t="str">
        <f t="shared" si="66"/>
        <v>wearables</v>
      </c>
      <c r="S670" s="7">
        <f t="shared" si="62"/>
        <v>42135.831273148149</v>
      </c>
      <c r="T670" s="7">
        <f t="shared" si="63"/>
        <v>42090.831273148149</v>
      </c>
    </row>
    <row r="671" spans="1:20" ht="57.6" hidden="1" x14ac:dyDescent="0.5500000000000000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5">
        <v>1467817258</v>
      </c>
      <c r="J671">
        <v>1465225258</v>
      </c>
      <c r="K671" t="b">
        <v>0</v>
      </c>
      <c r="L671">
        <v>28</v>
      </c>
      <c r="M671">
        <f t="shared" si="61"/>
        <v>1536.25</v>
      </c>
      <c r="N671" t="b">
        <v>0</v>
      </c>
      <c r="O671">
        <f t="shared" si="64"/>
        <v>22</v>
      </c>
      <c r="P671" t="s">
        <v>8273</v>
      </c>
      <c r="Q671" t="str">
        <f t="shared" si="65"/>
        <v>technology</v>
      </c>
      <c r="R671" t="str">
        <f t="shared" si="66"/>
        <v>wearables</v>
      </c>
      <c r="S671" s="7">
        <f t="shared" si="62"/>
        <v>42557.625671296293</v>
      </c>
      <c r="T671" s="7">
        <f t="shared" si="63"/>
        <v>42527.625671296293</v>
      </c>
    </row>
    <row r="672" spans="1:20" ht="43.2" hidden="1" x14ac:dyDescent="0.5500000000000000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5">
        <v>1466323800</v>
      </c>
      <c r="J672">
        <v>1463418120</v>
      </c>
      <c r="K672" t="b">
        <v>0</v>
      </c>
      <c r="L672">
        <v>310</v>
      </c>
      <c r="M672">
        <f t="shared" si="61"/>
        <v>85</v>
      </c>
      <c r="N672" t="b">
        <v>0</v>
      </c>
      <c r="O672">
        <f t="shared" si="64"/>
        <v>29</v>
      </c>
      <c r="P672" t="s">
        <v>8273</v>
      </c>
      <c r="Q672" t="str">
        <f t="shared" si="65"/>
        <v>technology</v>
      </c>
      <c r="R672" t="str">
        <f t="shared" si="66"/>
        <v>wearables</v>
      </c>
      <c r="S672" s="7">
        <f t="shared" si="62"/>
        <v>42540.340277777781</v>
      </c>
      <c r="T672" s="7">
        <f t="shared" si="63"/>
        <v>42506.709722222222</v>
      </c>
    </row>
    <row r="673" spans="1:20" ht="43.2" hidden="1" x14ac:dyDescent="0.5500000000000000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5">
        <v>1421208000</v>
      </c>
      <c r="J673">
        <v>1418315852</v>
      </c>
      <c r="K673" t="b">
        <v>0</v>
      </c>
      <c r="L673">
        <v>15</v>
      </c>
      <c r="M673">
        <f t="shared" si="61"/>
        <v>788.53</v>
      </c>
      <c r="N673" t="b">
        <v>0</v>
      </c>
      <c r="O673">
        <f t="shared" si="64"/>
        <v>39</v>
      </c>
      <c r="P673" t="s">
        <v>8273</v>
      </c>
      <c r="Q673" t="str">
        <f t="shared" si="65"/>
        <v>technology</v>
      </c>
      <c r="R673" t="str">
        <f t="shared" si="66"/>
        <v>wearables</v>
      </c>
      <c r="S673" s="7">
        <f t="shared" si="62"/>
        <v>42018.166666666672</v>
      </c>
      <c r="T673" s="7">
        <f t="shared" si="63"/>
        <v>41984.692731481482</v>
      </c>
    </row>
    <row r="674" spans="1:20" ht="43.2" hidden="1" x14ac:dyDescent="0.5500000000000000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5">
        <v>1420088340</v>
      </c>
      <c r="J674">
        <v>1417410964</v>
      </c>
      <c r="K674" t="b">
        <v>0</v>
      </c>
      <c r="L674">
        <v>215</v>
      </c>
      <c r="M674">
        <f t="shared" si="61"/>
        <v>50.3</v>
      </c>
      <c r="N674" t="b">
        <v>0</v>
      </c>
      <c r="O674">
        <f t="shared" si="64"/>
        <v>22</v>
      </c>
      <c r="P674" t="s">
        <v>8273</v>
      </c>
      <c r="Q674" t="str">
        <f t="shared" si="65"/>
        <v>technology</v>
      </c>
      <c r="R674" t="str">
        <f t="shared" si="66"/>
        <v>wearables</v>
      </c>
      <c r="S674" s="7">
        <f t="shared" si="62"/>
        <v>42005.207638888889</v>
      </c>
      <c r="T674" s="7">
        <f t="shared" si="63"/>
        <v>41974.219490740739</v>
      </c>
    </row>
    <row r="675" spans="1:20" ht="43.2" hidden="1" x14ac:dyDescent="0.5500000000000000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5">
        <v>1409602217</v>
      </c>
      <c r="J675">
        <v>1405714217</v>
      </c>
      <c r="K675" t="b">
        <v>0</v>
      </c>
      <c r="L675">
        <v>3</v>
      </c>
      <c r="M675">
        <f t="shared" si="61"/>
        <v>68.33</v>
      </c>
      <c r="N675" t="b">
        <v>0</v>
      </c>
      <c r="O675">
        <f t="shared" si="64"/>
        <v>0</v>
      </c>
      <c r="P675" t="s">
        <v>8273</v>
      </c>
      <c r="Q675" t="str">
        <f t="shared" si="65"/>
        <v>technology</v>
      </c>
      <c r="R675" t="str">
        <f t="shared" si="66"/>
        <v>wearables</v>
      </c>
      <c r="S675" s="7">
        <f t="shared" si="62"/>
        <v>41883.840474537035</v>
      </c>
      <c r="T675" s="7">
        <f t="shared" si="63"/>
        <v>41838.840474537035</v>
      </c>
    </row>
    <row r="676" spans="1:20" ht="28.8" hidden="1" x14ac:dyDescent="0.5500000000000000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5">
        <v>1407811627</v>
      </c>
      <c r="J676">
        <v>1402627627</v>
      </c>
      <c r="K676" t="b">
        <v>0</v>
      </c>
      <c r="L676">
        <v>2</v>
      </c>
      <c r="M676">
        <f t="shared" si="61"/>
        <v>7.5</v>
      </c>
      <c r="N676" t="b">
        <v>0</v>
      </c>
      <c r="O676">
        <f t="shared" si="64"/>
        <v>0</v>
      </c>
      <c r="P676" t="s">
        <v>8273</v>
      </c>
      <c r="Q676" t="str">
        <f t="shared" si="65"/>
        <v>technology</v>
      </c>
      <c r="R676" t="str">
        <f t="shared" si="66"/>
        <v>wearables</v>
      </c>
      <c r="S676" s="7">
        <f t="shared" si="62"/>
        <v>41863.116053240738</v>
      </c>
      <c r="T676" s="7">
        <f t="shared" si="63"/>
        <v>41803.116053240738</v>
      </c>
    </row>
    <row r="677" spans="1:20" ht="43.2" hidden="1" x14ac:dyDescent="0.5500000000000000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5">
        <v>1420095540</v>
      </c>
      <c r="J677">
        <v>1417558804</v>
      </c>
      <c r="K677" t="b">
        <v>0</v>
      </c>
      <c r="L677">
        <v>26</v>
      </c>
      <c r="M677">
        <f t="shared" si="61"/>
        <v>34.270000000000003</v>
      </c>
      <c r="N677" t="b">
        <v>0</v>
      </c>
      <c r="O677">
        <f t="shared" si="64"/>
        <v>15</v>
      </c>
      <c r="P677" t="s">
        <v>8273</v>
      </c>
      <c r="Q677" t="str">
        <f t="shared" si="65"/>
        <v>technology</v>
      </c>
      <c r="R677" t="str">
        <f t="shared" si="66"/>
        <v>wearables</v>
      </c>
      <c r="S677" s="7">
        <f t="shared" si="62"/>
        <v>42005.290972222225</v>
      </c>
      <c r="T677" s="7">
        <f t="shared" si="63"/>
        <v>41975.930601851855</v>
      </c>
    </row>
    <row r="678" spans="1:20" ht="57.6" hidden="1" x14ac:dyDescent="0.5500000000000000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5">
        <v>1423333581</v>
      </c>
      <c r="J678">
        <v>1420741581</v>
      </c>
      <c r="K678" t="b">
        <v>0</v>
      </c>
      <c r="L678">
        <v>24</v>
      </c>
      <c r="M678">
        <f t="shared" si="61"/>
        <v>61.29</v>
      </c>
      <c r="N678" t="b">
        <v>0</v>
      </c>
      <c r="O678">
        <f t="shared" si="64"/>
        <v>1</v>
      </c>
      <c r="P678" t="s">
        <v>8273</v>
      </c>
      <c r="Q678" t="str">
        <f t="shared" si="65"/>
        <v>technology</v>
      </c>
      <c r="R678" t="str">
        <f t="shared" si="66"/>
        <v>wearables</v>
      </c>
      <c r="S678" s="7">
        <f t="shared" si="62"/>
        <v>42042.768298611118</v>
      </c>
      <c r="T678" s="7">
        <f t="shared" si="63"/>
        <v>42012.768298611118</v>
      </c>
    </row>
    <row r="679" spans="1:20" ht="43.2" hidden="1" x14ac:dyDescent="0.5500000000000000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5">
        <v>1467106895</v>
      </c>
      <c r="J679">
        <v>1463218895</v>
      </c>
      <c r="K679" t="b">
        <v>0</v>
      </c>
      <c r="L679">
        <v>96</v>
      </c>
      <c r="M679">
        <f t="shared" si="61"/>
        <v>133.25</v>
      </c>
      <c r="N679" t="b">
        <v>0</v>
      </c>
      <c r="O679">
        <f t="shared" si="64"/>
        <v>26</v>
      </c>
      <c r="P679" t="s">
        <v>8273</v>
      </c>
      <c r="Q679" t="str">
        <f t="shared" si="65"/>
        <v>technology</v>
      </c>
      <c r="R679" t="str">
        <f t="shared" si="66"/>
        <v>wearables</v>
      </c>
      <c r="S679" s="7">
        <f t="shared" si="62"/>
        <v>42549.403877314813</v>
      </c>
      <c r="T679" s="7">
        <f t="shared" si="63"/>
        <v>42504.403877314813</v>
      </c>
    </row>
    <row r="680" spans="1:20" ht="43.2" hidden="1" x14ac:dyDescent="0.5500000000000000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5">
        <v>1463821338</v>
      </c>
      <c r="J680">
        <v>1461229338</v>
      </c>
      <c r="K680" t="b">
        <v>0</v>
      </c>
      <c r="L680">
        <v>17</v>
      </c>
      <c r="M680">
        <f t="shared" si="61"/>
        <v>65.180000000000007</v>
      </c>
      <c r="N680" t="b">
        <v>0</v>
      </c>
      <c r="O680">
        <f t="shared" si="64"/>
        <v>4</v>
      </c>
      <c r="P680" t="s">
        <v>8273</v>
      </c>
      <c r="Q680" t="str">
        <f t="shared" si="65"/>
        <v>technology</v>
      </c>
      <c r="R680" t="str">
        <f t="shared" si="66"/>
        <v>wearables</v>
      </c>
      <c r="S680" s="7">
        <f t="shared" si="62"/>
        <v>42511.376597222217</v>
      </c>
      <c r="T680" s="7">
        <f t="shared" si="63"/>
        <v>42481.376597222217</v>
      </c>
    </row>
    <row r="681" spans="1:20" ht="43.2" hidden="1" x14ac:dyDescent="0.5500000000000000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5">
        <v>1472920909</v>
      </c>
      <c r="J681">
        <v>1467736909</v>
      </c>
      <c r="K681" t="b">
        <v>0</v>
      </c>
      <c r="L681">
        <v>94</v>
      </c>
      <c r="M681">
        <f t="shared" si="61"/>
        <v>93.9</v>
      </c>
      <c r="N681" t="b">
        <v>0</v>
      </c>
      <c r="O681">
        <f t="shared" si="64"/>
        <v>15</v>
      </c>
      <c r="P681" t="s">
        <v>8273</v>
      </c>
      <c r="Q681" t="str">
        <f t="shared" si="65"/>
        <v>technology</v>
      </c>
      <c r="R681" t="str">
        <f t="shared" si="66"/>
        <v>wearables</v>
      </c>
      <c r="S681" s="7">
        <f t="shared" si="62"/>
        <v>42616.695706018523</v>
      </c>
      <c r="T681" s="7">
        <f t="shared" si="63"/>
        <v>42556.695706018523</v>
      </c>
    </row>
    <row r="682" spans="1:20" ht="43.2" hidden="1" x14ac:dyDescent="0.5500000000000000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5">
        <v>1410955331</v>
      </c>
      <c r="J682">
        <v>1407931331</v>
      </c>
      <c r="K682" t="b">
        <v>0</v>
      </c>
      <c r="L682">
        <v>129</v>
      </c>
      <c r="M682">
        <f t="shared" si="61"/>
        <v>150.65</v>
      </c>
      <c r="N682" t="b">
        <v>0</v>
      </c>
      <c r="O682">
        <f t="shared" si="64"/>
        <v>26</v>
      </c>
      <c r="P682" t="s">
        <v>8273</v>
      </c>
      <c r="Q682" t="str">
        <f t="shared" si="65"/>
        <v>technology</v>
      </c>
      <c r="R682" t="str">
        <f t="shared" si="66"/>
        <v>wearables</v>
      </c>
      <c r="S682" s="7">
        <f t="shared" si="62"/>
        <v>41899.501516203702</v>
      </c>
      <c r="T682" s="7">
        <f t="shared" si="63"/>
        <v>41864.501516203702</v>
      </c>
    </row>
    <row r="683" spans="1:20" ht="43.2" hidden="1" x14ac:dyDescent="0.5500000000000000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5">
        <v>1477509604</v>
      </c>
      <c r="J683">
        <v>1474917604</v>
      </c>
      <c r="K683" t="b">
        <v>0</v>
      </c>
      <c r="L683">
        <v>1</v>
      </c>
      <c r="M683">
        <f t="shared" si="61"/>
        <v>1</v>
      </c>
      <c r="N683" t="b">
        <v>0</v>
      </c>
      <c r="O683">
        <f t="shared" si="64"/>
        <v>0</v>
      </c>
      <c r="P683" t="s">
        <v>8273</v>
      </c>
      <c r="Q683" t="str">
        <f t="shared" si="65"/>
        <v>technology</v>
      </c>
      <c r="R683" t="str">
        <f t="shared" si="66"/>
        <v>wearables</v>
      </c>
      <c r="S683" s="7">
        <f t="shared" si="62"/>
        <v>42669.805601851855</v>
      </c>
      <c r="T683" s="7">
        <f t="shared" si="63"/>
        <v>42639.805601851855</v>
      </c>
    </row>
    <row r="684" spans="1:20" ht="43.2" hidden="1" x14ac:dyDescent="0.5500000000000000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5">
        <v>1489512122</v>
      </c>
      <c r="J684">
        <v>1486923722</v>
      </c>
      <c r="K684" t="b">
        <v>0</v>
      </c>
      <c r="L684">
        <v>4</v>
      </c>
      <c r="M684">
        <f t="shared" si="61"/>
        <v>13.25</v>
      </c>
      <c r="N684" t="b">
        <v>0</v>
      </c>
      <c r="O684">
        <f t="shared" si="64"/>
        <v>0</v>
      </c>
      <c r="P684" t="s">
        <v>8273</v>
      </c>
      <c r="Q684" t="str">
        <f t="shared" si="65"/>
        <v>technology</v>
      </c>
      <c r="R684" t="str">
        <f t="shared" si="66"/>
        <v>wearables</v>
      </c>
      <c r="S684" s="7">
        <f t="shared" si="62"/>
        <v>42808.723634259266</v>
      </c>
      <c r="T684" s="7">
        <f t="shared" si="63"/>
        <v>42778.765300925923</v>
      </c>
    </row>
    <row r="685" spans="1:20" ht="43.2" hidden="1" x14ac:dyDescent="0.5500000000000000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5">
        <v>1477949764</v>
      </c>
      <c r="J685">
        <v>1474493764</v>
      </c>
      <c r="K685" t="b">
        <v>0</v>
      </c>
      <c r="L685">
        <v>3</v>
      </c>
      <c r="M685">
        <f t="shared" si="61"/>
        <v>99.33</v>
      </c>
      <c r="N685" t="b">
        <v>0</v>
      </c>
      <c r="O685">
        <f t="shared" si="64"/>
        <v>1</v>
      </c>
      <c r="P685" t="s">
        <v>8273</v>
      </c>
      <c r="Q685" t="str">
        <f t="shared" si="65"/>
        <v>technology</v>
      </c>
      <c r="R685" t="str">
        <f t="shared" si="66"/>
        <v>wearables</v>
      </c>
      <c r="S685" s="7">
        <f t="shared" si="62"/>
        <v>42674.900046296301</v>
      </c>
      <c r="T685" s="7">
        <f t="shared" si="63"/>
        <v>42634.900046296301</v>
      </c>
    </row>
    <row r="686" spans="1:20" ht="28.8" hidden="1" x14ac:dyDescent="0.5500000000000000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5">
        <v>1406257200</v>
      </c>
      <c r="J686">
        <v>1403176891</v>
      </c>
      <c r="K686" t="b">
        <v>0</v>
      </c>
      <c r="L686">
        <v>135</v>
      </c>
      <c r="M686">
        <f t="shared" si="61"/>
        <v>177.39</v>
      </c>
      <c r="N686" t="b">
        <v>0</v>
      </c>
      <c r="O686">
        <f t="shared" si="64"/>
        <v>7</v>
      </c>
      <c r="P686" t="s">
        <v>8273</v>
      </c>
      <c r="Q686" t="str">
        <f t="shared" si="65"/>
        <v>technology</v>
      </c>
      <c r="R686" t="str">
        <f t="shared" si="66"/>
        <v>wearables</v>
      </c>
      <c r="S686" s="7">
        <f t="shared" si="62"/>
        <v>41845.125</v>
      </c>
      <c r="T686" s="7">
        <f t="shared" si="63"/>
        <v>41809.473275462966</v>
      </c>
    </row>
    <row r="687" spans="1:20" ht="43.2" hidden="1" x14ac:dyDescent="0.5500000000000000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5">
        <v>1421095672</v>
      </c>
      <c r="J687">
        <v>1417207672</v>
      </c>
      <c r="K687" t="b">
        <v>0</v>
      </c>
      <c r="L687">
        <v>10</v>
      </c>
      <c r="M687">
        <f t="shared" si="61"/>
        <v>55.3</v>
      </c>
      <c r="N687" t="b">
        <v>0</v>
      </c>
      <c r="O687">
        <f t="shared" si="64"/>
        <v>28</v>
      </c>
      <c r="P687" t="s">
        <v>8273</v>
      </c>
      <c r="Q687" t="str">
        <f t="shared" si="65"/>
        <v>technology</v>
      </c>
      <c r="R687" t="str">
        <f t="shared" si="66"/>
        <v>wearables</v>
      </c>
      <c r="S687" s="7">
        <f t="shared" si="62"/>
        <v>42016.866574074069</v>
      </c>
      <c r="T687" s="7">
        <f t="shared" si="63"/>
        <v>41971.866574074069</v>
      </c>
    </row>
    <row r="688" spans="1:20" ht="57.6" hidden="1" x14ac:dyDescent="0.5500000000000000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5">
        <v>1438618170</v>
      </c>
      <c r="J688">
        <v>1436026170</v>
      </c>
      <c r="K688" t="b">
        <v>0</v>
      </c>
      <c r="L688">
        <v>0</v>
      </c>
      <c r="M688">
        <f t="shared" si="61"/>
        <v>0</v>
      </c>
      <c r="N688" t="b">
        <v>0</v>
      </c>
      <c r="O688">
        <f t="shared" si="64"/>
        <v>0</v>
      </c>
      <c r="P688" t="s">
        <v>8273</v>
      </c>
      <c r="Q688" t="str">
        <f t="shared" si="65"/>
        <v>technology</v>
      </c>
      <c r="R688" t="str">
        <f t="shared" si="66"/>
        <v>wearables</v>
      </c>
      <c r="S688" s="7">
        <f t="shared" si="62"/>
        <v>42219.673263888893</v>
      </c>
      <c r="T688" s="7">
        <f t="shared" si="63"/>
        <v>42189.673263888893</v>
      </c>
    </row>
    <row r="689" spans="1:20" ht="43.2" hidden="1" x14ac:dyDescent="0.5500000000000000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5">
        <v>1486317653</v>
      </c>
      <c r="J689">
        <v>1481133653</v>
      </c>
      <c r="K689" t="b">
        <v>0</v>
      </c>
      <c r="L689">
        <v>6</v>
      </c>
      <c r="M689">
        <f t="shared" si="61"/>
        <v>591.66999999999996</v>
      </c>
      <c r="N689" t="b">
        <v>0</v>
      </c>
      <c r="O689">
        <f t="shared" si="64"/>
        <v>4</v>
      </c>
      <c r="P689" t="s">
        <v>8273</v>
      </c>
      <c r="Q689" t="str">
        <f t="shared" si="65"/>
        <v>technology</v>
      </c>
      <c r="R689" t="str">
        <f t="shared" si="66"/>
        <v>wearables</v>
      </c>
      <c r="S689" s="7">
        <f t="shared" si="62"/>
        <v>42771.750613425931</v>
      </c>
      <c r="T689" s="7">
        <f t="shared" si="63"/>
        <v>42711.750613425931</v>
      </c>
    </row>
    <row r="690" spans="1:20" ht="43.2" hidden="1" x14ac:dyDescent="0.5500000000000000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5">
        <v>1444876253</v>
      </c>
      <c r="J690">
        <v>1442284253</v>
      </c>
      <c r="K690" t="b">
        <v>0</v>
      </c>
      <c r="L690">
        <v>36</v>
      </c>
      <c r="M690">
        <f t="shared" si="61"/>
        <v>405.5</v>
      </c>
      <c r="N690" t="b">
        <v>0</v>
      </c>
      <c r="O690">
        <f t="shared" si="64"/>
        <v>73</v>
      </c>
      <c r="P690" t="s">
        <v>8273</v>
      </c>
      <c r="Q690" t="str">
        <f t="shared" si="65"/>
        <v>technology</v>
      </c>
      <c r="R690" t="str">
        <f t="shared" si="66"/>
        <v>wearables</v>
      </c>
      <c r="S690" s="7">
        <f t="shared" si="62"/>
        <v>42292.104780092588</v>
      </c>
      <c r="T690" s="7">
        <f t="shared" si="63"/>
        <v>42262.104780092588</v>
      </c>
    </row>
    <row r="691" spans="1:20" ht="43.2" hidden="1" x14ac:dyDescent="0.5500000000000000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5">
        <v>1481173140</v>
      </c>
      <c r="J691">
        <v>1478016097</v>
      </c>
      <c r="K691" t="b">
        <v>0</v>
      </c>
      <c r="L691">
        <v>336</v>
      </c>
      <c r="M691">
        <f t="shared" si="61"/>
        <v>343.15</v>
      </c>
      <c r="N691" t="b">
        <v>0</v>
      </c>
      <c r="O691">
        <f t="shared" si="64"/>
        <v>58</v>
      </c>
      <c r="P691" t="s">
        <v>8273</v>
      </c>
      <c r="Q691" t="str">
        <f t="shared" si="65"/>
        <v>technology</v>
      </c>
      <c r="R691" t="str">
        <f t="shared" si="66"/>
        <v>wearables</v>
      </c>
      <c r="S691" s="7">
        <f t="shared" si="62"/>
        <v>42712.207638888889</v>
      </c>
      <c r="T691" s="7">
        <f t="shared" si="63"/>
        <v>42675.66778935185</v>
      </c>
    </row>
    <row r="692" spans="1:20" ht="28.8" hidden="1" x14ac:dyDescent="0.5500000000000000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5">
        <v>1473400800</v>
      </c>
      <c r="J692">
        <v>1469718841</v>
      </c>
      <c r="K692" t="b">
        <v>0</v>
      </c>
      <c r="L692">
        <v>34</v>
      </c>
      <c r="M692">
        <f t="shared" si="61"/>
        <v>72.59</v>
      </c>
      <c r="N692" t="b">
        <v>0</v>
      </c>
      <c r="O692">
        <f t="shared" si="64"/>
        <v>12</v>
      </c>
      <c r="P692" t="s">
        <v>8273</v>
      </c>
      <c r="Q692" t="str">
        <f t="shared" si="65"/>
        <v>technology</v>
      </c>
      <c r="R692" t="str">
        <f t="shared" si="66"/>
        <v>wearables</v>
      </c>
      <c r="S692" s="7">
        <f t="shared" si="62"/>
        <v>42622.25</v>
      </c>
      <c r="T692" s="7">
        <f t="shared" si="63"/>
        <v>42579.634733796294</v>
      </c>
    </row>
    <row r="693" spans="1:20" ht="43.2" hidden="1" x14ac:dyDescent="0.5500000000000000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5">
        <v>1435711246</v>
      </c>
      <c r="J693">
        <v>1433292046</v>
      </c>
      <c r="K693" t="b">
        <v>0</v>
      </c>
      <c r="L693">
        <v>10</v>
      </c>
      <c r="M693">
        <f t="shared" si="61"/>
        <v>26</v>
      </c>
      <c r="N693" t="b">
        <v>0</v>
      </c>
      <c r="O693">
        <f t="shared" si="64"/>
        <v>1</v>
      </c>
      <c r="P693" t="s">
        <v>8273</v>
      </c>
      <c r="Q693" t="str">
        <f t="shared" si="65"/>
        <v>technology</v>
      </c>
      <c r="R693" t="str">
        <f t="shared" si="66"/>
        <v>wearables</v>
      </c>
      <c r="S693" s="7">
        <f t="shared" si="62"/>
        <v>42186.028310185182</v>
      </c>
      <c r="T693" s="7">
        <f t="shared" si="63"/>
        <v>42158.028310185182</v>
      </c>
    </row>
    <row r="694" spans="1:20" ht="43.2" hidden="1" x14ac:dyDescent="0.5500000000000000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5">
        <v>1482397263</v>
      </c>
      <c r="J694">
        <v>1479805263</v>
      </c>
      <c r="K694" t="b">
        <v>0</v>
      </c>
      <c r="L694">
        <v>201</v>
      </c>
      <c r="M694">
        <f t="shared" si="61"/>
        <v>6.5</v>
      </c>
      <c r="N694" t="b">
        <v>0</v>
      </c>
      <c r="O694">
        <f t="shared" si="64"/>
        <v>7</v>
      </c>
      <c r="P694" t="s">
        <v>8273</v>
      </c>
      <c r="Q694" t="str">
        <f t="shared" si="65"/>
        <v>technology</v>
      </c>
      <c r="R694" t="str">
        <f t="shared" si="66"/>
        <v>wearables</v>
      </c>
      <c r="S694" s="7">
        <f t="shared" si="62"/>
        <v>42726.37572916667</v>
      </c>
      <c r="T694" s="7">
        <f t="shared" si="63"/>
        <v>42696.37572916667</v>
      </c>
    </row>
    <row r="695" spans="1:20" ht="28.8" hidden="1" x14ac:dyDescent="0.5500000000000000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5">
        <v>1430421827</v>
      </c>
      <c r="J695">
        <v>1427829827</v>
      </c>
      <c r="K695" t="b">
        <v>0</v>
      </c>
      <c r="L695">
        <v>296</v>
      </c>
      <c r="M695">
        <f t="shared" si="61"/>
        <v>119.39</v>
      </c>
      <c r="N695" t="b">
        <v>0</v>
      </c>
      <c r="O695">
        <f t="shared" si="64"/>
        <v>35</v>
      </c>
      <c r="P695" t="s">
        <v>8273</v>
      </c>
      <c r="Q695" t="str">
        <f t="shared" si="65"/>
        <v>technology</v>
      </c>
      <c r="R695" t="str">
        <f t="shared" si="66"/>
        <v>wearables</v>
      </c>
      <c r="S695" s="7">
        <f t="shared" si="62"/>
        <v>42124.808182870373</v>
      </c>
      <c r="T695" s="7">
        <f t="shared" si="63"/>
        <v>42094.808182870373</v>
      </c>
    </row>
    <row r="696" spans="1:20" ht="43.2" hidden="1" x14ac:dyDescent="0.5500000000000000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5">
        <v>1485964559</v>
      </c>
      <c r="J696">
        <v>1483372559</v>
      </c>
      <c r="K696" t="b">
        <v>0</v>
      </c>
      <c r="L696">
        <v>7</v>
      </c>
      <c r="M696">
        <f t="shared" si="61"/>
        <v>84.29</v>
      </c>
      <c r="N696" t="b">
        <v>0</v>
      </c>
      <c r="O696">
        <f t="shared" si="64"/>
        <v>0</v>
      </c>
      <c r="P696" t="s">
        <v>8273</v>
      </c>
      <c r="Q696" t="str">
        <f t="shared" si="65"/>
        <v>technology</v>
      </c>
      <c r="R696" t="str">
        <f t="shared" si="66"/>
        <v>wearables</v>
      </c>
      <c r="S696" s="7">
        <f t="shared" si="62"/>
        <v>42767.663877314815</v>
      </c>
      <c r="T696" s="7">
        <f t="shared" si="63"/>
        <v>42737.663877314815</v>
      </c>
    </row>
    <row r="697" spans="1:20" ht="43.2" hidden="1" x14ac:dyDescent="0.5500000000000000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5">
        <v>1414758620</v>
      </c>
      <c r="J697">
        <v>1412166620</v>
      </c>
      <c r="K697" t="b">
        <v>0</v>
      </c>
      <c r="L697">
        <v>7</v>
      </c>
      <c r="M697">
        <f t="shared" si="61"/>
        <v>90.86</v>
      </c>
      <c r="N697" t="b">
        <v>0</v>
      </c>
      <c r="O697">
        <f t="shared" si="64"/>
        <v>1</v>
      </c>
      <c r="P697" t="s">
        <v>8273</v>
      </c>
      <c r="Q697" t="str">
        <f t="shared" si="65"/>
        <v>technology</v>
      </c>
      <c r="R697" t="str">
        <f t="shared" si="66"/>
        <v>wearables</v>
      </c>
      <c r="S697" s="7">
        <f t="shared" si="62"/>
        <v>41943.521064814813</v>
      </c>
      <c r="T697" s="7">
        <f t="shared" si="63"/>
        <v>41913.521064814813</v>
      </c>
    </row>
    <row r="698" spans="1:20" ht="28.8" hidden="1" x14ac:dyDescent="0.5500000000000000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5">
        <v>1406326502</v>
      </c>
      <c r="J698">
        <v>1403734502</v>
      </c>
      <c r="K698" t="b">
        <v>0</v>
      </c>
      <c r="L698">
        <v>1</v>
      </c>
      <c r="M698">
        <f t="shared" si="61"/>
        <v>1</v>
      </c>
      <c r="N698" t="b">
        <v>0</v>
      </c>
      <c r="O698">
        <f t="shared" si="64"/>
        <v>0</v>
      </c>
      <c r="P698" t="s">
        <v>8273</v>
      </c>
      <c r="Q698" t="str">
        <f t="shared" si="65"/>
        <v>technology</v>
      </c>
      <c r="R698" t="str">
        <f t="shared" si="66"/>
        <v>wearables</v>
      </c>
      <c r="S698" s="7">
        <f t="shared" si="62"/>
        <v>41845.927106481482</v>
      </c>
      <c r="T698" s="7">
        <f t="shared" si="63"/>
        <v>41815.927106481482</v>
      </c>
    </row>
    <row r="699" spans="1:20" ht="43.2" hidden="1" x14ac:dyDescent="0.5500000000000000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5">
        <v>1454502789</v>
      </c>
      <c r="J699">
        <v>1453206789</v>
      </c>
      <c r="K699" t="b">
        <v>0</v>
      </c>
      <c r="L699">
        <v>114</v>
      </c>
      <c r="M699">
        <f t="shared" si="61"/>
        <v>20.34</v>
      </c>
      <c r="N699" t="b">
        <v>0</v>
      </c>
      <c r="O699">
        <f t="shared" si="64"/>
        <v>46</v>
      </c>
      <c r="P699" t="s">
        <v>8273</v>
      </c>
      <c r="Q699" t="str">
        <f t="shared" si="65"/>
        <v>technology</v>
      </c>
      <c r="R699" t="str">
        <f t="shared" si="66"/>
        <v>wearables</v>
      </c>
      <c r="S699" s="7">
        <f t="shared" si="62"/>
        <v>42403.523020833338</v>
      </c>
      <c r="T699" s="7">
        <f t="shared" si="63"/>
        <v>42388.523020833338</v>
      </c>
    </row>
    <row r="700" spans="1:20" ht="43.2" hidden="1" x14ac:dyDescent="0.5500000000000000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5">
        <v>1411005600</v>
      </c>
      <c r="J700">
        <v>1408141245</v>
      </c>
      <c r="K700" t="b">
        <v>0</v>
      </c>
      <c r="L700">
        <v>29</v>
      </c>
      <c r="M700">
        <f t="shared" si="61"/>
        <v>530.69000000000005</v>
      </c>
      <c r="N700" t="b">
        <v>0</v>
      </c>
      <c r="O700">
        <f t="shared" si="64"/>
        <v>15</v>
      </c>
      <c r="P700" t="s">
        <v>8273</v>
      </c>
      <c r="Q700" t="str">
        <f t="shared" si="65"/>
        <v>technology</v>
      </c>
      <c r="R700" t="str">
        <f t="shared" si="66"/>
        <v>wearables</v>
      </c>
      <c r="S700" s="7">
        <f t="shared" si="62"/>
        <v>41900.083333333336</v>
      </c>
      <c r="T700" s="7">
        <f t="shared" si="63"/>
        <v>41866.931076388886</v>
      </c>
    </row>
    <row r="701" spans="1:20" ht="43.2" hidden="1" x14ac:dyDescent="0.5500000000000000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5">
        <v>1385136000</v>
      </c>
      <c r="J701">
        <v>1381923548</v>
      </c>
      <c r="K701" t="b">
        <v>0</v>
      </c>
      <c r="L701">
        <v>890</v>
      </c>
      <c r="M701">
        <f t="shared" si="61"/>
        <v>120.39</v>
      </c>
      <c r="N701" t="b">
        <v>0</v>
      </c>
      <c r="O701">
        <f t="shared" si="64"/>
        <v>82</v>
      </c>
      <c r="P701" t="s">
        <v>8273</v>
      </c>
      <c r="Q701" t="str">
        <f t="shared" si="65"/>
        <v>technology</v>
      </c>
      <c r="R701" t="str">
        <f t="shared" si="66"/>
        <v>wearables</v>
      </c>
      <c r="S701" s="7">
        <f t="shared" si="62"/>
        <v>41600.666666666664</v>
      </c>
      <c r="T701" s="7">
        <f t="shared" si="63"/>
        <v>41563.485509259262</v>
      </c>
    </row>
    <row r="702" spans="1:20" ht="43.2" hidden="1" x14ac:dyDescent="0.5500000000000000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5">
        <v>1484065881</v>
      </c>
      <c r="J702">
        <v>1481473881</v>
      </c>
      <c r="K702" t="b">
        <v>0</v>
      </c>
      <c r="L702">
        <v>31</v>
      </c>
      <c r="M702">
        <f t="shared" si="61"/>
        <v>13</v>
      </c>
      <c r="N702" t="b">
        <v>0</v>
      </c>
      <c r="O702">
        <f t="shared" si="64"/>
        <v>3</v>
      </c>
      <c r="P702" t="s">
        <v>8273</v>
      </c>
      <c r="Q702" t="str">
        <f t="shared" si="65"/>
        <v>technology</v>
      </c>
      <c r="R702" t="str">
        <f t="shared" si="66"/>
        <v>wearables</v>
      </c>
      <c r="S702" s="7">
        <f t="shared" si="62"/>
        <v>42745.688437500001</v>
      </c>
      <c r="T702" s="7">
        <f t="shared" si="63"/>
        <v>42715.688437500001</v>
      </c>
    </row>
    <row r="703" spans="1:20" ht="43.2" hidden="1" x14ac:dyDescent="0.5500000000000000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5">
        <v>1406130880</v>
      </c>
      <c r="J703">
        <v>1403538880</v>
      </c>
      <c r="K703" t="b">
        <v>0</v>
      </c>
      <c r="L703">
        <v>21</v>
      </c>
      <c r="M703">
        <f t="shared" si="61"/>
        <v>291.33</v>
      </c>
      <c r="N703" t="b">
        <v>0</v>
      </c>
      <c r="O703">
        <f t="shared" si="64"/>
        <v>27</v>
      </c>
      <c r="P703" t="s">
        <v>8273</v>
      </c>
      <c r="Q703" t="str">
        <f t="shared" si="65"/>
        <v>technology</v>
      </c>
      <c r="R703" t="str">
        <f t="shared" si="66"/>
        <v>wearables</v>
      </c>
      <c r="S703" s="7">
        <f t="shared" si="62"/>
        <v>41843.662962962961</v>
      </c>
      <c r="T703" s="7">
        <f t="shared" si="63"/>
        <v>41813.662962962961</v>
      </c>
    </row>
    <row r="704" spans="1:20" ht="43.2" hidden="1" x14ac:dyDescent="0.5500000000000000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5">
        <v>1480011987</v>
      </c>
      <c r="J704">
        <v>1477416387</v>
      </c>
      <c r="K704" t="b">
        <v>0</v>
      </c>
      <c r="L704">
        <v>37</v>
      </c>
      <c r="M704">
        <f t="shared" si="61"/>
        <v>124.92</v>
      </c>
      <c r="N704" t="b">
        <v>0</v>
      </c>
      <c r="O704">
        <f t="shared" si="64"/>
        <v>31</v>
      </c>
      <c r="P704" t="s">
        <v>8273</v>
      </c>
      <c r="Q704" t="str">
        <f t="shared" si="65"/>
        <v>technology</v>
      </c>
      <c r="R704" t="str">
        <f t="shared" si="66"/>
        <v>wearables</v>
      </c>
      <c r="S704" s="7">
        <f t="shared" si="62"/>
        <v>42698.768368055549</v>
      </c>
      <c r="T704" s="7">
        <f t="shared" si="63"/>
        <v>42668.726701388892</v>
      </c>
    </row>
    <row r="705" spans="1:20" ht="43.2" hidden="1" x14ac:dyDescent="0.5500000000000000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5">
        <v>1485905520</v>
      </c>
      <c r="J705">
        <v>1481150949</v>
      </c>
      <c r="K705" t="b">
        <v>0</v>
      </c>
      <c r="L705">
        <v>7</v>
      </c>
      <c r="M705">
        <f t="shared" si="61"/>
        <v>119.57</v>
      </c>
      <c r="N705" t="b">
        <v>0</v>
      </c>
      <c r="O705">
        <f t="shared" si="64"/>
        <v>6</v>
      </c>
      <c r="P705" t="s">
        <v>8273</v>
      </c>
      <c r="Q705" t="str">
        <f t="shared" si="65"/>
        <v>technology</v>
      </c>
      <c r="R705" t="str">
        <f t="shared" si="66"/>
        <v>wearables</v>
      </c>
      <c r="S705" s="7">
        <f t="shared" si="62"/>
        <v>42766.98055555555</v>
      </c>
      <c r="T705" s="7">
        <f t="shared" si="63"/>
        <v>42711.950798611113</v>
      </c>
    </row>
    <row r="706" spans="1:20" ht="43.2" hidden="1" x14ac:dyDescent="0.5500000000000000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5">
        <v>1487565468</v>
      </c>
      <c r="J706">
        <v>1482381468</v>
      </c>
      <c r="K706" t="b">
        <v>0</v>
      </c>
      <c r="L706">
        <v>4</v>
      </c>
      <c r="M706">
        <f t="shared" ref="M706:M769" si="67">IF(L706=0,0,ROUND(E706/L706,2))</f>
        <v>120.25</v>
      </c>
      <c r="N706" t="b">
        <v>0</v>
      </c>
      <c r="O706">
        <f t="shared" si="64"/>
        <v>1</v>
      </c>
      <c r="P706" t="s">
        <v>8273</v>
      </c>
      <c r="Q706" t="str">
        <f t="shared" si="65"/>
        <v>technology</v>
      </c>
      <c r="R706" t="str">
        <f t="shared" si="66"/>
        <v>wearables</v>
      </c>
      <c r="S706" s="7">
        <f t="shared" ref="S706:S769" si="68">(((I706/60)/60)/24)+DATE(1970,1,1)</f>
        <v>42786.192916666667</v>
      </c>
      <c r="T706" s="7">
        <f t="shared" ref="T706:T769" si="69">(((J706/60)/60)/24)+DATE(1970,1,1)</f>
        <v>42726.192916666667</v>
      </c>
    </row>
    <row r="707" spans="1:20" ht="28.8" hidden="1" x14ac:dyDescent="0.5500000000000000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5">
        <v>1484999278</v>
      </c>
      <c r="J707">
        <v>1482407278</v>
      </c>
      <c r="K707" t="b">
        <v>0</v>
      </c>
      <c r="L707">
        <v>5</v>
      </c>
      <c r="M707">
        <f t="shared" si="67"/>
        <v>195.4</v>
      </c>
      <c r="N707" t="b">
        <v>0</v>
      </c>
      <c r="O707">
        <f t="shared" ref="O707:O770" si="70">ROUND(($E707*100)/$D707,0)</f>
        <v>1</v>
      </c>
      <c r="P707" t="s">
        <v>8273</v>
      </c>
      <c r="Q707" t="str">
        <f t="shared" ref="Q707:Q770" si="71">LEFT(P707,FIND("/",P707)-1)</f>
        <v>technology</v>
      </c>
      <c r="R707" t="str">
        <f t="shared" si="66"/>
        <v>wearables</v>
      </c>
      <c r="S707" s="7">
        <f t="shared" si="68"/>
        <v>42756.491643518515</v>
      </c>
      <c r="T707" s="7">
        <f t="shared" si="69"/>
        <v>42726.491643518515</v>
      </c>
    </row>
    <row r="708" spans="1:20" ht="43.2" hidden="1" x14ac:dyDescent="0.5500000000000000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5">
        <v>1481740740</v>
      </c>
      <c r="J708">
        <v>1478130783</v>
      </c>
      <c r="K708" t="b">
        <v>0</v>
      </c>
      <c r="L708">
        <v>0</v>
      </c>
      <c r="M708">
        <f t="shared" si="67"/>
        <v>0</v>
      </c>
      <c r="N708" t="b">
        <v>0</v>
      </c>
      <c r="O708">
        <f t="shared" si="70"/>
        <v>0</v>
      </c>
      <c r="P708" t="s">
        <v>8273</v>
      </c>
      <c r="Q708" t="str">
        <f t="shared" si="71"/>
        <v>technology</v>
      </c>
      <c r="R708" t="str">
        <f t="shared" si="66"/>
        <v>wearables</v>
      </c>
      <c r="S708" s="7">
        <f t="shared" si="68"/>
        <v>42718.777083333334</v>
      </c>
      <c r="T708" s="7">
        <f t="shared" si="69"/>
        <v>42676.995173611111</v>
      </c>
    </row>
    <row r="709" spans="1:20" ht="43.2" hidden="1" x14ac:dyDescent="0.5500000000000000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5">
        <v>1483286127</v>
      </c>
      <c r="J709">
        <v>1479830127</v>
      </c>
      <c r="K709" t="b">
        <v>0</v>
      </c>
      <c r="L709">
        <v>456</v>
      </c>
      <c r="M709">
        <f t="shared" si="67"/>
        <v>117.7</v>
      </c>
      <c r="N709" t="b">
        <v>0</v>
      </c>
      <c r="O709">
        <f t="shared" si="70"/>
        <v>79</v>
      </c>
      <c r="P709" t="s">
        <v>8273</v>
      </c>
      <c r="Q709" t="str">
        <f t="shared" si="71"/>
        <v>technology</v>
      </c>
      <c r="R709" t="str">
        <f t="shared" si="66"/>
        <v>wearables</v>
      </c>
      <c r="S709" s="7">
        <f t="shared" si="68"/>
        <v>42736.663506944446</v>
      </c>
      <c r="T709" s="7">
        <f t="shared" si="69"/>
        <v>42696.663506944446</v>
      </c>
    </row>
    <row r="710" spans="1:20" ht="43.2" hidden="1" x14ac:dyDescent="0.5500000000000000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5">
        <v>1410616600</v>
      </c>
      <c r="J710">
        <v>1405432600</v>
      </c>
      <c r="K710" t="b">
        <v>0</v>
      </c>
      <c r="L710">
        <v>369</v>
      </c>
      <c r="M710">
        <f t="shared" si="67"/>
        <v>23.95</v>
      </c>
      <c r="N710" t="b">
        <v>0</v>
      </c>
      <c r="O710">
        <f t="shared" si="70"/>
        <v>22</v>
      </c>
      <c r="P710" t="s">
        <v>8273</v>
      </c>
      <c r="Q710" t="str">
        <f t="shared" si="71"/>
        <v>technology</v>
      </c>
      <c r="R710" t="str">
        <f t="shared" si="66"/>
        <v>wearables</v>
      </c>
      <c r="S710" s="7">
        <f t="shared" si="68"/>
        <v>41895.581018518518</v>
      </c>
      <c r="T710" s="7">
        <f t="shared" si="69"/>
        <v>41835.581018518518</v>
      </c>
    </row>
    <row r="711" spans="1:20" ht="28.8" hidden="1" x14ac:dyDescent="0.5500000000000000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5">
        <v>1417741159</v>
      </c>
      <c r="J711">
        <v>1415149159</v>
      </c>
      <c r="K711" t="b">
        <v>0</v>
      </c>
      <c r="L711">
        <v>2</v>
      </c>
      <c r="M711">
        <f t="shared" si="67"/>
        <v>30.5</v>
      </c>
      <c r="N711" t="b">
        <v>0</v>
      </c>
      <c r="O711">
        <f t="shared" si="70"/>
        <v>0</v>
      </c>
      <c r="P711" t="s">
        <v>8273</v>
      </c>
      <c r="Q711" t="str">
        <f t="shared" si="71"/>
        <v>technology</v>
      </c>
      <c r="R711" t="str">
        <f t="shared" si="66"/>
        <v>wearables</v>
      </c>
      <c r="S711" s="7">
        <f t="shared" si="68"/>
        <v>41978.041192129633</v>
      </c>
      <c r="T711" s="7">
        <f t="shared" si="69"/>
        <v>41948.041192129633</v>
      </c>
    </row>
    <row r="712" spans="1:20" ht="28.8" hidden="1" x14ac:dyDescent="0.5500000000000000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5">
        <v>1408495440</v>
      </c>
      <c r="J712">
        <v>1405640302</v>
      </c>
      <c r="K712" t="b">
        <v>0</v>
      </c>
      <c r="L712">
        <v>0</v>
      </c>
      <c r="M712">
        <f t="shared" si="67"/>
        <v>0</v>
      </c>
      <c r="N712" t="b">
        <v>0</v>
      </c>
      <c r="O712">
        <f t="shared" si="70"/>
        <v>0</v>
      </c>
      <c r="P712" t="s">
        <v>8273</v>
      </c>
      <c r="Q712" t="str">
        <f t="shared" si="71"/>
        <v>technology</v>
      </c>
      <c r="R712" t="str">
        <f t="shared" si="66"/>
        <v>wearables</v>
      </c>
      <c r="S712" s="7">
        <f t="shared" si="68"/>
        <v>41871.030555555553</v>
      </c>
      <c r="T712" s="7">
        <f t="shared" si="69"/>
        <v>41837.984976851854</v>
      </c>
    </row>
    <row r="713" spans="1:20" ht="43.2" hidden="1" x14ac:dyDescent="0.5500000000000000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5">
        <v>1481716868</v>
      </c>
      <c r="J713">
        <v>1478257268</v>
      </c>
      <c r="K713" t="b">
        <v>0</v>
      </c>
      <c r="L713">
        <v>338</v>
      </c>
      <c r="M713">
        <f t="shared" si="67"/>
        <v>99.97</v>
      </c>
      <c r="N713" t="b">
        <v>0</v>
      </c>
      <c r="O713">
        <f t="shared" si="70"/>
        <v>34</v>
      </c>
      <c r="P713" t="s">
        <v>8273</v>
      </c>
      <c r="Q713" t="str">
        <f t="shared" si="71"/>
        <v>technology</v>
      </c>
      <c r="R713" t="str">
        <f t="shared" si="66"/>
        <v>wearables</v>
      </c>
      <c r="S713" s="7">
        <f t="shared" si="68"/>
        <v>42718.500787037032</v>
      </c>
      <c r="T713" s="7">
        <f t="shared" si="69"/>
        <v>42678.459120370375</v>
      </c>
    </row>
    <row r="714" spans="1:20" ht="43.2" hidden="1" x14ac:dyDescent="0.5500000000000000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5">
        <v>1455466832</v>
      </c>
      <c r="J714">
        <v>1452874832</v>
      </c>
      <c r="K714" t="b">
        <v>0</v>
      </c>
      <c r="L714">
        <v>4</v>
      </c>
      <c r="M714">
        <f t="shared" si="67"/>
        <v>26.25</v>
      </c>
      <c r="N714" t="b">
        <v>0</v>
      </c>
      <c r="O714">
        <f t="shared" si="70"/>
        <v>0</v>
      </c>
      <c r="P714" t="s">
        <v>8273</v>
      </c>
      <c r="Q714" t="str">
        <f t="shared" si="71"/>
        <v>technology</v>
      </c>
      <c r="R714" t="str">
        <f t="shared" si="66"/>
        <v>wearables</v>
      </c>
      <c r="S714" s="7">
        <f t="shared" si="68"/>
        <v>42414.680925925932</v>
      </c>
      <c r="T714" s="7">
        <f t="shared" si="69"/>
        <v>42384.680925925932</v>
      </c>
    </row>
    <row r="715" spans="1:20" ht="43.2" hidden="1" x14ac:dyDescent="0.5500000000000000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5">
        <v>1465130532</v>
      </c>
      <c r="J715">
        <v>1462538532</v>
      </c>
      <c r="K715" t="b">
        <v>0</v>
      </c>
      <c r="L715">
        <v>1</v>
      </c>
      <c r="M715">
        <f t="shared" si="67"/>
        <v>199</v>
      </c>
      <c r="N715" t="b">
        <v>0</v>
      </c>
      <c r="O715">
        <f t="shared" si="70"/>
        <v>1</v>
      </c>
      <c r="P715" t="s">
        <v>8273</v>
      </c>
      <c r="Q715" t="str">
        <f t="shared" si="71"/>
        <v>technology</v>
      </c>
      <c r="R715" t="str">
        <f t="shared" ref="R715:R778" si="72">RIGHT(P715,LEN(P715)-FIND("/",P715))</f>
        <v>wearables</v>
      </c>
      <c r="S715" s="7">
        <f t="shared" si="68"/>
        <v>42526.529305555552</v>
      </c>
      <c r="T715" s="7">
        <f t="shared" si="69"/>
        <v>42496.529305555552</v>
      </c>
    </row>
    <row r="716" spans="1:20" ht="43.2" hidden="1" x14ac:dyDescent="0.5500000000000000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5">
        <v>1488308082</v>
      </c>
      <c r="J716">
        <v>1483124082</v>
      </c>
      <c r="K716" t="b">
        <v>0</v>
      </c>
      <c r="L716">
        <v>28</v>
      </c>
      <c r="M716">
        <f t="shared" si="67"/>
        <v>80.319999999999993</v>
      </c>
      <c r="N716" t="b">
        <v>0</v>
      </c>
      <c r="O716">
        <f t="shared" si="70"/>
        <v>15</v>
      </c>
      <c r="P716" t="s">
        <v>8273</v>
      </c>
      <c r="Q716" t="str">
        <f t="shared" si="71"/>
        <v>technology</v>
      </c>
      <c r="R716" t="str">
        <f t="shared" si="72"/>
        <v>wearables</v>
      </c>
      <c r="S716" s="7">
        <f t="shared" si="68"/>
        <v>42794.787986111114</v>
      </c>
      <c r="T716" s="7">
        <f t="shared" si="69"/>
        <v>42734.787986111114</v>
      </c>
    </row>
    <row r="717" spans="1:20" ht="43.2" hidden="1" x14ac:dyDescent="0.5500000000000000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5">
        <v>1446693040</v>
      </c>
      <c r="J717">
        <v>1443233440</v>
      </c>
      <c r="K717" t="b">
        <v>0</v>
      </c>
      <c r="L717">
        <v>12</v>
      </c>
      <c r="M717">
        <f t="shared" si="67"/>
        <v>115.75</v>
      </c>
      <c r="N717" t="b">
        <v>0</v>
      </c>
      <c r="O717">
        <f t="shared" si="70"/>
        <v>5</v>
      </c>
      <c r="P717" t="s">
        <v>8273</v>
      </c>
      <c r="Q717" t="str">
        <f t="shared" si="71"/>
        <v>technology</v>
      </c>
      <c r="R717" t="str">
        <f t="shared" si="72"/>
        <v>wearables</v>
      </c>
      <c r="S717" s="7">
        <f t="shared" si="68"/>
        <v>42313.132407407407</v>
      </c>
      <c r="T717" s="7">
        <f t="shared" si="69"/>
        <v>42273.090740740736</v>
      </c>
    </row>
    <row r="718" spans="1:20" ht="43.2" hidden="1" x14ac:dyDescent="0.5500000000000000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5">
        <v>1417392000</v>
      </c>
      <c r="J718">
        <v>1414511307</v>
      </c>
      <c r="K718" t="b">
        <v>0</v>
      </c>
      <c r="L718">
        <v>16</v>
      </c>
      <c r="M718">
        <f t="shared" si="67"/>
        <v>44.69</v>
      </c>
      <c r="N718" t="b">
        <v>0</v>
      </c>
      <c r="O718">
        <f t="shared" si="70"/>
        <v>10</v>
      </c>
      <c r="P718" t="s">
        <v>8273</v>
      </c>
      <c r="Q718" t="str">
        <f t="shared" si="71"/>
        <v>technology</v>
      </c>
      <c r="R718" t="str">
        <f t="shared" si="72"/>
        <v>wearables</v>
      </c>
      <c r="S718" s="7">
        <f t="shared" si="68"/>
        <v>41974</v>
      </c>
      <c r="T718" s="7">
        <f t="shared" si="69"/>
        <v>41940.658645833333</v>
      </c>
    </row>
    <row r="719" spans="1:20" hidden="1" x14ac:dyDescent="0.5500000000000000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5">
        <v>1409949002</v>
      </c>
      <c r="J719">
        <v>1407357002</v>
      </c>
      <c r="K719" t="b">
        <v>0</v>
      </c>
      <c r="L719">
        <v>4</v>
      </c>
      <c r="M719">
        <f t="shared" si="67"/>
        <v>76.25</v>
      </c>
      <c r="N719" t="b">
        <v>0</v>
      </c>
      <c r="O719">
        <f t="shared" si="70"/>
        <v>0</v>
      </c>
      <c r="P719" t="s">
        <v>8273</v>
      </c>
      <c r="Q719" t="str">
        <f t="shared" si="71"/>
        <v>technology</v>
      </c>
      <c r="R719" t="str">
        <f t="shared" si="72"/>
        <v>wearables</v>
      </c>
      <c r="S719" s="7">
        <f t="shared" si="68"/>
        <v>41887.854189814818</v>
      </c>
      <c r="T719" s="7">
        <f t="shared" si="69"/>
        <v>41857.854189814818</v>
      </c>
    </row>
    <row r="720" spans="1:20" ht="43.2" hidden="1" x14ac:dyDescent="0.5500000000000000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5">
        <v>1487397540</v>
      </c>
      <c r="J720">
        <v>1484684247</v>
      </c>
      <c r="K720" t="b">
        <v>0</v>
      </c>
      <c r="L720">
        <v>4</v>
      </c>
      <c r="M720">
        <f t="shared" si="67"/>
        <v>22.5</v>
      </c>
      <c r="N720" t="b">
        <v>0</v>
      </c>
      <c r="O720">
        <f t="shared" si="70"/>
        <v>1</v>
      </c>
      <c r="P720" t="s">
        <v>8273</v>
      </c>
      <c r="Q720" t="str">
        <f t="shared" si="71"/>
        <v>technology</v>
      </c>
      <c r="R720" t="str">
        <f t="shared" si="72"/>
        <v>wearables</v>
      </c>
      <c r="S720" s="7">
        <f t="shared" si="68"/>
        <v>42784.249305555553</v>
      </c>
      <c r="T720" s="7">
        <f t="shared" si="69"/>
        <v>42752.845451388886</v>
      </c>
    </row>
    <row r="721" spans="1:20" ht="43.2" hidden="1" x14ac:dyDescent="0.5500000000000000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5">
        <v>1456189076</v>
      </c>
      <c r="J721">
        <v>1454979476</v>
      </c>
      <c r="K721" t="b">
        <v>0</v>
      </c>
      <c r="L721">
        <v>10</v>
      </c>
      <c r="M721">
        <f t="shared" si="67"/>
        <v>19.399999999999999</v>
      </c>
      <c r="N721" t="b">
        <v>0</v>
      </c>
      <c r="O721">
        <f t="shared" si="70"/>
        <v>1</v>
      </c>
      <c r="P721" t="s">
        <v>8273</v>
      </c>
      <c r="Q721" t="str">
        <f t="shared" si="71"/>
        <v>technology</v>
      </c>
      <c r="R721" t="str">
        <f t="shared" si="72"/>
        <v>wearables</v>
      </c>
      <c r="S721" s="7">
        <f t="shared" si="68"/>
        <v>42423.040231481486</v>
      </c>
      <c r="T721" s="7">
        <f t="shared" si="69"/>
        <v>42409.040231481486</v>
      </c>
    </row>
    <row r="722" spans="1:20" ht="43.2" hidden="1" x14ac:dyDescent="0.5500000000000000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5">
        <v>1327851291</v>
      </c>
      <c r="J722">
        <v>1325432091</v>
      </c>
      <c r="K722" t="b">
        <v>0</v>
      </c>
      <c r="L722">
        <v>41</v>
      </c>
      <c r="M722">
        <f t="shared" si="67"/>
        <v>66.709999999999994</v>
      </c>
      <c r="N722" t="b">
        <v>1</v>
      </c>
      <c r="O722">
        <f t="shared" si="70"/>
        <v>144</v>
      </c>
      <c r="P722" t="s">
        <v>8274</v>
      </c>
      <c r="Q722" t="str">
        <f t="shared" si="71"/>
        <v>publishing</v>
      </c>
      <c r="R722" t="str">
        <f t="shared" si="72"/>
        <v>nonfiction</v>
      </c>
      <c r="S722" s="7">
        <f t="shared" si="68"/>
        <v>40937.649201388893</v>
      </c>
      <c r="T722" s="7">
        <f t="shared" si="69"/>
        <v>40909.649201388893</v>
      </c>
    </row>
    <row r="723" spans="1:20" ht="43.2" hidden="1" x14ac:dyDescent="0.5500000000000000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5">
        <v>1406900607</v>
      </c>
      <c r="J723">
        <v>1403012607</v>
      </c>
      <c r="K723" t="b">
        <v>0</v>
      </c>
      <c r="L723">
        <v>119</v>
      </c>
      <c r="M723">
        <f t="shared" si="67"/>
        <v>84.14</v>
      </c>
      <c r="N723" t="b">
        <v>1</v>
      </c>
      <c r="O723">
        <f t="shared" si="70"/>
        <v>122</v>
      </c>
      <c r="P723" t="s">
        <v>8274</v>
      </c>
      <c r="Q723" t="str">
        <f t="shared" si="71"/>
        <v>publishing</v>
      </c>
      <c r="R723" t="str">
        <f t="shared" si="72"/>
        <v>nonfiction</v>
      </c>
      <c r="S723" s="7">
        <f t="shared" si="68"/>
        <v>41852.571840277778</v>
      </c>
      <c r="T723" s="7">
        <f t="shared" si="69"/>
        <v>41807.571840277778</v>
      </c>
    </row>
    <row r="724" spans="1:20" ht="43.2" hidden="1" x14ac:dyDescent="0.5500000000000000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5">
        <v>1333909178</v>
      </c>
      <c r="J724">
        <v>1331320778</v>
      </c>
      <c r="K724" t="b">
        <v>0</v>
      </c>
      <c r="L724">
        <v>153</v>
      </c>
      <c r="M724">
        <f t="shared" si="67"/>
        <v>215.73</v>
      </c>
      <c r="N724" t="b">
        <v>1</v>
      </c>
      <c r="O724">
        <f t="shared" si="70"/>
        <v>132</v>
      </c>
      <c r="P724" t="s">
        <v>8274</v>
      </c>
      <c r="Q724" t="str">
        <f t="shared" si="71"/>
        <v>publishing</v>
      </c>
      <c r="R724" t="str">
        <f t="shared" si="72"/>
        <v>nonfiction</v>
      </c>
      <c r="S724" s="7">
        <f t="shared" si="68"/>
        <v>41007.76363425926</v>
      </c>
      <c r="T724" s="7">
        <f t="shared" si="69"/>
        <v>40977.805300925924</v>
      </c>
    </row>
    <row r="725" spans="1:20" ht="28.8" hidden="1" x14ac:dyDescent="0.5500000000000000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5">
        <v>1438228740</v>
      </c>
      <c r="J725">
        <v>1435606549</v>
      </c>
      <c r="K725" t="b">
        <v>0</v>
      </c>
      <c r="L725">
        <v>100</v>
      </c>
      <c r="M725">
        <f t="shared" si="67"/>
        <v>54.69</v>
      </c>
      <c r="N725" t="b">
        <v>1</v>
      </c>
      <c r="O725">
        <f t="shared" si="70"/>
        <v>109</v>
      </c>
      <c r="P725" t="s">
        <v>8274</v>
      </c>
      <c r="Q725" t="str">
        <f t="shared" si="71"/>
        <v>publishing</v>
      </c>
      <c r="R725" t="str">
        <f t="shared" si="72"/>
        <v>nonfiction</v>
      </c>
      <c r="S725" s="7">
        <f t="shared" si="68"/>
        <v>42215.165972222225</v>
      </c>
      <c r="T725" s="7">
        <f t="shared" si="69"/>
        <v>42184.816539351858</v>
      </c>
    </row>
    <row r="726" spans="1:20" ht="43.2" hidden="1" x14ac:dyDescent="0.5500000000000000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5">
        <v>1309447163</v>
      </c>
      <c r="J726">
        <v>1306855163</v>
      </c>
      <c r="K726" t="b">
        <v>0</v>
      </c>
      <c r="L726">
        <v>143</v>
      </c>
      <c r="M726">
        <f t="shared" si="67"/>
        <v>51.63</v>
      </c>
      <c r="N726" t="b">
        <v>1</v>
      </c>
      <c r="O726">
        <f t="shared" si="70"/>
        <v>105</v>
      </c>
      <c r="P726" t="s">
        <v>8274</v>
      </c>
      <c r="Q726" t="str">
        <f t="shared" si="71"/>
        <v>publishing</v>
      </c>
      <c r="R726" t="str">
        <f t="shared" si="72"/>
        <v>nonfiction</v>
      </c>
      <c r="S726" s="7">
        <f t="shared" si="68"/>
        <v>40724.638460648144</v>
      </c>
      <c r="T726" s="7">
        <f t="shared" si="69"/>
        <v>40694.638460648144</v>
      </c>
    </row>
    <row r="727" spans="1:20" ht="43.2" hidden="1" x14ac:dyDescent="0.5500000000000000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5">
        <v>1450018912</v>
      </c>
      <c r="J727">
        <v>1447426912</v>
      </c>
      <c r="K727" t="b">
        <v>0</v>
      </c>
      <c r="L727">
        <v>140</v>
      </c>
      <c r="M727">
        <f t="shared" si="67"/>
        <v>143.36000000000001</v>
      </c>
      <c r="N727" t="b">
        <v>1</v>
      </c>
      <c r="O727">
        <f t="shared" si="70"/>
        <v>100</v>
      </c>
      <c r="P727" t="s">
        <v>8274</v>
      </c>
      <c r="Q727" t="str">
        <f t="shared" si="71"/>
        <v>publishing</v>
      </c>
      <c r="R727" t="str">
        <f t="shared" si="72"/>
        <v>nonfiction</v>
      </c>
      <c r="S727" s="7">
        <f t="shared" si="68"/>
        <v>42351.626296296294</v>
      </c>
      <c r="T727" s="7">
        <f t="shared" si="69"/>
        <v>42321.626296296294</v>
      </c>
    </row>
    <row r="728" spans="1:20" ht="43.2" hidden="1" x14ac:dyDescent="0.5500000000000000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5">
        <v>1365728487</v>
      </c>
      <c r="J728">
        <v>1363136487</v>
      </c>
      <c r="K728" t="b">
        <v>0</v>
      </c>
      <c r="L728">
        <v>35</v>
      </c>
      <c r="M728">
        <f t="shared" si="67"/>
        <v>72.430000000000007</v>
      </c>
      <c r="N728" t="b">
        <v>1</v>
      </c>
      <c r="O728">
        <f t="shared" si="70"/>
        <v>101</v>
      </c>
      <c r="P728" t="s">
        <v>8274</v>
      </c>
      <c r="Q728" t="str">
        <f t="shared" si="71"/>
        <v>publishing</v>
      </c>
      <c r="R728" t="str">
        <f t="shared" si="72"/>
        <v>nonfiction</v>
      </c>
      <c r="S728" s="7">
        <f t="shared" si="68"/>
        <v>41376.042673611111</v>
      </c>
      <c r="T728" s="7">
        <f t="shared" si="69"/>
        <v>41346.042673611111</v>
      </c>
    </row>
    <row r="729" spans="1:20" ht="43.2" hidden="1" x14ac:dyDescent="0.5500000000000000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5">
        <v>1358198400</v>
      </c>
      <c r="J729">
        <v>1354580949</v>
      </c>
      <c r="K729" t="b">
        <v>0</v>
      </c>
      <c r="L729">
        <v>149</v>
      </c>
      <c r="M729">
        <f t="shared" si="67"/>
        <v>36.53</v>
      </c>
      <c r="N729" t="b">
        <v>1</v>
      </c>
      <c r="O729">
        <f t="shared" si="70"/>
        <v>156</v>
      </c>
      <c r="P729" t="s">
        <v>8274</v>
      </c>
      <c r="Q729" t="str">
        <f t="shared" si="71"/>
        <v>publishing</v>
      </c>
      <c r="R729" t="str">
        <f t="shared" si="72"/>
        <v>nonfiction</v>
      </c>
      <c r="S729" s="7">
        <f t="shared" si="68"/>
        <v>41288.888888888891</v>
      </c>
      <c r="T729" s="7">
        <f t="shared" si="69"/>
        <v>41247.020243055551</v>
      </c>
    </row>
    <row r="730" spans="1:20" ht="43.2" hidden="1" x14ac:dyDescent="0.5500000000000000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5">
        <v>1313957157</v>
      </c>
      <c r="J730">
        <v>1310069157</v>
      </c>
      <c r="K730" t="b">
        <v>0</v>
      </c>
      <c r="L730">
        <v>130</v>
      </c>
      <c r="M730">
        <f t="shared" si="67"/>
        <v>60.9</v>
      </c>
      <c r="N730" t="b">
        <v>1</v>
      </c>
      <c r="O730">
        <f t="shared" si="70"/>
        <v>106</v>
      </c>
      <c r="P730" t="s">
        <v>8274</v>
      </c>
      <c r="Q730" t="str">
        <f t="shared" si="71"/>
        <v>publishing</v>
      </c>
      <c r="R730" t="str">
        <f t="shared" si="72"/>
        <v>nonfiction</v>
      </c>
      <c r="S730" s="7">
        <f t="shared" si="68"/>
        <v>40776.837465277778</v>
      </c>
      <c r="T730" s="7">
        <f t="shared" si="69"/>
        <v>40731.837465277778</v>
      </c>
    </row>
    <row r="731" spans="1:20" ht="43.2" hidden="1" x14ac:dyDescent="0.5500000000000000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5">
        <v>1348028861</v>
      </c>
      <c r="J731">
        <v>1342844861</v>
      </c>
      <c r="K731" t="b">
        <v>0</v>
      </c>
      <c r="L731">
        <v>120</v>
      </c>
      <c r="M731">
        <f t="shared" si="67"/>
        <v>43.55</v>
      </c>
      <c r="N731" t="b">
        <v>1</v>
      </c>
      <c r="O731">
        <f t="shared" si="70"/>
        <v>131</v>
      </c>
      <c r="P731" t="s">
        <v>8274</v>
      </c>
      <c r="Q731" t="str">
        <f t="shared" si="71"/>
        <v>publishing</v>
      </c>
      <c r="R731" t="str">
        <f t="shared" si="72"/>
        <v>nonfiction</v>
      </c>
      <c r="S731" s="7">
        <f t="shared" si="68"/>
        <v>41171.185891203706</v>
      </c>
      <c r="T731" s="7">
        <f t="shared" si="69"/>
        <v>41111.185891203706</v>
      </c>
    </row>
    <row r="732" spans="1:20" ht="28.8" hidden="1" x14ac:dyDescent="0.5500000000000000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5">
        <v>1323280391</v>
      </c>
      <c r="J732">
        <v>1320688391</v>
      </c>
      <c r="K732" t="b">
        <v>0</v>
      </c>
      <c r="L732">
        <v>265</v>
      </c>
      <c r="M732">
        <f t="shared" si="67"/>
        <v>99.77</v>
      </c>
      <c r="N732" t="b">
        <v>1</v>
      </c>
      <c r="O732">
        <f t="shared" si="70"/>
        <v>132</v>
      </c>
      <c r="P732" t="s">
        <v>8274</v>
      </c>
      <c r="Q732" t="str">
        <f t="shared" si="71"/>
        <v>publishing</v>
      </c>
      <c r="R732" t="str">
        <f t="shared" si="72"/>
        <v>nonfiction</v>
      </c>
      <c r="S732" s="7">
        <f t="shared" si="68"/>
        <v>40884.745266203703</v>
      </c>
      <c r="T732" s="7">
        <f t="shared" si="69"/>
        <v>40854.745266203703</v>
      </c>
    </row>
    <row r="733" spans="1:20" ht="43.2" hidden="1" x14ac:dyDescent="0.5500000000000000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5">
        <v>1327212000</v>
      </c>
      <c r="J733">
        <v>1322852747</v>
      </c>
      <c r="K733" t="b">
        <v>0</v>
      </c>
      <c r="L733">
        <v>71</v>
      </c>
      <c r="M733">
        <f t="shared" si="67"/>
        <v>88.73</v>
      </c>
      <c r="N733" t="b">
        <v>1</v>
      </c>
      <c r="O733">
        <f t="shared" si="70"/>
        <v>126</v>
      </c>
      <c r="P733" t="s">
        <v>8274</v>
      </c>
      <c r="Q733" t="str">
        <f t="shared" si="71"/>
        <v>publishing</v>
      </c>
      <c r="R733" t="str">
        <f t="shared" si="72"/>
        <v>nonfiction</v>
      </c>
      <c r="S733" s="7">
        <f t="shared" si="68"/>
        <v>40930.25</v>
      </c>
      <c r="T733" s="7">
        <f t="shared" si="69"/>
        <v>40879.795682870368</v>
      </c>
    </row>
    <row r="734" spans="1:20" ht="43.2" hidden="1" x14ac:dyDescent="0.5500000000000000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5">
        <v>1380449461</v>
      </c>
      <c r="J734">
        <v>1375265461</v>
      </c>
      <c r="K734" t="b">
        <v>0</v>
      </c>
      <c r="L734">
        <v>13</v>
      </c>
      <c r="M734">
        <f t="shared" si="67"/>
        <v>4.92</v>
      </c>
      <c r="N734" t="b">
        <v>1</v>
      </c>
      <c r="O734">
        <f t="shared" si="70"/>
        <v>160</v>
      </c>
      <c r="P734" t="s">
        <v>8274</v>
      </c>
      <c r="Q734" t="str">
        <f t="shared" si="71"/>
        <v>publishing</v>
      </c>
      <c r="R734" t="str">
        <f t="shared" si="72"/>
        <v>nonfiction</v>
      </c>
      <c r="S734" s="7">
        <f t="shared" si="68"/>
        <v>41546.424317129626</v>
      </c>
      <c r="T734" s="7">
        <f t="shared" si="69"/>
        <v>41486.424317129626</v>
      </c>
    </row>
    <row r="735" spans="1:20" ht="43.2" hidden="1" x14ac:dyDescent="0.5500000000000000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5">
        <v>1387533892</v>
      </c>
      <c r="J735">
        <v>1384941892</v>
      </c>
      <c r="K735" t="b">
        <v>0</v>
      </c>
      <c r="L735">
        <v>169</v>
      </c>
      <c r="M735">
        <f t="shared" si="67"/>
        <v>17.82</v>
      </c>
      <c r="N735" t="b">
        <v>1</v>
      </c>
      <c r="O735">
        <f t="shared" si="70"/>
        <v>120</v>
      </c>
      <c r="P735" t="s">
        <v>8274</v>
      </c>
      <c r="Q735" t="str">
        <f t="shared" si="71"/>
        <v>publishing</v>
      </c>
      <c r="R735" t="str">
        <f t="shared" si="72"/>
        <v>nonfiction</v>
      </c>
      <c r="S735" s="7">
        <f t="shared" si="68"/>
        <v>41628.420046296298</v>
      </c>
      <c r="T735" s="7">
        <f t="shared" si="69"/>
        <v>41598.420046296298</v>
      </c>
    </row>
    <row r="736" spans="1:20" ht="28.8" hidden="1" x14ac:dyDescent="0.5500000000000000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5">
        <v>1431147600</v>
      </c>
      <c r="J736">
        <v>1428465420</v>
      </c>
      <c r="K736" t="b">
        <v>0</v>
      </c>
      <c r="L736">
        <v>57</v>
      </c>
      <c r="M736">
        <f t="shared" si="67"/>
        <v>187.19</v>
      </c>
      <c r="N736" t="b">
        <v>1</v>
      </c>
      <c r="O736">
        <f t="shared" si="70"/>
        <v>126</v>
      </c>
      <c r="P736" t="s">
        <v>8274</v>
      </c>
      <c r="Q736" t="str">
        <f t="shared" si="71"/>
        <v>publishing</v>
      </c>
      <c r="R736" t="str">
        <f t="shared" si="72"/>
        <v>nonfiction</v>
      </c>
      <c r="S736" s="7">
        <f t="shared" si="68"/>
        <v>42133.208333333328</v>
      </c>
      <c r="T736" s="7">
        <f t="shared" si="69"/>
        <v>42102.164583333331</v>
      </c>
    </row>
    <row r="737" spans="1:20" ht="43.2" hidden="1" x14ac:dyDescent="0.5500000000000000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5">
        <v>1417653540</v>
      </c>
      <c r="J737">
        <v>1414975346</v>
      </c>
      <c r="K737" t="b">
        <v>0</v>
      </c>
      <c r="L737">
        <v>229</v>
      </c>
      <c r="M737">
        <f t="shared" si="67"/>
        <v>234.81</v>
      </c>
      <c r="N737" t="b">
        <v>1</v>
      </c>
      <c r="O737">
        <f t="shared" si="70"/>
        <v>114</v>
      </c>
      <c r="P737" t="s">
        <v>8274</v>
      </c>
      <c r="Q737" t="str">
        <f t="shared" si="71"/>
        <v>publishing</v>
      </c>
      <c r="R737" t="str">
        <f t="shared" si="72"/>
        <v>nonfiction</v>
      </c>
      <c r="S737" s="7">
        <f t="shared" si="68"/>
        <v>41977.027083333334</v>
      </c>
      <c r="T737" s="7">
        <f t="shared" si="69"/>
        <v>41946.029467592591</v>
      </c>
    </row>
    <row r="738" spans="1:20" ht="43.2" hidden="1" x14ac:dyDescent="0.5500000000000000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5">
        <v>1385009940</v>
      </c>
      <c r="J738">
        <v>1383327440</v>
      </c>
      <c r="K738" t="b">
        <v>0</v>
      </c>
      <c r="L738">
        <v>108</v>
      </c>
      <c r="M738">
        <f t="shared" si="67"/>
        <v>105.05</v>
      </c>
      <c r="N738" t="b">
        <v>1</v>
      </c>
      <c r="O738">
        <f t="shared" si="70"/>
        <v>315</v>
      </c>
      <c r="P738" t="s">
        <v>8274</v>
      </c>
      <c r="Q738" t="str">
        <f t="shared" si="71"/>
        <v>publishing</v>
      </c>
      <c r="R738" t="str">
        <f t="shared" si="72"/>
        <v>nonfiction</v>
      </c>
      <c r="S738" s="7">
        <f t="shared" si="68"/>
        <v>41599.207638888889</v>
      </c>
      <c r="T738" s="7">
        <f t="shared" si="69"/>
        <v>41579.734259259261</v>
      </c>
    </row>
    <row r="739" spans="1:20" ht="43.2" hidden="1" x14ac:dyDescent="0.5500000000000000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5">
        <v>1392408000</v>
      </c>
      <c r="J739">
        <v>1390890987</v>
      </c>
      <c r="K739" t="b">
        <v>0</v>
      </c>
      <c r="L739">
        <v>108</v>
      </c>
      <c r="M739">
        <f t="shared" si="67"/>
        <v>56.67</v>
      </c>
      <c r="N739" t="b">
        <v>1</v>
      </c>
      <c r="O739">
        <f t="shared" si="70"/>
        <v>122</v>
      </c>
      <c r="P739" t="s">
        <v>8274</v>
      </c>
      <c r="Q739" t="str">
        <f t="shared" si="71"/>
        <v>publishing</v>
      </c>
      <c r="R739" t="str">
        <f t="shared" si="72"/>
        <v>nonfiction</v>
      </c>
      <c r="S739" s="7">
        <f t="shared" si="68"/>
        <v>41684.833333333336</v>
      </c>
      <c r="T739" s="7">
        <f t="shared" si="69"/>
        <v>41667.275312500002</v>
      </c>
    </row>
    <row r="740" spans="1:20" ht="28.8" hidden="1" x14ac:dyDescent="0.5500000000000000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5">
        <v>1417409940</v>
      </c>
      <c r="J740">
        <v>1414765794</v>
      </c>
      <c r="K740" t="b">
        <v>0</v>
      </c>
      <c r="L740">
        <v>41</v>
      </c>
      <c r="M740">
        <f t="shared" si="67"/>
        <v>39.049999999999997</v>
      </c>
      <c r="N740" t="b">
        <v>1</v>
      </c>
      <c r="O740">
        <f t="shared" si="70"/>
        <v>107</v>
      </c>
      <c r="P740" t="s">
        <v>8274</v>
      </c>
      <c r="Q740" t="str">
        <f t="shared" si="71"/>
        <v>publishing</v>
      </c>
      <c r="R740" t="str">
        <f t="shared" si="72"/>
        <v>nonfiction</v>
      </c>
      <c r="S740" s="7">
        <f t="shared" si="68"/>
        <v>41974.207638888889</v>
      </c>
      <c r="T740" s="7">
        <f t="shared" si="69"/>
        <v>41943.604097222218</v>
      </c>
    </row>
    <row r="741" spans="1:20" ht="43.2" hidden="1" x14ac:dyDescent="0.5500000000000000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5">
        <v>1407758629</v>
      </c>
      <c r="J741">
        <v>1404907429</v>
      </c>
      <c r="K741" t="b">
        <v>0</v>
      </c>
      <c r="L741">
        <v>139</v>
      </c>
      <c r="M741">
        <f t="shared" si="67"/>
        <v>68.349999999999994</v>
      </c>
      <c r="N741" t="b">
        <v>1</v>
      </c>
      <c r="O741">
        <f t="shared" si="70"/>
        <v>158</v>
      </c>
      <c r="P741" t="s">
        <v>8274</v>
      </c>
      <c r="Q741" t="str">
        <f t="shared" si="71"/>
        <v>publishing</v>
      </c>
      <c r="R741" t="str">
        <f t="shared" si="72"/>
        <v>nonfiction</v>
      </c>
      <c r="S741" s="7">
        <f t="shared" si="68"/>
        <v>41862.502650462964</v>
      </c>
      <c r="T741" s="7">
        <f t="shared" si="69"/>
        <v>41829.502650462964</v>
      </c>
    </row>
    <row r="742" spans="1:20" ht="43.2" hidden="1" x14ac:dyDescent="0.5500000000000000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5">
        <v>1434857482</v>
      </c>
      <c r="J742">
        <v>1433647882</v>
      </c>
      <c r="K742" t="b">
        <v>0</v>
      </c>
      <c r="L742">
        <v>19</v>
      </c>
      <c r="M742">
        <f t="shared" si="67"/>
        <v>169.58</v>
      </c>
      <c r="N742" t="b">
        <v>1</v>
      </c>
      <c r="O742">
        <f t="shared" si="70"/>
        <v>107</v>
      </c>
      <c r="P742" t="s">
        <v>8274</v>
      </c>
      <c r="Q742" t="str">
        <f t="shared" si="71"/>
        <v>publishing</v>
      </c>
      <c r="R742" t="str">
        <f t="shared" si="72"/>
        <v>nonfiction</v>
      </c>
      <c r="S742" s="7">
        <f t="shared" si="68"/>
        <v>42176.146782407406</v>
      </c>
      <c r="T742" s="7">
        <f t="shared" si="69"/>
        <v>42162.146782407406</v>
      </c>
    </row>
    <row r="743" spans="1:20" ht="28.8" hidden="1" x14ac:dyDescent="0.5500000000000000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5">
        <v>1370964806</v>
      </c>
      <c r="J743">
        <v>1367940806</v>
      </c>
      <c r="K743" t="b">
        <v>0</v>
      </c>
      <c r="L743">
        <v>94</v>
      </c>
      <c r="M743">
        <f t="shared" si="67"/>
        <v>141.41999999999999</v>
      </c>
      <c r="N743" t="b">
        <v>1</v>
      </c>
      <c r="O743">
        <f t="shared" si="70"/>
        <v>102</v>
      </c>
      <c r="P743" t="s">
        <v>8274</v>
      </c>
      <c r="Q743" t="str">
        <f t="shared" si="71"/>
        <v>publishing</v>
      </c>
      <c r="R743" t="str">
        <f t="shared" si="72"/>
        <v>nonfiction</v>
      </c>
      <c r="S743" s="7">
        <f t="shared" si="68"/>
        <v>41436.648217592592</v>
      </c>
      <c r="T743" s="7">
        <f t="shared" si="69"/>
        <v>41401.648217592592</v>
      </c>
    </row>
    <row r="744" spans="1:20" ht="43.2" hidden="1" x14ac:dyDescent="0.5500000000000000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5">
        <v>1395435712</v>
      </c>
      <c r="J744">
        <v>1392847312</v>
      </c>
      <c r="K744" t="b">
        <v>0</v>
      </c>
      <c r="L744">
        <v>23</v>
      </c>
      <c r="M744">
        <f t="shared" si="67"/>
        <v>67.39</v>
      </c>
      <c r="N744" t="b">
        <v>1</v>
      </c>
      <c r="O744">
        <f t="shared" si="70"/>
        <v>111</v>
      </c>
      <c r="P744" t="s">
        <v>8274</v>
      </c>
      <c r="Q744" t="str">
        <f t="shared" si="71"/>
        <v>publishing</v>
      </c>
      <c r="R744" t="str">
        <f t="shared" si="72"/>
        <v>nonfiction</v>
      </c>
      <c r="S744" s="7">
        <f t="shared" si="68"/>
        <v>41719.876296296294</v>
      </c>
      <c r="T744" s="7">
        <f t="shared" si="69"/>
        <v>41689.917962962965</v>
      </c>
    </row>
    <row r="745" spans="1:20" ht="43.2" hidden="1" x14ac:dyDescent="0.5500000000000000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5">
        <v>1334610000</v>
      </c>
      <c r="J745">
        <v>1332435685</v>
      </c>
      <c r="K745" t="b">
        <v>0</v>
      </c>
      <c r="L745">
        <v>15</v>
      </c>
      <c r="M745">
        <f t="shared" si="67"/>
        <v>54.27</v>
      </c>
      <c r="N745" t="b">
        <v>1</v>
      </c>
      <c r="O745">
        <f t="shared" si="70"/>
        <v>148</v>
      </c>
      <c r="P745" t="s">
        <v>8274</v>
      </c>
      <c r="Q745" t="str">
        <f t="shared" si="71"/>
        <v>publishing</v>
      </c>
      <c r="R745" t="str">
        <f t="shared" si="72"/>
        <v>nonfiction</v>
      </c>
      <c r="S745" s="7">
        <f t="shared" si="68"/>
        <v>41015.875</v>
      </c>
      <c r="T745" s="7">
        <f t="shared" si="69"/>
        <v>40990.709317129629</v>
      </c>
    </row>
    <row r="746" spans="1:20" ht="28.8" hidden="1" x14ac:dyDescent="0.5500000000000000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5">
        <v>1355439503</v>
      </c>
      <c r="J746">
        <v>1352847503</v>
      </c>
      <c r="K746" t="b">
        <v>0</v>
      </c>
      <c r="L746">
        <v>62</v>
      </c>
      <c r="M746">
        <f t="shared" si="67"/>
        <v>82.52</v>
      </c>
      <c r="N746" t="b">
        <v>1</v>
      </c>
      <c r="O746">
        <f t="shared" si="70"/>
        <v>102</v>
      </c>
      <c r="P746" t="s">
        <v>8274</v>
      </c>
      <c r="Q746" t="str">
        <f t="shared" si="71"/>
        <v>publishing</v>
      </c>
      <c r="R746" t="str">
        <f t="shared" si="72"/>
        <v>nonfiction</v>
      </c>
      <c r="S746" s="7">
        <f t="shared" si="68"/>
        <v>41256.95721064815</v>
      </c>
      <c r="T746" s="7">
        <f t="shared" si="69"/>
        <v>41226.95721064815</v>
      </c>
    </row>
    <row r="747" spans="1:20" ht="43.2" hidden="1" x14ac:dyDescent="0.5500000000000000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5">
        <v>1367588645</v>
      </c>
      <c r="J747">
        <v>1364996645</v>
      </c>
      <c r="K747" t="b">
        <v>0</v>
      </c>
      <c r="L747">
        <v>74</v>
      </c>
      <c r="M747">
        <f t="shared" si="67"/>
        <v>53.73</v>
      </c>
      <c r="N747" t="b">
        <v>1</v>
      </c>
      <c r="O747">
        <f t="shared" si="70"/>
        <v>179</v>
      </c>
      <c r="P747" t="s">
        <v>8274</v>
      </c>
      <c r="Q747" t="str">
        <f t="shared" si="71"/>
        <v>publishing</v>
      </c>
      <c r="R747" t="str">
        <f t="shared" si="72"/>
        <v>nonfiction</v>
      </c>
      <c r="S747" s="7">
        <f t="shared" si="68"/>
        <v>41397.572280092594</v>
      </c>
      <c r="T747" s="7">
        <f t="shared" si="69"/>
        <v>41367.572280092594</v>
      </c>
    </row>
    <row r="748" spans="1:20" hidden="1" x14ac:dyDescent="0.5500000000000000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5">
        <v>1348372740</v>
      </c>
      <c r="J748">
        <v>1346806909</v>
      </c>
      <c r="K748" t="b">
        <v>0</v>
      </c>
      <c r="L748">
        <v>97</v>
      </c>
      <c r="M748">
        <f t="shared" si="67"/>
        <v>34.21</v>
      </c>
      <c r="N748" t="b">
        <v>1</v>
      </c>
      <c r="O748">
        <f t="shared" si="70"/>
        <v>111</v>
      </c>
      <c r="P748" t="s">
        <v>8274</v>
      </c>
      <c r="Q748" t="str">
        <f t="shared" si="71"/>
        <v>publishing</v>
      </c>
      <c r="R748" t="str">
        <f t="shared" si="72"/>
        <v>nonfiction</v>
      </c>
      <c r="S748" s="7">
        <f t="shared" si="68"/>
        <v>41175.165972222225</v>
      </c>
      <c r="T748" s="7">
        <f t="shared" si="69"/>
        <v>41157.042928240742</v>
      </c>
    </row>
    <row r="749" spans="1:20" ht="43.2" hidden="1" x14ac:dyDescent="0.5500000000000000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5">
        <v>1421319240</v>
      </c>
      <c r="J749">
        <v>1418649019</v>
      </c>
      <c r="K749" t="b">
        <v>0</v>
      </c>
      <c r="L749">
        <v>55</v>
      </c>
      <c r="M749">
        <f t="shared" si="67"/>
        <v>127.33</v>
      </c>
      <c r="N749" t="b">
        <v>1</v>
      </c>
      <c r="O749">
        <f t="shared" si="70"/>
        <v>100</v>
      </c>
      <c r="P749" t="s">
        <v>8274</v>
      </c>
      <c r="Q749" t="str">
        <f t="shared" si="71"/>
        <v>publishing</v>
      </c>
      <c r="R749" t="str">
        <f t="shared" si="72"/>
        <v>nonfiction</v>
      </c>
      <c r="S749" s="7">
        <f t="shared" si="68"/>
        <v>42019.454166666663</v>
      </c>
      <c r="T749" s="7">
        <f t="shared" si="69"/>
        <v>41988.548831018517</v>
      </c>
    </row>
    <row r="750" spans="1:20" ht="43.2" hidden="1" x14ac:dyDescent="0.5500000000000000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5">
        <v>1407701966</v>
      </c>
      <c r="J750">
        <v>1405109966</v>
      </c>
      <c r="K750" t="b">
        <v>0</v>
      </c>
      <c r="L750">
        <v>44</v>
      </c>
      <c r="M750">
        <f t="shared" si="67"/>
        <v>45.57</v>
      </c>
      <c r="N750" t="b">
        <v>1</v>
      </c>
      <c r="O750">
        <f t="shared" si="70"/>
        <v>100</v>
      </c>
      <c r="P750" t="s">
        <v>8274</v>
      </c>
      <c r="Q750" t="str">
        <f t="shared" si="71"/>
        <v>publishing</v>
      </c>
      <c r="R750" t="str">
        <f t="shared" si="72"/>
        <v>nonfiction</v>
      </c>
      <c r="S750" s="7">
        <f t="shared" si="68"/>
        <v>41861.846828703703</v>
      </c>
      <c r="T750" s="7">
        <f t="shared" si="69"/>
        <v>41831.846828703703</v>
      </c>
    </row>
    <row r="751" spans="1:20" ht="43.2" hidden="1" x14ac:dyDescent="0.5500000000000000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5">
        <v>1485642930</v>
      </c>
      <c r="J751">
        <v>1483050930</v>
      </c>
      <c r="K751" t="b">
        <v>0</v>
      </c>
      <c r="L751">
        <v>110</v>
      </c>
      <c r="M751">
        <f t="shared" si="67"/>
        <v>95.96</v>
      </c>
      <c r="N751" t="b">
        <v>1</v>
      </c>
      <c r="O751">
        <f t="shared" si="70"/>
        <v>106</v>
      </c>
      <c r="P751" t="s">
        <v>8274</v>
      </c>
      <c r="Q751" t="str">
        <f t="shared" si="71"/>
        <v>publishing</v>
      </c>
      <c r="R751" t="str">
        <f t="shared" si="72"/>
        <v>nonfiction</v>
      </c>
      <c r="S751" s="7">
        <f t="shared" si="68"/>
        <v>42763.94131944445</v>
      </c>
      <c r="T751" s="7">
        <f t="shared" si="69"/>
        <v>42733.94131944445</v>
      </c>
    </row>
    <row r="752" spans="1:20" ht="43.2" hidden="1" x14ac:dyDescent="0.5500000000000000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5">
        <v>1361739872</v>
      </c>
      <c r="J752">
        <v>1359147872</v>
      </c>
      <c r="K752" t="b">
        <v>0</v>
      </c>
      <c r="L752">
        <v>59</v>
      </c>
      <c r="M752">
        <f t="shared" si="67"/>
        <v>77.27</v>
      </c>
      <c r="N752" t="b">
        <v>1</v>
      </c>
      <c r="O752">
        <f t="shared" si="70"/>
        <v>103</v>
      </c>
      <c r="P752" t="s">
        <v>8274</v>
      </c>
      <c r="Q752" t="str">
        <f t="shared" si="71"/>
        <v>publishing</v>
      </c>
      <c r="R752" t="str">
        <f t="shared" si="72"/>
        <v>nonfiction</v>
      </c>
      <c r="S752" s="7">
        <f t="shared" si="68"/>
        <v>41329.878148148149</v>
      </c>
      <c r="T752" s="7">
        <f t="shared" si="69"/>
        <v>41299.878148148149</v>
      </c>
    </row>
    <row r="753" spans="1:20" ht="43.2" hidden="1" x14ac:dyDescent="0.5500000000000000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5">
        <v>1312470475</v>
      </c>
      <c r="J753">
        <v>1308496075</v>
      </c>
      <c r="K753" t="b">
        <v>0</v>
      </c>
      <c r="L753">
        <v>62</v>
      </c>
      <c r="M753">
        <f t="shared" si="67"/>
        <v>57.34</v>
      </c>
      <c r="N753" t="b">
        <v>1</v>
      </c>
      <c r="O753">
        <f t="shared" si="70"/>
        <v>119</v>
      </c>
      <c r="P753" t="s">
        <v>8274</v>
      </c>
      <c r="Q753" t="str">
        <f t="shared" si="71"/>
        <v>publishing</v>
      </c>
      <c r="R753" t="str">
        <f t="shared" si="72"/>
        <v>nonfiction</v>
      </c>
      <c r="S753" s="7">
        <f t="shared" si="68"/>
        <v>40759.630497685182</v>
      </c>
      <c r="T753" s="7">
        <f t="shared" si="69"/>
        <v>40713.630497685182</v>
      </c>
    </row>
    <row r="754" spans="1:20" ht="43.2" hidden="1" x14ac:dyDescent="0.5500000000000000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5">
        <v>1476615600</v>
      </c>
      <c r="J754">
        <v>1474884417</v>
      </c>
      <c r="K754" t="b">
        <v>0</v>
      </c>
      <c r="L754">
        <v>105</v>
      </c>
      <c r="M754">
        <f t="shared" si="67"/>
        <v>53.19</v>
      </c>
      <c r="N754" t="b">
        <v>1</v>
      </c>
      <c r="O754">
        <f t="shared" si="70"/>
        <v>112</v>
      </c>
      <c r="P754" t="s">
        <v>8274</v>
      </c>
      <c r="Q754" t="str">
        <f t="shared" si="71"/>
        <v>publishing</v>
      </c>
      <c r="R754" t="str">
        <f t="shared" si="72"/>
        <v>nonfiction</v>
      </c>
      <c r="S754" s="7">
        <f t="shared" si="68"/>
        <v>42659.458333333328</v>
      </c>
      <c r="T754" s="7">
        <f t="shared" si="69"/>
        <v>42639.421493055561</v>
      </c>
    </row>
    <row r="755" spans="1:20" ht="43.2" hidden="1" x14ac:dyDescent="0.5500000000000000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5">
        <v>1423922991</v>
      </c>
      <c r="J755">
        <v>1421330991</v>
      </c>
      <c r="K755" t="b">
        <v>0</v>
      </c>
      <c r="L755">
        <v>26</v>
      </c>
      <c r="M755">
        <f t="shared" si="67"/>
        <v>492.31</v>
      </c>
      <c r="N755" t="b">
        <v>1</v>
      </c>
      <c r="O755">
        <f t="shared" si="70"/>
        <v>128</v>
      </c>
      <c r="P755" t="s">
        <v>8274</v>
      </c>
      <c r="Q755" t="str">
        <f t="shared" si="71"/>
        <v>publishing</v>
      </c>
      <c r="R755" t="str">
        <f t="shared" si="72"/>
        <v>nonfiction</v>
      </c>
      <c r="S755" s="7">
        <f t="shared" si="68"/>
        <v>42049.590173611112</v>
      </c>
      <c r="T755" s="7">
        <f t="shared" si="69"/>
        <v>42019.590173611112</v>
      </c>
    </row>
    <row r="756" spans="1:20" ht="43.2" hidden="1" x14ac:dyDescent="0.5500000000000000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5">
        <v>1357408721</v>
      </c>
      <c r="J756">
        <v>1354816721</v>
      </c>
      <c r="K756" t="b">
        <v>0</v>
      </c>
      <c r="L756">
        <v>49</v>
      </c>
      <c r="M756">
        <f t="shared" si="67"/>
        <v>42.35</v>
      </c>
      <c r="N756" t="b">
        <v>1</v>
      </c>
      <c r="O756">
        <f t="shared" si="70"/>
        <v>104</v>
      </c>
      <c r="P756" t="s">
        <v>8274</v>
      </c>
      <c r="Q756" t="str">
        <f t="shared" si="71"/>
        <v>publishing</v>
      </c>
      <c r="R756" t="str">
        <f t="shared" si="72"/>
        <v>nonfiction</v>
      </c>
      <c r="S756" s="7">
        <f t="shared" si="68"/>
        <v>41279.749085648145</v>
      </c>
      <c r="T756" s="7">
        <f t="shared" si="69"/>
        <v>41249.749085648145</v>
      </c>
    </row>
    <row r="757" spans="1:20" ht="43.2" hidden="1" x14ac:dyDescent="0.5500000000000000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5">
        <v>1369010460</v>
      </c>
      <c r="J757">
        <v>1366381877</v>
      </c>
      <c r="K757" t="b">
        <v>0</v>
      </c>
      <c r="L757">
        <v>68</v>
      </c>
      <c r="M757">
        <f t="shared" si="67"/>
        <v>37.47</v>
      </c>
      <c r="N757" t="b">
        <v>1</v>
      </c>
      <c r="O757">
        <f t="shared" si="70"/>
        <v>102</v>
      </c>
      <c r="P757" t="s">
        <v>8274</v>
      </c>
      <c r="Q757" t="str">
        <f t="shared" si="71"/>
        <v>publishing</v>
      </c>
      <c r="R757" t="str">
        <f t="shared" si="72"/>
        <v>nonfiction</v>
      </c>
      <c r="S757" s="7">
        <f t="shared" si="68"/>
        <v>41414.02847222222</v>
      </c>
      <c r="T757" s="7">
        <f t="shared" si="69"/>
        <v>41383.605057870373</v>
      </c>
    </row>
    <row r="758" spans="1:20" ht="43.2" hidden="1" x14ac:dyDescent="0.5500000000000000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5">
        <v>1303147459</v>
      </c>
      <c r="J758">
        <v>1297880659</v>
      </c>
      <c r="K758" t="b">
        <v>0</v>
      </c>
      <c r="L758">
        <v>22</v>
      </c>
      <c r="M758">
        <f t="shared" si="67"/>
        <v>37.450000000000003</v>
      </c>
      <c r="N758" t="b">
        <v>1</v>
      </c>
      <c r="O758">
        <f t="shared" si="70"/>
        <v>118</v>
      </c>
      <c r="P758" t="s">
        <v>8274</v>
      </c>
      <c r="Q758" t="str">
        <f t="shared" si="71"/>
        <v>publishing</v>
      </c>
      <c r="R758" t="str">
        <f t="shared" si="72"/>
        <v>nonfiction</v>
      </c>
      <c r="S758" s="7">
        <f t="shared" si="68"/>
        <v>40651.725219907406</v>
      </c>
      <c r="T758" s="7">
        <f t="shared" si="69"/>
        <v>40590.766886574071</v>
      </c>
    </row>
    <row r="759" spans="1:20" ht="43.2" hidden="1" x14ac:dyDescent="0.5500000000000000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5">
        <v>1354756714</v>
      </c>
      <c r="J759">
        <v>1353547114</v>
      </c>
      <c r="K759" t="b">
        <v>0</v>
      </c>
      <c r="L759">
        <v>18</v>
      </c>
      <c r="M759">
        <f t="shared" si="67"/>
        <v>33.06</v>
      </c>
      <c r="N759" t="b">
        <v>1</v>
      </c>
      <c r="O759">
        <f t="shared" si="70"/>
        <v>238</v>
      </c>
      <c r="P759" t="s">
        <v>8274</v>
      </c>
      <c r="Q759" t="str">
        <f t="shared" si="71"/>
        <v>publishing</v>
      </c>
      <c r="R759" t="str">
        <f t="shared" si="72"/>
        <v>nonfiction</v>
      </c>
      <c r="S759" s="7">
        <f t="shared" si="68"/>
        <v>41249.054560185185</v>
      </c>
      <c r="T759" s="7">
        <f t="shared" si="69"/>
        <v>41235.054560185185</v>
      </c>
    </row>
    <row r="760" spans="1:20" ht="28.8" hidden="1" x14ac:dyDescent="0.5500000000000000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5">
        <v>1286568268</v>
      </c>
      <c r="J760">
        <v>1283976268</v>
      </c>
      <c r="K760" t="b">
        <v>0</v>
      </c>
      <c r="L760">
        <v>19</v>
      </c>
      <c r="M760">
        <f t="shared" si="67"/>
        <v>134.21</v>
      </c>
      <c r="N760" t="b">
        <v>1</v>
      </c>
      <c r="O760">
        <f t="shared" si="70"/>
        <v>102</v>
      </c>
      <c r="P760" t="s">
        <v>8274</v>
      </c>
      <c r="Q760" t="str">
        <f t="shared" si="71"/>
        <v>publishing</v>
      </c>
      <c r="R760" t="str">
        <f t="shared" si="72"/>
        <v>nonfiction</v>
      </c>
      <c r="S760" s="7">
        <f t="shared" si="68"/>
        <v>40459.836435185185</v>
      </c>
      <c r="T760" s="7">
        <f t="shared" si="69"/>
        <v>40429.836435185185</v>
      </c>
    </row>
    <row r="761" spans="1:20" ht="43.2" hidden="1" x14ac:dyDescent="0.5500000000000000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5">
        <v>1404892539</v>
      </c>
      <c r="J761">
        <v>1401436539</v>
      </c>
      <c r="K761" t="b">
        <v>0</v>
      </c>
      <c r="L761">
        <v>99</v>
      </c>
      <c r="M761">
        <f t="shared" si="67"/>
        <v>51.47</v>
      </c>
      <c r="N761" t="b">
        <v>1</v>
      </c>
      <c r="O761">
        <f t="shared" si="70"/>
        <v>102</v>
      </c>
      <c r="P761" t="s">
        <v>8274</v>
      </c>
      <c r="Q761" t="str">
        <f t="shared" si="71"/>
        <v>publishing</v>
      </c>
      <c r="R761" t="str">
        <f t="shared" si="72"/>
        <v>nonfiction</v>
      </c>
      <c r="S761" s="7">
        <f t="shared" si="68"/>
        <v>41829.330312500002</v>
      </c>
      <c r="T761" s="7">
        <f t="shared" si="69"/>
        <v>41789.330312500002</v>
      </c>
    </row>
    <row r="762" spans="1:20" ht="43.2" hidden="1" x14ac:dyDescent="0.5500000000000000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5">
        <v>1480188013</v>
      </c>
      <c r="J762">
        <v>1477592413</v>
      </c>
      <c r="K762" t="b">
        <v>0</v>
      </c>
      <c r="L762">
        <v>0</v>
      </c>
      <c r="M762">
        <f t="shared" si="67"/>
        <v>0</v>
      </c>
      <c r="N762" t="b">
        <v>0</v>
      </c>
      <c r="O762">
        <f t="shared" si="70"/>
        <v>0</v>
      </c>
      <c r="P762" t="s">
        <v>8275</v>
      </c>
      <c r="Q762" t="str">
        <f t="shared" si="71"/>
        <v>publishing</v>
      </c>
      <c r="R762" t="str">
        <f t="shared" si="72"/>
        <v>fiction</v>
      </c>
      <c r="S762" s="7">
        <f t="shared" si="68"/>
        <v>42700.805706018517</v>
      </c>
      <c r="T762" s="7">
        <f t="shared" si="69"/>
        <v>42670.764039351852</v>
      </c>
    </row>
    <row r="763" spans="1:20" ht="43.2" hidden="1" x14ac:dyDescent="0.5500000000000000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5">
        <v>1391364126</v>
      </c>
      <c r="J763">
        <v>1388772126</v>
      </c>
      <c r="K763" t="b">
        <v>0</v>
      </c>
      <c r="L763">
        <v>6</v>
      </c>
      <c r="M763">
        <f t="shared" si="67"/>
        <v>39.17</v>
      </c>
      <c r="N763" t="b">
        <v>0</v>
      </c>
      <c r="O763">
        <f t="shared" si="70"/>
        <v>5</v>
      </c>
      <c r="P763" t="s">
        <v>8275</v>
      </c>
      <c r="Q763" t="str">
        <f t="shared" si="71"/>
        <v>publishing</v>
      </c>
      <c r="R763" t="str">
        <f t="shared" si="72"/>
        <v>fiction</v>
      </c>
      <c r="S763" s="7">
        <f t="shared" si="68"/>
        <v>41672.751458333332</v>
      </c>
      <c r="T763" s="7">
        <f t="shared" si="69"/>
        <v>41642.751458333332</v>
      </c>
    </row>
    <row r="764" spans="1:20" ht="43.2" hidden="1" x14ac:dyDescent="0.5500000000000000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5">
        <v>1480831200</v>
      </c>
      <c r="J764">
        <v>1479328570</v>
      </c>
      <c r="K764" t="b">
        <v>0</v>
      </c>
      <c r="L764">
        <v>0</v>
      </c>
      <c r="M764">
        <f t="shared" si="67"/>
        <v>0</v>
      </c>
      <c r="N764" t="b">
        <v>0</v>
      </c>
      <c r="O764">
        <f t="shared" si="70"/>
        <v>0</v>
      </c>
      <c r="P764" t="s">
        <v>8275</v>
      </c>
      <c r="Q764" t="str">
        <f t="shared" si="71"/>
        <v>publishing</v>
      </c>
      <c r="R764" t="str">
        <f t="shared" si="72"/>
        <v>fiction</v>
      </c>
      <c r="S764" s="7">
        <f t="shared" si="68"/>
        <v>42708.25</v>
      </c>
      <c r="T764" s="7">
        <f t="shared" si="69"/>
        <v>42690.858449074076</v>
      </c>
    </row>
    <row r="765" spans="1:20" ht="43.2" hidden="1" x14ac:dyDescent="0.5500000000000000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5">
        <v>1376563408</v>
      </c>
      <c r="J765">
        <v>1373971408</v>
      </c>
      <c r="K765" t="b">
        <v>0</v>
      </c>
      <c r="L765">
        <v>1</v>
      </c>
      <c r="M765">
        <f t="shared" si="67"/>
        <v>5</v>
      </c>
      <c r="N765" t="b">
        <v>0</v>
      </c>
      <c r="O765">
        <f t="shared" si="70"/>
        <v>0</v>
      </c>
      <c r="P765" t="s">
        <v>8275</v>
      </c>
      <c r="Q765" t="str">
        <f t="shared" si="71"/>
        <v>publishing</v>
      </c>
      <c r="R765" t="str">
        <f t="shared" si="72"/>
        <v>fiction</v>
      </c>
      <c r="S765" s="7">
        <f t="shared" si="68"/>
        <v>41501.446851851848</v>
      </c>
      <c r="T765" s="7">
        <f t="shared" si="69"/>
        <v>41471.446851851848</v>
      </c>
    </row>
    <row r="766" spans="1:20" ht="43.2" hidden="1" x14ac:dyDescent="0.5500000000000000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5">
        <v>1441858161</v>
      </c>
      <c r="J766">
        <v>1439266161</v>
      </c>
      <c r="K766" t="b">
        <v>0</v>
      </c>
      <c r="L766">
        <v>0</v>
      </c>
      <c r="M766">
        <f t="shared" si="67"/>
        <v>0</v>
      </c>
      <c r="N766" t="b">
        <v>0</v>
      </c>
      <c r="O766">
        <f t="shared" si="70"/>
        <v>0</v>
      </c>
      <c r="P766" t="s">
        <v>8275</v>
      </c>
      <c r="Q766" t="str">
        <f t="shared" si="71"/>
        <v>publishing</v>
      </c>
      <c r="R766" t="str">
        <f t="shared" si="72"/>
        <v>fiction</v>
      </c>
      <c r="S766" s="7">
        <f t="shared" si="68"/>
        <v>42257.173159722224</v>
      </c>
      <c r="T766" s="7">
        <f t="shared" si="69"/>
        <v>42227.173159722224</v>
      </c>
    </row>
    <row r="767" spans="1:20" ht="43.2" hidden="1" x14ac:dyDescent="0.5500000000000000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5">
        <v>1413723684</v>
      </c>
      <c r="J767">
        <v>1411131684</v>
      </c>
      <c r="K767" t="b">
        <v>0</v>
      </c>
      <c r="L767">
        <v>44</v>
      </c>
      <c r="M767">
        <f t="shared" si="67"/>
        <v>57.3</v>
      </c>
      <c r="N767" t="b">
        <v>0</v>
      </c>
      <c r="O767">
        <f t="shared" si="70"/>
        <v>36</v>
      </c>
      <c r="P767" t="s">
        <v>8275</v>
      </c>
      <c r="Q767" t="str">
        <f t="shared" si="71"/>
        <v>publishing</v>
      </c>
      <c r="R767" t="str">
        <f t="shared" si="72"/>
        <v>fiction</v>
      </c>
      <c r="S767" s="7">
        <f t="shared" si="68"/>
        <v>41931.542638888888</v>
      </c>
      <c r="T767" s="7">
        <f t="shared" si="69"/>
        <v>41901.542638888888</v>
      </c>
    </row>
    <row r="768" spans="1:20" ht="43.2" hidden="1" x14ac:dyDescent="0.5500000000000000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5">
        <v>1424112483</v>
      </c>
      <c r="J768">
        <v>1421520483</v>
      </c>
      <c r="K768" t="b">
        <v>0</v>
      </c>
      <c r="L768">
        <v>0</v>
      </c>
      <c r="M768">
        <f t="shared" si="67"/>
        <v>0</v>
      </c>
      <c r="N768" t="b">
        <v>0</v>
      </c>
      <c r="O768">
        <f t="shared" si="70"/>
        <v>0</v>
      </c>
      <c r="P768" t="s">
        <v>8275</v>
      </c>
      <c r="Q768" t="str">
        <f t="shared" si="71"/>
        <v>publishing</v>
      </c>
      <c r="R768" t="str">
        <f t="shared" si="72"/>
        <v>fiction</v>
      </c>
      <c r="S768" s="7">
        <f t="shared" si="68"/>
        <v>42051.783368055556</v>
      </c>
      <c r="T768" s="7">
        <f t="shared" si="69"/>
        <v>42021.783368055556</v>
      </c>
    </row>
    <row r="769" spans="1:20" ht="57.6" hidden="1" x14ac:dyDescent="0.5500000000000000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5">
        <v>1432178810</v>
      </c>
      <c r="J769">
        <v>1429586810</v>
      </c>
      <c r="K769" t="b">
        <v>0</v>
      </c>
      <c r="L769">
        <v>3</v>
      </c>
      <c r="M769">
        <f t="shared" si="67"/>
        <v>59</v>
      </c>
      <c r="N769" t="b">
        <v>0</v>
      </c>
      <c r="O769">
        <f t="shared" si="70"/>
        <v>4</v>
      </c>
      <c r="P769" t="s">
        <v>8275</v>
      </c>
      <c r="Q769" t="str">
        <f t="shared" si="71"/>
        <v>publishing</v>
      </c>
      <c r="R769" t="str">
        <f t="shared" si="72"/>
        <v>fiction</v>
      </c>
      <c r="S769" s="7">
        <f t="shared" si="68"/>
        <v>42145.143634259264</v>
      </c>
      <c r="T769" s="7">
        <f t="shared" si="69"/>
        <v>42115.143634259264</v>
      </c>
    </row>
    <row r="770" spans="1:20" ht="43.2" hidden="1" x14ac:dyDescent="0.5500000000000000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5">
        <v>1387169890</v>
      </c>
      <c r="J770">
        <v>1384577890</v>
      </c>
      <c r="K770" t="b">
        <v>0</v>
      </c>
      <c r="L770">
        <v>0</v>
      </c>
      <c r="M770">
        <f t="shared" ref="M770:M833" si="73">IF(L770=0,0,ROUND(E770/L770,2))</f>
        <v>0</v>
      </c>
      <c r="N770" t="b">
        <v>0</v>
      </c>
      <c r="O770">
        <f t="shared" si="70"/>
        <v>0</v>
      </c>
      <c r="P770" t="s">
        <v>8275</v>
      </c>
      <c r="Q770" t="str">
        <f t="shared" si="71"/>
        <v>publishing</v>
      </c>
      <c r="R770" t="str">
        <f t="shared" si="72"/>
        <v>fiction</v>
      </c>
      <c r="S770" s="7">
        <f t="shared" ref="S770:S833" si="74">(((I770/60)/60)/24)+DATE(1970,1,1)</f>
        <v>41624.207060185188</v>
      </c>
      <c r="T770" s="7">
        <f t="shared" ref="T770:T833" si="75">(((J770/60)/60)/24)+DATE(1970,1,1)</f>
        <v>41594.207060185188</v>
      </c>
    </row>
    <row r="771" spans="1:20" ht="43.2" hidden="1" x14ac:dyDescent="0.5500000000000000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5">
        <v>1388102094</v>
      </c>
      <c r="J771">
        <v>1385510094</v>
      </c>
      <c r="K771" t="b">
        <v>0</v>
      </c>
      <c r="L771">
        <v>52</v>
      </c>
      <c r="M771">
        <f t="shared" si="73"/>
        <v>31.85</v>
      </c>
      <c r="N771" t="b">
        <v>0</v>
      </c>
      <c r="O771">
        <f t="shared" ref="O771:O834" si="76">ROUND(($E771*100)/$D771,0)</f>
        <v>41</v>
      </c>
      <c r="P771" t="s">
        <v>8275</v>
      </c>
      <c r="Q771" t="str">
        <f t="shared" ref="Q771:Q834" si="77">LEFT(P771,FIND("/",P771)-1)</f>
        <v>publishing</v>
      </c>
      <c r="R771" t="str">
        <f t="shared" si="72"/>
        <v>fiction</v>
      </c>
      <c r="S771" s="7">
        <f t="shared" si="74"/>
        <v>41634.996458333335</v>
      </c>
      <c r="T771" s="7">
        <f t="shared" si="75"/>
        <v>41604.996458333335</v>
      </c>
    </row>
    <row r="772" spans="1:20" ht="43.2" hidden="1" x14ac:dyDescent="0.5500000000000000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5">
        <v>1361750369</v>
      </c>
      <c r="J772">
        <v>1358294369</v>
      </c>
      <c r="K772" t="b">
        <v>0</v>
      </c>
      <c r="L772">
        <v>0</v>
      </c>
      <c r="M772">
        <f t="shared" si="73"/>
        <v>0</v>
      </c>
      <c r="N772" t="b">
        <v>0</v>
      </c>
      <c r="O772">
        <f t="shared" si="76"/>
        <v>0</v>
      </c>
      <c r="P772" t="s">
        <v>8275</v>
      </c>
      <c r="Q772" t="str">
        <f t="shared" si="77"/>
        <v>publishing</v>
      </c>
      <c r="R772" t="str">
        <f t="shared" si="72"/>
        <v>fiction</v>
      </c>
      <c r="S772" s="7">
        <f t="shared" si="74"/>
        <v>41329.999641203707</v>
      </c>
      <c r="T772" s="7">
        <f t="shared" si="75"/>
        <v>41289.999641203707</v>
      </c>
    </row>
    <row r="773" spans="1:20" ht="43.2" hidden="1" x14ac:dyDescent="0.5500000000000000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5">
        <v>1454183202</v>
      </c>
      <c r="J773">
        <v>1449863202</v>
      </c>
      <c r="K773" t="b">
        <v>0</v>
      </c>
      <c r="L773">
        <v>1</v>
      </c>
      <c r="M773">
        <f t="shared" si="73"/>
        <v>10</v>
      </c>
      <c r="N773" t="b">
        <v>0</v>
      </c>
      <c r="O773">
        <f t="shared" si="76"/>
        <v>0</v>
      </c>
      <c r="P773" t="s">
        <v>8275</v>
      </c>
      <c r="Q773" t="str">
        <f t="shared" si="77"/>
        <v>publishing</v>
      </c>
      <c r="R773" t="str">
        <f t="shared" si="72"/>
        <v>fiction</v>
      </c>
      <c r="S773" s="7">
        <f t="shared" si="74"/>
        <v>42399.824097222227</v>
      </c>
      <c r="T773" s="7">
        <f t="shared" si="75"/>
        <v>42349.824097222227</v>
      </c>
    </row>
    <row r="774" spans="1:20" ht="57.6" hidden="1" x14ac:dyDescent="0.5500000000000000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5">
        <v>1257047940</v>
      </c>
      <c r="J774">
        <v>1252718519</v>
      </c>
      <c r="K774" t="b">
        <v>0</v>
      </c>
      <c r="L774">
        <v>1</v>
      </c>
      <c r="M774">
        <f t="shared" si="73"/>
        <v>50</v>
      </c>
      <c r="N774" t="b">
        <v>0</v>
      </c>
      <c r="O774">
        <f t="shared" si="76"/>
        <v>3</v>
      </c>
      <c r="P774" t="s">
        <v>8275</v>
      </c>
      <c r="Q774" t="str">
        <f t="shared" si="77"/>
        <v>publishing</v>
      </c>
      <c r="R774" t="str">
        <f t="shared" si="72"/>
        <v>fiction</v>
      </c>
      <c r="S774" s="7">
        <f t="shared" si="74"/>
        <v>40118.165972222225</v>
      </c>
      <c r="T774" s="7">
        <f t="shared" si="75"/>
        <v>40068.056932870371</v>
      </c>
    </row>
    <row r="775" spans="1:20" ht="43.2" hidden="1" x14ac:dyDescent="0.5500000000000000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5">
        <v>1431298860</v>
      </c>
      <c r="J775">
        <v>1428341985</v>
      </c>
      <c r="K775" t="b">
        <v>0</v>
      </c>
      <c r="L775">
        <v>2</v>
      </c>
      <c r="M775">
        <f t="shared" si="73"/>
        <v>16</v>
      </c>
      <c r="N775" t="b">
        <v>0</v>
      </c>
      <c r="O775">
        <f t="shared" si="76"/>
        <v>1</v>
      </c>
      <c r="P775" t="s">
        <v>8275</v>
      </c>
      <c r="Q775" t="str">
        <f t="shared" si="77"/>
        <v>publishing</v>
      </c>
      <c r="R775" t="str">
        <f t="shared" si="72"/>
        <v>fiction</v>
      </c>
      <c r="S775" s="7">
        <f t="shared" si="74"/>
        <v>42134.959027777775</v>
      </c>
      <c r="T775" s="7">
        <f t="shared" si="75"/>
        <v>42100.735937499994</v>
      </c>
    </row>
    <row r="776" spans="1:20" ht="43.2" hidden="1" x14ac:dyDescent="0.5500000000000000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5">
        <v>1393181018</v>
      </c>
      <c r="J776">
        <v>1390589018</v>
      </c>
      <c r="K776" t="b">
        <v>0</v>
      </c>
      <c r="L776">
        <v>9</v>
      </c>
      <c r="M776">
        <f t="shared" si="73"/>
        <v>39</v>
      </c>
      <c r="N776" t="b">
        <v>0</v>
      </c>
      <c r="O776">
        <f t="shared" si="76"/>
        <v>70</v>
      </c>
      <c r="P776" t="s">
        <v>8275</v>
      </c>
      <c r="Q776" t="str">
        <f t="shared" si="77"/>
        <v>publishing</v>
      </c>
      <c r="R776" t="str">
        <f t="shared" si="72"/>
        <v>fiction</v>
      </c>
      <c r="S776" s="7">
        <f t="shared" si="74"/>
        <v>41693.780300925922</v>
      </c>
      <c r="T776" s="7">
        <f t="shared" si="75"/>
        <v>41663.780300925922</v>
      </c>
    </row>
    <row r="777" spans="1:20" ht="43.2" hidden="1" x14ac:dyDescent="0.5500000000000000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5">
        <v>1323998795</v>
      </c>
      <c r="J777">
        <v>1321406795</v>
      </c>
      <c r="K777" t="b">
        <v>0</v>
      </c>
      <c r="L777">
        <v>5</v>
      </c>
      <c r="M777">
        <f t="shared" si="73"/>
        <v>34</v>
      </c>
      <c r="N777" t="b">
        <v>0</v>
      </c>
      <c r="O777">
        <f t="shared" si="76"/>
        <v>2</v>
      </c>
      <c r="P777" t="s">
        <v>8275</v>
      </c>
      <c r="Q777" t="str">
        <f t="shared" si="77"/>
        <v>publishing</v>
      </c>
      <c r="R777" t="str">
        <f t="shared" si="72"/>
        <v>fiction</v>
      </c>
      <c r="S777" s="7">
        <f t="shared" si="74"/>
        <v>40893.060127314813</v>
      </c>
      <c r="T777" s="7">
        <f t="shared" si="75"/>
        <v>40863.060127314813</v>
      </c>
    </row>
    <row r="778" spans="1:20" ht="43.2" hidden="1" x14ac:dyDescent="0.5500000000000000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5">
        <v>1444539600</v>
      </c>
      <c r="J778">
        <v>1441297645</v>
      </c>
      <c r="K778" t="b">
        <v>0</v>
      </c>
      <c r="L778">
        <v>57</v>
      </c>
      <c r="M778">
        <f t="shared" si="73"/>
        <v>63.12</v>
      </c>
      <c r="N778" t="b">
        <v>0</v>
      </c>
      <c r="O778">
        <f t="shared" si="76"/>
        <v>51</v>
      </c>
      <c r="P778" t="s">
        <v>8275</v>
      </c>
      <c r="Q778" t="str">
        <f t="shared" si="77"/>
        <v>publishing</v>
      </c>
      <c r="R778" t="str">
        <f t="shared" si="72"/>
        <v>fiction</v>
      </c>
      <c r="S778" s="7">
        <f t="shared" si="74"/>
        <v>42288.208333333328</v>
      </c>
      <c r="T778" s="7">
        <f t="shared" si="75"/>
        <v>42250.685706018514</v>
      </c>
    </row>
    <row r="779" spans="1:20" ht="43.2" hidden="1" x14ac:dyDescent="0.5500000000000000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5">
        <v>1375313577</v>
      </c>
      <c r="J779">
        <v>1372721577</v>
      </c>
      <c r="K779" t="b">
        <v>0</v>
      </c>
      <c r="L779">
        <v>3</v>
      </c>
      <c r="M779">
        <f t="shared" si="73"/>
        <v>7</v>
      </c>
      <c r="N779" t="b">
        <v>0</v>
      </c>
      <c r="O779">
        <f t="shared" si="76"/>
        <v>1</v>
      </c>
      <c r="P779" t="s">
        <v>8275</v>
      </c>
      <c r="Q779" t="str">
        <f t="shared" si="77"/>
        <v>publishing</v>
      </c>
      <c r="R779" t="str">
        <f t="shared" ref="R779:R842" si="78">RIGHT(P779,LEN(P779)-FIND("/",P779))</f>
        <v>fiction</v>
      </c>
      <c r="S779" s="7">
        <f t="shared" si="74"/>
        <v>41486.981215277774</v>
      </c>
      <c r="T779" s="7">
        <f t="shared" si="75"/>
        <v>41456.981215277774</v>
      </c>
    </row>
    <row r="780" spans="1:20" ht="43.2" hidden="1" x14ac:dyDescent="0.5500000000000000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5">
        <v>1398876680</v>
      </c>
      <c r="J780">
        <v>1396284680</v>
      </c>
      <c r="K780" t="b">
        <v>0</v>
      </c>
      <c r="L780">
        <v>1</v>
      </c>
      <c r="M780">
        <f t="shared" si="73"/>
        <v>2</v>
      </c>
      <c r="N780" t="b">
        <v>0</v>
      </c>
      <c r="O780">
        <f t="shared" si="76"/>
        <v>0</v>
      </c>
      <c r="P780" t="s">
        <v>8275</v>
      </c>
      <c r="Q780" t="str">
        <f t="shared" si="77"/>
        <v>publishing</v>
      </c>
      <c r="R780" t="str">
        <f t="shared" si="78"/>
        <v>fiction</v>
      </c>
      <c r="S780" s="7">
        <f t="shared" si="74"/>
        <v>41759.702314814815</v>
      </c>
      <c r="T780" s="7">
        <f t="shared" si="75"/>
        <v>41729.702314814815</v>
      </c>
    </row>
    <row r="781" spans="1:20" ht="43.2" hidden="1" x14ac:dyDescent="0.5500000000000000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5">
        <v>1287115200</v>
      </c>
      <c r="J781">
        <v>1284567905</v>
      </c>
      <c r="K781" t="b">
        <v>0</v>
      </c>
      <c r="L781">
        <v>6</v>
      </c>
      <c r="M781">
        <f t="shared" si="73"/>
        <v>66.67</v>
      </c>
      <c r="N781" t="b">
        <v>0</v>
      </c>
      <c r="O781">
        <f t="shared" si="76"/>
        <v>3</v>
      </c>
      <c r="P781" t="s">
        <v>8275</v>
      </c>
      <c r="Q781" t="str">
        <f t="shared" si="77"/>
        <v>publishing</v>
      </c>
      <c r="R781" t="str">
        <f t="shared" si="78"/>
        <v>fiction</v>
      </c>
      <c r="S781" s="7">
        <f t="shared" si="74"/>
        <v>40466.166666666664</v>
      </c>
      <c r="T781" s="7">
        <f t="shared" si="75"/>
        <v>40436.68408564815</v>
      </c>
    </row>
    <row r="782" spans="1:20" ht="28.8" hidden="1" x14ac:dyDescent="0.5500000000000000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5">
        <v>1304439025</v>
      </c>
      <c r="J782">
        <v>1301847025</v>
      </c>
      <c r="K782" t="b">
        <v>0</v>
      </c>
      <c r="L782">
        <v>27</v>
      </c>
      <c r="M782">
        <f t="shared" si="73"/>
        <v>38.520000000000003</v>
      </c>
      <c r="N782" t="b">
        <v>1</v>
      </c>
      <c r="O782">
        <f t="shared" si="76"/>
        <v>104</v>
      </c>
      <c r="P782" t="s">
        <v>8276</v>
      </c>
      <c r="Q782" t="str">
        <f t="shared" si="77"/>
        <v>music</v>
      </c>
      <c r="R782" t="str">
        <f t="shared" si="78"/>
        <v>rock</v>
      </c>
      <c r="S782" s="7">
        <f t="shared" si="74"/>
        <v>40666.673900462964</v>
      </c>
      <c r="T782" s="7">
        <f t="shared" si="75"/>
        <v>40636.673900462964</v>
      </c>
    </row>
    <row r="783" spans="1:20" ht="43.2" hidden="1" x14ac:dyDescent="0.5500000000000000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5">
        <v>1370649674</v>
      </c>
      <c r="J783">
        <v>1368057674</v>
      </c>
      <c r="K783" t="b">
        <v>0</v>
      </c>
      <c r="L783">
        <v>25</v>
      </c>
      <c r="M783">
        <f t="shared" si="73"/>
        <v>42.61</v>
      </c>
      <c r="N783" t="b">
        <v>1</v>
      </c>
      <c r="O783">
        <f t="shared" si="76"/>
        <v>133</v>
      </c>
      <c r="P783" t="s">
        <v>8276</v>
      </c>
      <c r="Q783" t="str">
        <f t="shared" si="77"/>
        <v>music</v>
      </c>
      <c r="R783" t="str">
        <f t="shared" si="78"/>
        <v>rock</v>
      </c>
      <c r="S783" s="7">
        <f t="shared" si="74"/>
        <v>41433.000856481485</v>
      </c>
      <c r="T783" s="7">
        <f t="shared" si="75"/>
        <v>41403.000856481485</v>
      </c>
    </row>
    <row r="784" spans="1:20" ht="43.2" hidden="1" x14ac:dyDescent="0.5500000000000000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5">
        <v>1345918302</v>
      </c>
      <c r="J784">
        <v>1343326302</v>
      </c>
      <c r="K784" t="b">
        <v>0</v>
      </c>
      <c r="L784">
        <v>14</v>
      </c>
      <c r="M784">
        <f t="shared" si="73"/>
        <v>50</v>
      </c>
      <c r="N784" t="b">
        <v>1</v>
      </c>
      <c r="O784">
        <f t="shared" si="76"/>
        <v>100</v>
      </c>
      <c r="P784" t="s">
        <v>8276</v>
      </c>
      <c r="Q784" t="str">
        <f t="shared" si="77"/>
        <v>music</v>
      </c>
      <c r="R784" t="str">
        <f t="shared" si="78"/>
        <v>rock</v>
      </c>
      <c r="S784" s="7">
        <f t="shared" si="74"/>
        <v>41146.758125</v>
      </c>
      <c r="T784" s="7">
        <f t="shared" si="75"/>
        <v>41116.758125</v>
      </c>
    </row>
    <row r="785" spans="1:20" ht="43.2" hidden="1" x14ac:dyDescent="0.5500000000000000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5">
        <v>1335564000</v>
      </c>
      <c r="J785">
        <v>1332182049</v>
      </c>
      <c r="K785" t="b">
        <v>0</v>
      </c>
      <c r="L785">
        <v>35</v>
      </c>
      <c r="M785">
        <f t="shared" si="73"/>
        <v>63.49</v>
      </c>
      <c r="N785" t="b">
        <v>1</v>
      </c>
      <c r="O785">
        <f t="shared" si="76"/>
        <v>148</v>
      </c>
      <c r="P785" t="s">
        <v>8276</v>
      </c>
      <c r="Q785" t="str">
        <f t="shared" si="77"/>
        <v>music</v>
      </c>
      <c r="R785" t="str">
        <f t="shared" si="78"/>
        <v>rock</v>
      </c>
      <c r="S785" s="7">
        <f t="shared" si="74"/>
        <v>41026.916666666664</v>
      </c>
      <c r="T785" s="7">
        <f t="shared" si="75"/>
        <v>40987.773715277777</v>
      </c>
    </row>
    <row r="786" spans="1:20" ht="43.2" hidden="1" x14ac:dyDescent="0.5500000000000000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5">
        <v>1395023719</v>
      </c>
      <c r="J786">
        <v>1391571319</v>
      </c>
      <c r="K786" t="b">
        <v>0</v>
      </c>
      <c r="L786">
        <v>10</v>
      </c>
      <c r="M786">
        <f t="shared" si="73"/>
        <v>102.5</v>
      </c>
      <c r="N786" t="b">
        <v>1</v>
      </c>
      <c r="O786">
        <f t="shared" si="76"/>
        <v>103</v>
      </c>
      <c r="P786" t="s">
        <v>8276</v>
      </c>
      <c r="Q786" t="str">
        <f t="shared" si="77"/>
        <v>music</v>
      </c>
      <c r="R786" t="str">
        <f t="shared" si="78"/>
        <v>rock</v>
      </c>
      <c r="S786" s="7">
        <f t="shared" si="74"/>
        <v>41715.107858796298</v>
      </c>
      <c r="T786" s="7">
        <f t="shared" si="75"/>
        <v>41675.149525462963</v>
      </c>
    </row>
    <row r="787" spans="1:20" ht="43.2" hidden="1" x14ac:dyDescent="0.5500000000000000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5">
        <v>1362060915</v>
      </c>
      <c r="J787">
        <v>1359468915</v>
      </c>
      <c r="K787" t="b">
        <v>0</v>
      </c>
      <c r="L787">
        <v>29</v>
      </c>
      <c r="M787">
        <f t="shared" si="73"/>
        <v>31.14</v>
      </c>
      <c r="N787" t="b">
        <v>1</v>
      </c>
      <c r="O787">
        <f t="shared" si="76"/>
        <v>181</v>
      </c>
      <c r="P787" t="s">
        <v>8276</v>
      </c>
      <c r="Q787" t="str">
        <f t="shared" si="77"/>
        <v>music</v>
      </c>
      <c r="R787" t="str">
        <f t="shared" si="78"/>
        <v>rock</v>
      </c>
      <c r="S787" s="7">
        <f t="shared" si="74"/>
        <v>41333.593923611108</v>
      </c>
      <c r="T787" s="7">
        <f t="shared" si="75"/>
        <v>41303.593923611108</v>
      </c>
    </row>
    <row r="788" spans="1:20" ht="43.2" hidden="1" x14ac:dyDescent="0.5500000000000000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5">
        <v>1336751220</v>
      </c>
      <c r="J788">
        <v>1331774434</v>
      </c>
      <c r="K788" t="b">
        <v>0</v>
      </c>
      <c r="L788">
        <v>44</v>
      </c>
      <c r="M788">
        <f t="shared" si="73"/>
        <v>162.27000000000001</v>
      </c>
      <c r="N788" t="b">
        <v>1</v>
      </c>
      <c r="O788">
        <f t="shared" si="76"/>
        <v>143</v>
      </c>
      <c r="P788" t="s">
        <v>8276</v>
      </c>
      <c r="Q788" t="str">
        <f t="shared" si="77"/>
        <v>music</v>
      </c>
      <c r="R788" t="str">
        <f t="shared" si="78"/>
        <v>rock</v>
      </c>
      <c r="S788" s="7">
        <f t="shared" si="74"/>
        <v>41040.657638888886</v>
      </c>
      <c r="T788" s="7">
        <f t="shared" si="75"/>
        <v>40983.055949074071</v>
      </c>
    </row>
    <row r="789" spans="1:20" ht="43.2" hidden="1" x14ac:dyDescent="0.5500000000000000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5">
        <v>1383318226</v>
      </c>
      <c r="J789">
        <v>1380726226</v>
      </c>
      <c r="K789" t="b">
        <v>0</v>
      </c>
      <c r="L789">
        <v>17</v>
      </c>
      <c r="M789">
        <f t="shared" si="73"/>
        <v>80.59</v>
      </c>
      <c r="N789" t="b">
        <v>1</v>
      </c>
      <c r="O789">
        <f t="shared" si="76"/>
        <v>114</v>
      </c>
      <c r="P789" t="s">
        <v>8276</v>
      </c>
      <c r="Q789" t="str">
        <f t="shared" si="77"/>
        <v>music</v>
      </c>
      <c r="R789" t="str">
        <f t="shared" si="78"/>
        <v>rock</v>
      </c>
      <c r="S789" s="7">
        <f t="shared" si="74"/>
        <v>41579.627615740741</v>
      </c>
      <c r="T789" s="7">
        <f t="shared" si="75"/>
        <v>41549.627615740741</v>
      </c>
    </row>
    <row r="790" spans="1:20" ht="43.2" hidden="1" x14ac:dyDescent="0.5500000000000000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5">
        <v>1341633540</v>
      </c>
      <c r="J790">
        <v>1338336588</v>
      </c>
      <c r="K790" t="b">
        <v>0</v>
      </c>
      <c r="L790">
        <v>34</v>
      </c>
      <c r="M790">
        <f t="shared" si="73"/>
        <v>59.85</v>
      </c>
      <c r="N790" t="b">
        <v>1</v>
      </c>
      <c r="O790">
        <f t="shared" si="76"/>
        <v>204</v>
      </c>
      <c r="P790" t="s">
        <v>8276</v>
      </c>
      <c r="Q790" t="str">
        <f t="shared" si="77"/>
        <v>music</v>
      </c>
      <c r="R790" t="str">
        <f t="shared" si="78"/>
        <v>rock</v>
      </c>
      <c r="S790" s="7">
        <f t="shared" si="74"/>
        <v>41097.165972222225</v>
      </c>
      <c r="T790" s="7">
        <f t="shared" si="75"/>
        <v>41059.006805555553</v>
      </c>
    </row>
    <row r="791" spans="1:20" ht="43.2" hidden="1" x14ac:dyDescent="0.5500000000000000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5">
        <v>1358755140</v>
      </c>
      <c r="J791">
        <v>1357187280</v>
      </c>
      <c r="K791" t="b">
        <v>0</v>
      </c>
      <c r="L791">
        <v>14</v>
      </c>
      <c r="M791">
        <f t="shared" si="73"/>
        <v>132.86000000000001</v>
      </c>
      <c r="N791" t="b">
        <v>1</v>
      </c>
      <c r="O791">
        <f t="shared" si="76"/>
        <v>109</v>
      </c>
      <c r="P791" t="s">
        <v>8276</v>
      </c>
      <c r="Q791" t="str">
        <f t="shared" si="77"/>
        <v>music</v>
      </c>
      <c r="R791" t="str">
        <f t="shared" si="78"/>
        <v>rock</v>
      </c>
      <c r="S791" s="7">
        <f t="shared" si="74"/>
        <v>41295.332638888889</v>
      </c>
      <c r="T791" s="7">
        <f t="shared" si="75"/>
        <v>41277.186111111114</v>
      </c>
    </row>
    <row r="792" spans="1:20" ht="43.2" hidden="1" x14ac:dyDescent="0.5500000000000000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5">
        <v>1359680939</v>
      </c>
      <c r="J792">
        <v>1357088939</v>
      </c>
      <c r="K792" t="b">
        <v>0</v>
      </c>
      <c r="L792">
        <v>156</v>
      </c>
      <c r="M792">
        <f t="shared" si="73"/>
        <v>92.55</v>
      </c>
      <c r="N792" t="b">
        <v>1</v>
      </c>
      <c r="O792">
        <f t="shared" si="76"/>
        <v>144</v>
      </c>
      <c r="P792" t="s">
        <v>8276</v>
      </c>
      <c r="Q792" t="str">
        <f t="shared" si="77"/>
        <v>music</v>
      </c>
      <c r="R792" t="str">
        <f t="shared" si="78"/>
        <v>rock</v>
      </c>
      <c r="S792" s="7">
        <f t="shared" si="74"/>
        <v>41306.047905092593</v>
      </c>
      <c r="T792" s="7">
        <f t="shared" si="75"/>
        <v>41276.047905092593</v>
      </c>
    </row>
    <row r="793" spans="1:20" ht="43.2" hidden="1" x14ac:dyDescent="0.5500000000000000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5">
        <v>1384322340</v>
      </c>
      <c r="J793">
        <v>1381430646</v>
      </c>
      <c r="K793" t="b">
        <v>0</v>
      </c>
      <c r="L793">
        <v>128</v>
      </c>
      <c r="M793">
        <f t="shared" si="73"/>
        <v>60.86</v>
      </c>
      <c r="N793" t="b">
        <v>1</v>
      </c>
      <c r="O793">
        <f t="shared" si="76"/>
        <v>104</v>
      </c>
      <c r="P793" t="s">
        <v>8276</v>
      </c>
      <c r="Q793" t="str">
        <f t="shared" si="77"/>
        <v>music</v>
      </c>
      <c r="R793" t="str">
        <f t="shared" si="78"/>
        <v>rock</v>
      </c>
      <c r="S793" s="7">
        <f t="shared" si="74"/>
        <v>41591.249305555553</v>
      </c>
      <c r="T793" s="7">
        <f t="shared" si="75"/>
        <v>41557.780624999999</v>
      </c>
    </row>
    <row r="794" spans="1:20" ht="28.8" hidden="1" x14ac:dyDescent="0.5500000000000000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5">
        <v>1383861483</v>
      </c>
      <c r="J794">
        <v>1381265883</v>
      </c>
      <c r="K794" t="b">
        <v>0</v>
      </c>
      <c r="L794">
        <v>60</v>
      </c>
      <c r="M794">
        <f t="shared" si="73"/>
        <v>41.85</v>
      </c>
      <c r="N794" t="b">
        <v>1</v>
      </c>
      <c r="O794">
        <f t="shared" si="76"/>
        <v>100</v>
      </c>
      <c r="P794" t="s">
        <v>8276</v>
      </c>
      <c r="Q794" t="str">
        <f t="shared" si="77"/>
        <v>music</v>
      </c>
      <c r="R794" t="str">
        <f t="shared" si="78"/>
        <v>rock</v>
      </c>
      <c r="S794" s="7">
        <f t="shared" si="74"/>
        <v>41585.915312500001</v>
      </c>
      <c r="T794" s="7">
        <f t="shared" si="75"/>
        <v>41555.873645833337</v>
      </c>
    </row>
    <row r="795" spans="1:20" ht="43.2" hidden="1" x14ac:dyDescent="0.5500000000000000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5">
        <v>1372827540</v>
      </c>
      <c r="J795">
        <v>1371491244</v>
      </c>
      <c r="K795" t="b">
        <v>0</v>
      </c>
      <c r="L795">
        <v>32</v>
      </c>
      <c r="M795">
        <f t="shared" si="73"/>
        <v>88.33</v>
      </c>
      <c r="N795" t="b">
        <v>1</v>
      </c>
      <c r="O795">
        <f t="shared" si="76"/>
        <v>103</v>
      </c>
      <c r="P795" t="s">
        <v>8276</v>
      </c>
      <c r="Q795" t="str">
        <f t="shared" si="77"/>
        <v>music</v>
      </c>
      <c r="R795" t="str">
        <f t="shared" si="78"/>
        <v>rock</v>
      </c>
      <c r="S795" s="7">
        <f t="shared" si="74"/>
        <v>41458.207638888889</v>
      </c>
      <c r="T795" s="7">
        <f t="shared" si="75"/>
        <v>41442.741249999999</v>
      </c>
    </row>
    <row r="796" spans="1:20" ht="43.2" hidden="1" x14ac:dyDescent="0.5500000000000000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5">
        <v>1315242360</v>
      </c>
      <c r="J796">
        <v>1310438737</v>
      </c>
      <c r="K796" t="b">
        <v>0</v>
      </c>
      <c r="L796">
        <v>53</v>
      </c>
      <c r="M796">
        <f t="shared" si="73"/>
        <v>158.96</v>
      </c>
      <c r="N796" t="b">
        <v>1</v>
      </c>
      <c r="O796">
        <f t="shared" si="76"/>
        <v>105</v>
      </c>
      <c r="P796" t="s">
        <v>8276</v>
      </c>
      <c r="Q796" t="str">
        <f t="shared" si="77"/>
        <v>music</v>
      </c>
      <c r="R796" t="str">
        <f t="shared" si="78"/>
        <v>rock</v>
      </c>
      <c r="S796" s="7">
        <f t="shared" si="74"/>
        <v>40791.712500000001</v>
      </c>
      <c r="T796" s="7">
        <f t="shared" si="75"/>
        <v>40736.115011574075</v>
      </c>
    </row>
    <row r="797" spans="1:20" ht="43.2" hidden="1" x14ac:dyDescent="0.5500000000000000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5">
        <v>1333774740</v>
      </c>
      <c r="J797">
        <v>1330094566</v>
      </c>
      <c r="K797" t="b">
        <v>0</v>
      </c>
      <c r="L797">
        <v>184</v>
      </c>
      <c r="M797">
        <f t="shared" si="73"/>
        <v>85.05</v>
      </c>
      <c r="N797" t="b">
        <v>1</v>
      </c>
      <c r="O797">
        <f t="shared" si="76"/>
        <v>112</v>
      </c>
      <c r="P797" t="s">
        <v>8276</v>
      </c>
      <c r="Q797" t="str">
        <f t="shared" si="77"/>
        <v>music</v>
      </c>
      <c r="R797" t="str">
        <f t="shared" si="78"/>
        <v>rock</v>
      </c>
      <c r="S797" s="7">
        <f t="shared" si="74"/>
        <v>41006.207638888889</v>
      </c>
      <c r="T797" s="7">
        <f t="shared" si="75"/>
        <v>40963.613032407404</v>
      </c>
    </row>
    <row r="798" spans="1:20" ht="57.6" hidden="1" x14ac:dyDescent="0.5500000000000000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5">
        <v>1379279400</v>
      </c>
      <c r="J798">
        <v>1376687485</v>
      </c>
      <c r="K798" t="b">
        <v>0</v>
      </c>
      <c r="L798">
        <v>90</v>
      </c>
      <c r="M798">
        <f t="shared" si="73"/>
        <v>112.61</v>
      </c>
      <c r="N798" t="b">
        <v>1</v>
      </c>
      <c r="O798">
        <f t="shared" si="76"/>
        <v>101</v>
      </c>
      <c r="P798" t="s">
        <v>8276</v>
      </c>
      <c r="Q798" t="str">
        <f t="shared" si="77"/>
        <v>music</v>
      </c>
      <c r="R798" t="str">
        <f t="shared" si="78"/>
        <v>rock</v>
      </c>
      <c r="S798" s="7">
        <f t="shared" si="74"/>
        <v>41532.881944444445</v>
      </c>
      <c r="T798" s="7">
        <f t="shared" si="75"/>
        <v>41502.882928240739</v>
      </c>
    </row>
    <row r="799" spans="1:20" ht="43.2" hidden="1" x14ac:dyDescent="0.5500000000000000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5">
        <v>1335672000</v>
      </c>
      <c r="J799">
        <v>1332978688</v>
      </c>
      <c r="K799" t="b">
        <v>0</v>
      </c>
      <c r="L799">
        <v>71</v>
      </c>
      <c r="M799">
        <f t="shared" si="73"/>
        <v>45.44</v>
      </c>
      <c r="N799" t="b">
        <v>1</v>
      </c>
      <c r="O799">
        <f t="shared" si="76"/>
        <v>108</v>
      </c>
      <c r="P799" t="s">
        <v>8276</v>
      </c>
      <c r="Q799" t="str">
        <f t="shared" si="77"/>
        <v>music</v>
      </c>
      <c r="R799" t="str">
        <f t="shared" si="78"/>
        <v>rock</v>
      </c>
      <c r="S799" s="7">
        <f t="shared" si="74"/>
        <v>41028.166666666664</v>
      </c>
      <c r="T799" s="7">
        <f t="shared" si="75"/>
        <v>40996.994074074071</v>
      </c>
    </row>
    <row r="800" spans="1:20" ht="43.2" hidden="1" x14ac:dyDescent="0.5500000000000000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5">
        <v>1412086187</v>
      </c>
      <c r="J800">
        <v>1409494187</v>
      </c>
      <c r="K800" t="b">
        <v>0</v>
      </c>
      <c r="L800">
        <v>87</v>
      </c>
      <c r="M800">
        <f t="shared" si="73"/>
        <v>46.22</v>
      </c>
      <c r="N800" t="b">
        <v>1</v>
      </c>
      <c r="O800">
        <f t="shared" si="76"/>
        <v>115</v>
      </c>
      <c r="P800" t="s">
        <v>8276</v>
      </c>
      <c r="Q800" t="str">
        <f t="shared" si="77"/>
        <v>music</v>
      </c>
      <c r="R800" t="str">
        <f t="shared" si="78"/>
        <v>rock</v>
      </c>
      <c r="S800" s="7">
        <f t="shared" si="74"/>
        <v>41912.590127314819</v>
      </c>
      <c r="T800" s="7">
        <f t="shared" si="75"/>
        <v>41882.590127314819</v>
      </c>
    </row>
    <row r="801" spans="1:20" ht="43.2" hidden="1" x14ac:dyDescent="0.5500000000000000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5">
        <v>1335542446</v>
      </c>
      <c r="J801">
        <v>1332950446</v>
      </c>
      <c r="K801" t="b">
        <v>0</v>
      </c>
      <c r="L801">
        <v>28</v>
      </c>
      <c r="M801">
        <f t="shared" si="73"/>
        <v>178.61</v>
      </c>
      <c r="N801" t="b">
        <v>1</v>
      </c>
      <c r="O801">
        <f t="shared" si="76"/>
        <v>100</v>
      </c>
      <c r="P801" t="s">
        <v>8276</v>
      </c>
      <c r="Q801" t="str">
        <f t="shared" si="77"/>
        <v>music</v>
      </c>
      <c r="R801" t="str">
        <f t="shared" si="78"/>
        <v>rock</v>
      </c>
      <c r="S801" s="7">
        <f t="shared" si="74"/>
        <v>41026.667199074072</v>
      </c>
      <c r="T801" s="7">
        <f t="shared" si="75"/>
        <v>40996.667199074072</v>
      </c>
    </row>
    <row r="802" spans="1:20" ht="43.2" hidden="1" x14ac:dyDescent="0.5500000000000000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5">
        <v>1410431054</v>
      </c>
      <c r="J802">
        <v>1407839054</v>
      </c>
      <c r="K802" t="b">
        <v>0</v>
      </c>
      <c r="L802">
        <v>56</v>
      </c>
      <c r="M802">
        <f t="shared" si="73"/>
        <v>40.75</v>
      </c>
      <c r="N802" t="b">
        <v>1</v>
      </c>
      <c r="O802">
        <f t="shared" si="76"/>
        <v>152</v>
      </c>
      <c r="P802" t="s">
        <v>8276</v>
      </c>
      <c r="Q802" t="str">
        <f t="shared" si="77"/>
        <v>music</v>
      </c>
      <c r="R802" t="str">
        <f t="shared" si="78"/>
        <v>rock</v>
      </c>
      <c r="S802" s="7">
        <f t="shared" si="74"/>
        <v>41893.433495370373</v>
      </c>
      <c r="T802" s="7">
        <f t="shared" si="75"/>
        <v>41863.433495370373</v>
      </c>
    </row>
    <row r="803" spans="1:20" ht="43.2" hidden="1" x14ac:dyDescent="0.5500000000000000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5">
        <v>1309547120</v>
      </c>
      <c r="J803">
        <v>1306955120</v>
      </c>
      <c r="K803" t="b">
        <v>0</v>
      </c>
      <c r="L803">
        <v>51</v>
      </c>
      <c r="M803">
        <f t="shared" si="73"/>
        <v>43.73</v>
      </c>
      <c r="N803" t="b">
        <v>1</v>
      </c>
      <c r="O803">
        <f t="shared" si="76"/>
        <v>112</v>
      </c>
      <c r="P803" t="s">
        <v>8276</v>
      </c>
      <c r="Q803" t="str">
        <f t="shared" si="77"/>
        <v>music</v>
      </c>
      <c r="R803" t="str">
        <f t="shared" si="78"/>
        <v>rock</v>
      </c>
      <c r="S803" s="7">
        <f t="shared" si="74"/>
        <v>40725.795370370368</v>
      </c>
      <c r="T803" s="7">
        <f t="shared" si="75"/>
        <v>40695.795370370368</v>
      </c>
    </row>
    <row r="804" spans="1:20" ht="43.2" hidden="1" x14ac:dyDescent="0.5500000000000000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5">
        <v>1347854700</v>
      </c>
      <c r="J804">
        <v>1343867524</v>
      </c>
      <c r="K804" t="b">
        <v>0</v>
      </c>
      <c r="L804">
        <v>75</v>
      </c>
      <c r="M804">
        <f t="shared" si="73"/>
        <v>81.069999999999993</v>
      </c>
      <c r="N804" t="b">
        <v>1</v>
      </c>
      <c r="O804">
        <f t="shared" si="76"/>
        <v>101</v>
      </c>
      <c r="P804" t="s">
        <v>8276</v>
      </c>
      <c r="Q804" t="str">
        <f t="shared" si="77"/>
        <v>music</v>
      </c>
      <c r="R804" t="str">
        <f t="shared" si="78"/>
        <v>rock</v>
      </c>
      <c r="S804" s="7">
        <f t="shared" si="74"/>
        <v>41169.170138888891</v>
      </c>
      <c r="T804" s="7">
        <f t="shared" si="75"/>
        <v>41123.022268518522</v>
      </c>
    </row>
    <row r="805" spans="1:20" ht="43.2" hidden="1" x14ac:dyDescent="0.5500000000000000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5">
        <v>1306630800</v>
      </c>
      <c r="J805">
        <v>1304376478</v>
      </c>
      <c r="K805" t="b">
        <v>0</v>
      </c>
      <c r="L805">
        <v>38</v>
      </c>
      <c r="M805">
        <f t="shared" si="73"/>
        <v>74.61</v>
      </c>
      <c r="N805" t="b">
        <v>1</v>
      </c>
      <c r="O805">
        <f t="shared" si="76"/>
        <v>123</v>
      </c>
      <c r="P805" t="s">
        <v>8276</v>
      </c>
      <c r="Q805" t="str">
        <f t="shared" si="77"/>
        <v>music</v>
      </c>
      <c r="R805" t="str">
        <f t="shared" si="78"/>
        <v>rock</v>
      </c>
      <c r="S805" s="7">
        <f t="shared" si="74"/>
        <v>40692.041666666664</v>
      </c>
      <c r="T805" s="7">
        <f t="shared" si="75"/>
        <v>40665.949976851851</v>
      </c>
    </row>
    <row r="806" spans="1:20" ht="43.2" hidden="1" x14ac:dyDescent="0.5500000000000000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5">
        <v>1311393540</v>
      </c>
      <c r="J806">
        <v>1309919526</v>
      </c>
      <c r="K806" t="b">
        <v>0</v>
      </c>
      <c r="L806">
        <v>18</v>
      </c>
      <c r="M806">
        <f t="shared" si="73"/>
        <v>305.56</v>
      </c>
      <c r="N806" t="b">
        <v>1</v>
      </c>
      <c r="O806">
        <f t="shared" si="76"/>
        <v>100</v>
      </c>
      <c r="P806" t="s">
        <v>8276</v>
      </c>
      <c r="Q806" t="str">
        <f t="shared" si="77"/>
        <v>music</v>
      </c>
      <c r="R806" t="str">
        <f t="shared" si="78"/>
        <v>rock</v>
      </c>
      <c r="S806" s="7">
        <f t="shared" si="74"/>
        <v>40747.165972222225</v>
      </c>
      <c r="T806" s="7">
        <f t="shared" si="75"/>
        <v>40730.105625000004</v>
      </c>
    </row>
    <row r="807" spans="1:20" ht="43.2" hidden="1" x14ac:dyDescent="0.5500000000000000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5">
        <v>1310857200</v>
      </c>
      <c r="J807">
        <v>1306525512</v>
      </c>
      <c r="K807" t="b">
        <v>0</v>
      </c>
      <c r="L807">
        <v>54</v>
      </c>
      <c r="M807">
        <f t="shared" si="73"/>
        <v>58.33</v>
      </c>
      <c r="N807" t="b">
        <v>1</v>
      </c>
      <c r="O807">
        <f t="shared" si="76"/>
        <v>105</v>
      </c>
      <c r="P807" t="s">
        <v>8276</v>
      </c>
      <c r="Q807" t="str">
        <f t="shared" si="77"/>
        <v>music</v>
      </c>
      <c r="R807" t="str">
        <f t="shared" si="78"/>
        <v>rock</v>
      </c>
      <c r="S807" s="7">
        <f t="shared" si="74"/>
        <v>40740.958333333336</v>
      </c>
      <c r="T807" s="7">
        <f t="shared" si="75"/>
        <v>40690.823055555556</v>
      </c>
    </row>
    <row r="808" spans="1:20" hidden="1" x14ac:dyDescent="0.5500000000000000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5">
        <v>1315413339</v>
      </c>
      <c r="J808">
        <v>1312821339</v>
      </c>
      <c r="K808" t="b">
        <v>0</v>
      </c>
      <c r="L808">
        <v>71</v>
      </c>
      <c r="M808">
        <f t="shared" si="73"/>
        <v>117.68</v>
      </c>
      <c r="N808" t="b">
        <v>1</v>
      </c>
      <c r="O808">
        <f t="shared" si="76"/>
        <v>104</v>
      </c>
      <c r="P808" t="s">
        <v>8276</v>
      </c>
      <c r="Q808" t="str">
        <f t="shared" si="77"/>
        <v>music</v>
      </c>
      <c r="R808" t="str">
        <f t="shared" si="78"/>
        <v>rock</v>
      </c>
      <c r="S808" s="7">
        <f t="shared" si="74"/>
        <v>40793.691423611112</v>
      </c>
      <c r="T808" s="7">
        <f t="shared" si="75"/>
        <v>40763.691423611112</v>
      </c>
    </row>
    <row r="809" spans="1:20" ht="28.8" hidden="1" x14ac:dyDescent="0.5500000000000000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5">
        <v>1488333600</v>
      </c>
      <c r="J809">
        <v>1485270311</v>
      </c>
      <c r="K809" t="b">
        <v>0</v>
      </c>
      <c r="L809">
        <v>57</v>
      </c>
      <c r="M809">
        <f t="shared" si="73"/>
        <v>73.77</v>
      </c>
      <c r="N809" t="b">
        <v>1</v>
      </c>
      <c r="O809">
        <f t="shared" si="76"/>
        <v>105</v>
      </c>
      <c r="P809" t="s">
        <v>8276</v>
      </c>
      <c r="Q809" t="str">
        <f t="shared" si="77"/>
        <v>music</v>
      </c>
      <c r="R809" t="str">
        <f t="shared" si="78"/>
        <v>rock</v>
      </c>
      <c r="S809" s="7">
        <f t="shared" si="74"/>
        <v>42795.083333333328</v>
      </c>
      <c r="T809" s="7">
        <f t="shared" si="75"/>
        <v>42759.628599537042</v>
      </c>
    </row>
    <row r="810" spans="1:20" ht="43.2" hidden="1" x14ac:dyDescent="0.5500000000000000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5">
        <v>1419224340</v>
      </c>
      <c r="J810">
        <v>1416363886</v>
      </c>
      <c r="K810" t="b">
        <v>0</v>
      </c>
      <c r="L810">
        <v>43</v>
      </c>
      <c r="M810">
        <f t="shared" si="73"/>
        <v>104.65</v>
      </c>
      <c r="N810" t="b">
        <v>1</v>
      </c>
      <c r="O810">
        <f t="shared" si="76"/>
        <v>100</v>
      </c>
      <c r="P810" t="s">
        <v>8276</v>
      </c>
      <c r="Q810" t="str">
        <f t="shared" si="77"/>
        <v>music</v>
      </c>
      <c r="R810" t="str">
        <f t="shared" si="78"/>
        <v>rock</v>
      </c>
      <c r="S810" s="7">
        <f t="shared" si="74"/>
        <v>41995.207638888889</v>
      </c>
      <c r="T810" s="7">
        <f t="shared" si="75"/>
        <v>41962.100532407407</v>
      </c>
    </row>
    <row r="811" spans="1:20" ht="43.2" hidden="1" x14ac:dyDescent="0.5500000000000000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5">
        <v>1390161630</v>
      </c>
      <c r="J811">
        <v>1387569630</v>
      </c>
      <c r="K811" t="b">
        <v>0</v>
      </c>
      <c r="L811">
        <v>52</v>
      </c>
      <c r="M811">
        <f t="shared" si="73"/>
        <v>79.83</v>
      </c>
      <c r="N811" t="b">
        <v>1</v>
      </c>
      <c r="O811">
        <f t="shared" si="76"/>
        <v>104</v>
      </c>
      <c r="P811" t="s">
        <v>8276</v>
      </c>
      <c r="Q811" t="str">
        <f t="shared" si="77"/>
        <v>music</v>
      </c>
      <c r="R811" t="str">
        <f t="shared" si="78"/>
        <v>rock</v>
      </c>
      <c r="S811" s="7">
        <f t="shared" si="74"/>
        <v>41658.833680555559</v>
      </c>
      <c r="T811" s="7">
        <f t="shared" si="75"/>
        <v>41628.833680555559</v>
      </c>
    </row>
    <row r="812" spans="1:20" ht="43.2" hidden="1" x14ac:dyDescent="0.5500000000000000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5">
        <v>1346462462</v>
      </c>
      <c r="J812">
        <v>1343870462</v>
      </c>
      <c r="K812" t="b">
        <v>0</v>
      </c>
      <c r="L812">
        <v>27</v>
      </c>
      <c r="M812">
        <f t="shared" si="73"/>
        <v>58.33</v>
      </c>
      <c r="N812" t="b">
        <v>1</v>
      </c>
      <c r="O812">
        <f t="shared" si="76"/>
        <v>105</v>
      </c>
      <c r="P812" t="s">
        <v>8276</v>
      </c>
      <c r="Q812" t="str">
        <f t="shared" si="77"/>
        <v>music</v>
      </c>
      <c r="R812" t="str">
        <f t="shared" si="78"/>
        <v>rock</v>
      </c>
      <c r="S812" s="7">
        <f t="shared" si="74"/>
        <v>41153.056273148148</v>
      </c>
      <c r="T812" s="7">
        <f t="shared" si="75"/>
        <v>41123.056273148148</v>
      </c>
    </row>
    <row r="813" spans="1:20" ht="28.8" hidden="1" x14ac:dyDescent="0.5500000000000000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5">
        <v>1373475120</v>
      </c>
      <c r="J813">
        <v>1371569202</v>
      </c>
      <c r="K813" t="b">
        <v>0</v>
      </c>
      <c r="L813">
        <v>12</v>
      </c>
      <c r="M813">
        <f t="shared" si="73"/>
        <v>86.67</v>
      </c>
      <c r="N813" t="b">
        <v>1</v>
      </c>
      <c r="O813">
        <f t="shared" si="76"/>
        <v>104</v>
      </c>
      <c r="P813" t="s">
        <v>8276</v>
      </c>
      <c r="Q813" t="str">
        <f t="shared" si="77"/>
        <v>music</v>
      </c>
      <c r="R813" t="str">
        <f t="shared" si="78"/>
        <v>rock</v>
      </c>
      <c r="S813" s="7">
        <f t="shared" si="74"/>
        <v>41465.702777777777</v>
      </c>
      <c r="T813" s="7">
        <f t="shared" si="75"/>
        <v>41443.643541666665</v>
      </c>
    </row>
    <row r="814" spans="1:20" ht="43.2" hidden="1" x14ac:dyDescent="0.5500000000000000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5">
        <v>1362146280</v>
      </c>
      <c r="J814">
        <v>1357604752</v>
      </c>
      <c r="K814" t="b">
        <v>0</v>
      </c>
      <c r="L814">
        <v>33</v>
      </c>
      <c r="M814">
        <f t="shared" si="73"/>
        <v>27.61</v>
      </c>
      <c r="N814" t="b">
        <v>1</v>
      </c>
      <c r="O814">
        <f t="shared" si="76"/>
        <v>152</v>
      </c>
      <c r="P814" t="s">
        <v>8276</v>
      </c>
      <c r="Q814" t="str">
        <f t="shared" si="77"/>
        <v>music</v>
      </c>
      <c r="R814" t="str">
        <f t="shared" si="78"/>
        <v>rock</v>
      </c>
      <c r="S814" s="7">
        <f t="shared" si="74"/>
        <v>41334.581944444442</v>
      </c>
      <c r="T814" s="7">
        <f t="shared" si="75"/>
        <v>41282.017962962964</v>
      </c>
    </row>
    <row r="815" spans="1:20" ht="28.8" hidden="1" x14ac:dyDescent="0.5500000000000000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5">
        <v>1342825365</v>
      </c>
      <c r="J815">
        <v>1340233365</v>
      </c>
      <c r="K815" t="b">
        <v>0</v>
      </c>
      <c r="L815">
        <v>96</v>
      </c>
      <c r="M815">
        <f t="shared" si="73"/>
        <v>25</v>
      </c>
      <c r="N815" t="b">
        <v>1</v>
      </c>
      <c r="O815">
        <f t="shared" si="76"/>
        <v>160</v>
      </c>
      <c r="P815" t="s">
        <v>8276</v>
      </c>
      <c r="Q815" t="str">
        <f t="shared" si="77"/>
        <v>music</v>
      </c>
      <c r="R815" t="str">
        <f t="shared" si="78"/>
        <v>rock</v>
      </c>
      <c r="S815" s="7">
        <f t="shared" si="74"/>
        <v>41110.960243055553</v>
      </c>
      <c r="T815" s="7">
        <f t="shared" si="75"/>
        <v>41080.960243055553</v>
      </c>
    </row>
    <row r="816" spans="1:20" ht="43.2" hidden="1" x14ac:dyDescent="0.5500000000000000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5">
        <v>1306865040</v>
      </c>
      <c r="J816">
        <v>1305568201</v>
      </c>
      <c r="K816" t="b">
        <v>0</v>
      </c>
      <c r="L816">
        <v>28</v>
      </c>
      <c r="M816">
        <f t="shared" si="73"/>
        <v>45.46</v>
      </c>
      <c r="N816" t="b">
        <v>1</v>
      </c>
      <c r="O816">
        <f t="shared" si="76"/>
        <v>127</v>
      </c>
      <c r="P816" t="s">
        <v>8276</v>
      </c>
      <c r="Q816" t="str">
        <f t="shared" si="77"/>
        <v>music</v>
      </c>
      <c r="R816" t="str">
        <f t="shared" si="78"/>
        <v>rock</v>
      </c>
      <c r="S816" s="7">
        <f t="shared" si="74"/>
        <v>40694.75277777778</v>
      </c>
      <c r="T816" s="7">
        <f t="shared" si="75"/>
        <v>40679.743067129632</v>
      </c>
    </row>
    <row r="817" spans="1:20" ht="28.8" hidden="1" x14ac:dyDescent="0.5500000000000000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5">
        <v>1414879303</v>
      </c>
      <c r="J817">
        <v>1412287303</v>
      </c>
      <c r="K817" t="b">
        <v>0</v>
      </c>
      <c r="L817">
        <v>43</v>
      </c>
      <c r="M817">
        <f t="shared" si="73"/>
        <v>99.53</v>
      </c>
      <c r="N817" t="b">
        <v>1</v>
      </c>
      <c r="O817">
        <f t="shared" si="76"/>
        <v>107</v>
      </c>
      <c r="P817" t="s">
        <v>8276</v>
      </c>
      <c r="Q817" t="str">
        <f t="shared" si="77"/>
        <v>music</v>
      </c>
      <c r="R817" t="str">
        <f t="shared" si="78"/>
        <v>rock</v>
      </c>
      <c r="S817" s="7">
        <f t="shared" si="74"/>
        <v>41944.917858796296</v>
      </c>
      <c r="T817" s="7">
        <f t="shared" si="75"/>
        <v>41914.917858796296</v>
      </c>
    </row>
    <row r="818" spans="1:20" ht="28.8" hidden="1" x14ac:dyDescent="0.5500000000000000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5">
        <v>1365489000</v>
      </c>
      <c r="J818">
        <v>1362776043</v>
      </c>
      <c r="K818" t="b">
        <v>0</v>
      </c>
      <c r="L818">
        <v>205</v>
      </c>
      <c r="M818">
        <f t="shared" si="73"/>
        <v>39.31</v>
      </c>
      <c r="N818" t="b">
        <v>1</v>
      </c>
      <c r="O818">
        <f t="shared" si="76"/>
        <v>115</v>
      </c>
      <c r="P818" t="s">
        <v>8276</v>
      </c>
      <c r="Q818" t="str">
        <f t="shared" si="77"/>
        <v>music</v>
      </c>
      <c r="R818" t="str">
        <f t="shared" si="78"/>
        <v>rock</v>
      </c>
      <c r="S818" s="7">
        <f t="shared" si="74"/>
        <v>41373.270833333336</v>
      </c>
      <c r="T818" s="7">
        <f t="shared" si="75"/>
        <v>41341.870868055557</v>
      </c>
    </row>
    <row r="819" spans="1:20" ht="43.2" hidden="1" x14ac:dyDescent="0.5500000000000000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5">
        <v>1331441940</v>
      </c>
      <c r="J819">
        <v>1326810211</v>
      </c>
      <c r="K819" t="b">
        <v>0</v>
      </c>
      <c r="L819">
        <v>23</v>
      </c>
      <c r="M819">
        <f t="shared" si="73"/>
        <v>89.42</v>
      </c>
      <c r="N819" t="b">
        <v>1</v>
      </c>
      <c r="O819">
        <f t="shared" si="76"/>
        <v>137</v>
      </c>
      <c r="P819" t="s">
        <v>8276</v>
      </c>
      <c r="Q819" t="str">
        <f t="shared" si="77"/>
        <v>music</v>
      </c>
      <c r="R819" t="str">
        <f t="shared" si="78"/>
        <v>rock</v>
      </c>
      <c r="S819" s="7">
        <f t="shared" si="74"/>
        <v>40979.207638888889</v>
      </c>
      <c r="T819" s="7">
        <f t="shared" si="75"/>
        <v>40925.599664351852</v>
      </c>
    </row>
    <row r="820" spans="1:20" ht="43.2" hidden="1" x14ac:dyDescent="0.5500000000000000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5">
        <v>1344358860</v>
      </c>
      <c r="J820">
        <v>1343682681</v>
      </c>
      <c r="K820" t="b">
        <v>0</v>
      </c>
      <c r="L820">
        <v>19</v>
      </c>
      <c r="M820">
        <f t="shared" si="73"/>
        <v>28.68</v>
      </c>
      <c r="N820" t="b">
        <v>1</v>
      </c>
      <c r="O820">
        <f t="shared" si="76"/>
        <v>156</v>
      </c>
      <c r="P820" t="s">
        <v>8276</v>
      </c>
      <c r="Q820" t="str">
        <f t="shared" si="77"/>
        <v>music</v>
      </c>
      <c r="R820" t="str">
        <f t="shared" si="78"/>
        <v>rock</v>
      </c>
      <c r="S820" s="7">
        <f t="shared" si="74"/>
        <v>41128.709027777775</v>
      </c>
      <c r="T820" s="7">
        <f t="shared" si="75"/>
        <v>41120.882881944446</v>
      </c>
    </row>
    <row r="821" spans="1:20" ht="28.8" hidden="1" x14ac:dyDescent="0.5500000000000000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5">
        <v>1387601040</v>
      </c>
      <c r="J821">
        <v>1386806254</v>
      </c>
      <c r="K821" t="b">
        <v>0</v>
      </c>
      <c r="L821">
        <v>14</v>
      </c>
      <c r="M821">
        <f t="shared" si="73"/>
        <v>31.07</v>
      </c>
      <c r="N821" t="b">
        <v>1</v>
      </c>
      <c r="O821">
        <f t="shared" si="76"/>
        <v>109</v>
      </c>
      <c r="P821" t="s">
        <v>8276</v>
      </c>
      <c r="Q821" t="str">
        <f t="shared" si="77"/>
        <v>music</v>
      </c>
      <c r="R821" t="str">
        <f t="shared" si="78"/>
        <v>rock</v>
      </c>
      <c r="S821" s="7">
        <f t="shared" si="74"/>
        <v>41629.197222222225</v>
      </c>
      <c r="T821" s="7">
        <f t="shared" si="75"/>
        <v>41619.998310185183</v>
      </c>
    </row>
    <row r="822" spans="1:20" ht="43.2" hidden="1" x14ac:dyDescent="0.5500000000000000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5">
        <v>1402290000</v>
      </c>
      <c r="J822">
        <v>1399666342</v>
      </c>
      <c r="K822" t="b">
        <v>0</v>
      </c>
      <c r="L822">
        <v>38</v>
      </c>
      <c r="M822">
        <f t="shared" si="73"/>
        <v>70.55</v>
      </c>
      <c r="N822" t="b">
        <v>1</v>
      </c>
      <c r="O822">
        <f t="shared" si="76"/>
        <v>134</v>
      </c>
      <c r="P822" t="s">
        <v>8276</v>
      </c>
      <c r="Q822" t="str">
        <f t="shared" si="77"/>
        <v>music</v>
      </c>
      <c r="R822" t="str">
        <f t="shared" si="78"/>
        <v>rock</v>
      </c>
      <c r="S822" s="7">
        <f t="shared" si="74"/>
        <v>41799.208333333336</v>
      </c>
      <c r="T822" s="7">
        <f t="shared" si="75"/>
        <v>41768.841921296298</v>
      </c>
    </row>
    <row r="823" spans="1:20" ht="43.2" hidden="1" x14ac:dyDescent="0.5500000000000000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5">
        <v>1430712060</v>
      </c>
      <c r="J823">
        <v>1427753265</v>
      </c>
      <c r="K823" t="b">
        <v>0</v>
      </c>
      <c r="L823">
        <v>78</v>
      </c>
      <c r="M823">
        <f t="shared" si="73"/>
        <v>224.13</v>
      </c>
      <c r="N823" t="b">
        <v>1</v>
      </c>
      <c r="O823">
        <f t="shared" si="76"/>
        <v>100</v>
      </c>
      <c r="P823" t="s">
        <v>8276</v>
      </c>
      <c r="Q823" t="str">
        <f t="shared" si="77"/>
        <v>music</v>
      </c>
      <c r="R823" t="str">
        <f t="shared" si="78"/>
        <v>rock</v>
      </c>
      <c r="S823" s="7">
        <f t="shared" si="74"/>
        <v>42128.167361111111</v>
      </c>
      <c r="T823" s="7">
        <f t="shared" si="75"/>
        <v>42093.922048611115</v>
      </c>
    </row>
    <row r="824" spans="1:20" ht="28.8" hidden="1" x14ac:dyDescent="0.5500000000000000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5">
        <v>1349477050</v>
      </c>
      <c r="J824">
        <v>1346885050</v>
      </c>
      <c r="K824" t="b">
        <v>0</v>
      </c>
      <c r="L824">
        <v>69</v>
      </c>
      <c r="M824">
        <f t="shared" si="73"/>
        <v>51.81</v>
      </c>
      <c r="N824" t="b">
        <v>1</v>
      </c>
      <c r="O824">
        <f t="shared" si="76"/>
        <v>119</v>
      </c>
      <c r="P824" t="s">
        <v>8276</v>
      </c>
      <c r="Q824" t="str">
        <f t="shared" si="77"/>
        <v>music</v>
      </c>
      <c r="R824" t="str">
        <f t="shared" si="78"/>
        <v>rock</v>
      </c>
      <c r="S824" s="7">
        <f t="shared" si="74"/>
        <v>41187.947337962964</v>
      </c>
      <c r="T824" s="7">
        <f t="shared" si="75"/>
        <v>41157.947337962964</v>
      </c>
    </row>
    <row r="825" spans="1:20" ht="43.2" hidden="1" x14ac:dyDescent="0.5500000000000000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5">
        <v>1427062852</v>
      </c>
      <c r="J825">
        <v>1424474452</v>
      </c>
      <c r="K825" t="b">
        <v>0</v>
      </c>
      <c r="L825">
        <v>33</v>
      </c>
      <c r="M825">
        <f t="shared" si="73"/>
        <v>43.52</v>
      </c>
      <c r="N825" t="b">
        <v>1</v>
      </c>
      <c r="O825">
        <f t="shared" si="76"/>
        <v>180</v>
      </c>
      <c r="P825" t="s">
        <v>8276</v>
      </c>
      <c r="Q825" t="str">
        <f t="shared" si="77"/>
        <v>music</v>
      </c>
      <c r="R825" t="str">
        <f t="shared" si="78"/>
        <v>rock</v>
      </c>
      <c r="S825" s="7">
        <f t="shared" si="74"/>
        <v>42085.931157407409</v>
      </c>
      <c r="T825" s="7">
        <f t="shared" si="75"/>
        <v>42055.972824074073</v>
      </c>
    </row>
    <row r="826" spans="1:20" ht="43.2" hidden="1" x14ac:dyDescent="0.5500000000000000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5">
        <v>1271573940</v>
      </c>
      <c r="J826">
        <v>1268459318</v>
      </c>
      <c r="K826" t="b">
        <v>0</v>
      </c>
      <c r="L826">
        <v>54</v>
      </c>
      <c r="M826">
        <f t="shared" si="73"/>
        <v>39.82</v>
      </c>
      <c r="N826" t="b">
        <v>1</v>
      </c>
      <c r="O826">
        <f t="shared" si="76"/>
        <v>134</v>
      </c>
      <c r="P826" t="s">
        <v>8276</v>
      </c>
      <c r="Q826" t="str">
        <f t="shared" si="77"/>
        <v>music</v>
      </c>
      <c r="R826" t="str">
        <f t="shared" si="78"/>
        <v>rock</v>
      </c>
      <c r="S826" s="7">
        <f t="shared" si="74"/>
        <v>40286.290972222225</v>
      </c>
      <c r="T826" s="7">
        <f t="shared" si="75"/>
        <v>40250.242106481484</v>
      </c>
    </row>
    <row r="827" spans="1:20" ht="28.8" hidden="1" x14ac:dyDescent="0.5500000000000000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5">
        <v>1351495284</v>
      </c>
      <c r="J827">
        <v>1349335284</v>
      </c>
      <c r="K827" t="b">
        <v>0</v>
      </c>
      <c r="L827">
        <v>99</v>
      </c>
      <c r="M827">
        <f t="shared" si="73"/>
        <v>126.81</v>
      </c>
      <c r="N827" t="b">
        <v>1</v>
      </c>
      <c r="O827">
        <f t="shared" si="76"/>
        <v>100</v>
      </c>
      <c r="P827" t="s">
        <v>8276</v>
      </c>
      <c r="Q827" t="str">
        <f t="shared" si="77"/>
        <v>music</v>
      </c>
      <c r="R827" t="str">
        <f t="shared" si="78"/>
        <v>rock</v>
      </c>
      <c r="S827" s="7">
        <f t="shared" si="74"/>
        <v>41211.306527777779</v>
      </c>
      <c r="T827" s="7">
        <f t="shared" si="75"/>
        <v>41186.306527777779</v>
      </c>
    </row>
    <row r="828" spans="1:20" ht="43.2" hidden="1" x14ac:dyDescent="0.5500000000000000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5">
        <v>1332719730</v>
      </c>
      <c r="J828">
        <v>1330908930</v>
      </c>
      <c r="K828" t="b">
        <v>0</v>
      </c>
      <c r="L828">
        <v>49</v>
      </c>
      <c r="M828">
        <f t="shared" si="73"/>
        <v>113.88</v>
      </c>
      <c r="N828" t="b">
        <v>1</v>
      </c>
      <c r="O828">
        <f t="shared" si="76"/>
        <v>101</v>
      </c>
      <c r="P828" t="s">
        <v>8276</v>
      </c>
      <c r="Q828" t="str">
        <f t="shared" si="77"/>
        <v>music</v>
      </c>
      <c r="R828" t="str">
        <f t="shared" si="78"/>
        <v>rock</v>
      </c>
      <c r="S828" s="7">
        <f t="shared" si="74"/>
        <v>40993.996874999997</v>
      </c>
      <c r="T828" s="7">
        <f t="shared" si="75"/>
        <v>40973.038541666669</v>
      </c>
    </row>
    <row r="829" spans="1:20" ht="43.2" hidden="1" x14ac:dyDescent="0.5500000000000000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5">
        <v>1329248940</v>
      </c>
      <c r="J829">
        <v>1326972107</v>
      </c>
      <c r="K829" t="b">
        <v>0</v>
      </c>
      <c r="L829">
        <v>11</v>
      </c>
      <c r="M829">
        <f t="shared" si="73"/>
        <v>28.18</v>
      </c>
      <c r="N829" t="b">
        <v>1</v>
      </c>
      <c r="O829">
        <f t="shared" si="76"/>
        <v>103</v>
      </c>
      <c r="P829" t="s">
        <v>8276</v>
      </c>
      <c r="Q829" t="str">
        <f t="shared" si="77"/>
        <v>music</v>
      </c>
      <c r="R829" t="str">
        <f t="shared" si="78"/>
        <v>rock</v>
      </c>
      <c r="S829" s="7">
        <f t="shared" si="74"/>
        <v>40953.825694444444</v>
      </c>
      <c r="T829" s="7">
        <f t="shared" si="75"/>
        <v>40927.473460648151</v>
      </c>
    </row>
    <row r="830" spans="1:20" ht="43.2" hidden="1" x14ac:dyDescent="0.5500000000000000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5">
        <v>1340641440</v>
      </c>
      <c r="J830">
        <v>1339549982</v>
      </c>
      <c r="K830" t="b">
        <v>0</v>
      </c>
      <c r="L830">
        <v>38</v>
      </c>
      <c r="M830">
        <f t="shared" si="73"/>
        <v>36.61</v>
      </c>
      <c r="N830" t="b">
        <v>1</v>
      </c>
      <c r="O830">
        <f t="shared" si="76"/>
        <v>107</v>
      </c>
      <c r="P830" t="s">
        <v>8276</v>
      </c>
      <c r="Q830" t="str">
        <f t="shared" si="77"/>
        <v>music</v>
      </c>
      <c r="R830" t="str">
        <f t="shared" si="78"/>
        <v>rock</v>
      </c>
      <c r="S830" s="7">
        <f t="shared" si="74"/>
        <v>41085.683333333334</v>
      </c>
      <c r="T830" s="7">
        <f t="shared" si="75"/>
        <v>41073.050717592596</v>
      </c>
    </row>
    <row r="831" spans="1:20" ht="43.2" hidden="1" x14ac:dyDescent="0.5500000000000000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5">
        <v>1468437240</v>
      </c>
      <c r="J831">
        <v>1463253240</v>
      </c>
      <c r="K831" t="b">
        <v>0</v>
      </c>
      <c r="L831">
        <v>16</v>
      </c>
      <c r="M831">
        <f t="shared" si="73"/>
        <v>32.5</v>
      </c>
      <c r="N831" t="b">
        <v>1</v>
      </c>
      <c r="O831">
        <f t="shared" si="76"/>
        <v>104</v>
      </c>
      <c r="P831" t="s">
        <v>8276</v>
      </c>
      <c r="Q831" t="str">
        <f t="shared" si="77"/>
        <v>music</v>
      </c>
      <c r="R831" t="str">
        <f t="shared" si="78"/>
        <v>rock</v>
      </c>
      <c r="S831" s="7">
        <f t="shared" si="74"/>
        <v>42564.801388888889</v>
      </c>
      <c r="T831" s="7">
        <f t="shared" si="75"/>
        <v>42504.801388888889</v>
      </c>
    </row>
    <row r="832" spans="1:20" ht="43.2" hidden="1" x14ac:dyDescent="0.5500000000000000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5">
        <v>1363952225</v>
      </c>
      <c r="J832">
        <v>1361363825</v>
      </c>
      <c r="K832" t="b">
        <v>0</v>
      </c>
      <c r="L832">
        <v>32</v>
      </c>
      <c r="M832">
        <f t="shared" si="73"/>
        <v>60.66</v>
      </c>
      <c r="N832" t="b">
        <v>1</v>
      </c>
      <c r="O832">
        <f t="shared" si="76"/>
        <v>108</v>
      </c>
      <c r="P832" t="s">
        <v>8276</v>
      </c>
      <c r="Q832" t="str">
        <f t="shared" si="77"/>
        <v>music</v>
      </c>
      <c r="R832" t="str">
        <f t="shared" si="78"/>
        <v>rock</v>
      </c>
      <c r="S832" s="7">
        <f t="shared" si="74"/>
        <v>41355.484085648146</v>
      </c>
      <c r="T832" s="7">
        <f t="shared" si="75"/>
        <v>41325.525752314818</v>
      </c>
    </row>
    <row r="833" spans="1:20" ht="28.8" hidden="1" x14ac:dyDescent="0.5500000000000000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5">
        <v>1335540694</v>
      </c>
      <c r="J833">
        <v>1332948694</v>
      </c>
      <c r="K833" t="b">
        <v>0</v>
      </c>
      <c r="L833">
        <v>20</v>
      </c>
      <c r="M833">
        <f t="shared" si="73"/>
        <v>175</v>
      </c>
      <c r="N833" t="b">
        <v>1</v>
      </c>
      <c r="O833">
        <f t="shared" si="76"/>
        <v>233</v>
      </c>
      <c r="P833" t="s">
        <v>8276</v>
      </c>
      <c r="Q833" t="str">
        <f t="shared" si="77"/>
        <v>music</v>
      </c>
      <c r="R833" t="str">
        <f t="shared" si="78"/>
        <v>rock</v>
      </c>
      <c r="S833" s="7">
        <f t="shared" si="74"/>
        <v>41026.646921296298</v>
      </c>
      <c r="T833" s="7">
        <f t="shared" si="75"/>
        <v>40996.646921296298</v>
      </c>
    </row>
    <row r="834" spans="1:20" ht="43.2" hidden="1" x14ac:dyDescent="0.5500000000000000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5">
        <v>1327133580</v>
      </c>
      <c r="J834">
        <v>1321978335</v>
      </c>
      <c r="K834" t="b">
        <v>0</v>
      </c>
      <c r="L834">
        <v>154</v>
      </c>
      <c r="M834">
        <f t="shared" ref="M834:M897" si="79">IF(L834=0,0,ROUND(E834/L834,2))</f>
        <v>97.99</v>
      </c>
      <c r="N834" t="b">
        <v>1</v>
      </c>
      <c r="O834">
        <f t="shared" si="76"/>
        <v>101</v>
      </c>
      <c r="P834" t="s">
        <v>8276</v>
      </c>
      <c r="Q834" t="str">
        <f t="shared" si="77"/>
        <v>music</v>
      </c>
      <c r="R834" t="str">
        <f t="shared" si="78"/>
        <v>rock</v>
      </c>
      <c r="S834" s="7">
        <f t="shared" ref="S834:S897" si="80">(((I834/60)/60)/24)+DATE(1970,1,1)</f>
        <v>40929.342361111114</v>
      </c>
      <c r="T834" s="7">
        <f t="shared" ref="T834:T897" si="81">(((J834/60)/60)/24)+DATE(1970,1,1)</f>
        <v>40869.675173611111</v>
      </c>
    </row>
    <row r="835" spans="1:20" hidden="1" x14ac:dyDescent="0.5500000000000000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5">
        <v>1397941475</v>
      </c>
      <c r="J835">
        <v>1395349475</v>
      </c>
      <c r="K835" t="b">
        <v>0</v>
      </c>
      <c r="L835">
        <v>41</v>
      </c>
      <c r="M835">
        <f t="shared" si="79"/>
        <v>148.78</v>
      </c>
      <c r="N835" t="b">
        <v>1</v>
      </c>
      <c r="O835">
        <f t="shared" ref="O835:O898" si="82">ROUND(($E835*100)/$D835,0)</f>
        <v>102</v>
      </c>
      <c r="P835" t="s">
        <v>8276</v>
      </c>
      <c r="Q835" t="str">
        <f t="shared" ref="Q835:Q898" si="83">LEFT(P835,FIND("/",P835)-1)</f>
        <v>music</v>
      </c>
      <c r="R835" t="str">
        <f t="shared" si="78"/>
        <v>rock</v>
      </c>
      <c r="S835" s="7">
        <f t="shared" si="80"/>
        <v>41748.878182870372</v>
      </c>
      <c r="T835" s="7">
        <f t="shared" si="81"/>
        <v>41718.878182870372</v>
      </c>
    </row>
    <row r="836" spans="1:20" ht="43.2" hidden="1" x14ac:dyDescent="0.5500000000000000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5">
        <v>1372651140</v>
      </c>
      <c r="J836">
        <v>1369770292</v>
      </c>
      <c r="K836" t="b">
        <v>0</v>
      </c>
      <c r="L836">
        <v>75</v>
      </c>
      <c r="M836">
        <f t="shared" si="79"/>
        <v>96.08</v>
      </c>
      <c r="N836" t="b">
        <v>1</v>
      </c>
      <c r="O836">
        <f t="shared" si="82"/>
        <v>131</v>
      </c>
      <c r="P836" t="s">
        <v>8276</v>
      </c>
      <c r="Q836" t="str">
        <f t="shared" si="83"/>
        <v>music</v>
      </c>
      <c r="R836" t="str">
        <f t="shared" si="78"/>
        <v>rock</v>
      </c>
      <c r="S836" s="7">
        <f t="shared" si="80"/>
        <v>41456.165972222225</v>
      </c>
      <c r="T836" s="7">
        <f t="shared" si="81"/>
        <v>41422.822824074072</v>
      </c>
    </row>
    <row r="837" spans="1:20" ht="43.2" hidden="1" x14ac:dyDescent="0.5500000000000000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5">
        <v>1337396400</v>
      </c>
      <c r="J837">
        <v>1333709958</v>
      </c>
      <c r="K837" t="b">
        <v>0</v>
      </c>
      <c r="L837">
        <v>40</v>
      </c>
      <c r="M837">
        <f t="shared" si="79"/>
        <v>58.63</v>
      </c>
      <c r="N837" t="b">
        <v>1</v>
      </c>
      <c r="O837">
        <f t="shared" si="82"/>
        <v>117</v>
      </c>
      <c r="P837" t="s">
        <v>8276</v>
      </c>
      <c r="Q837" t="str">
        <f t="shared" si="83"/>
        <v>music</v>
      </c>
      <c r="R837" t="str">
        <f t="shared" si="78"/>
        <v>rock</v>
      </c>
      <c r="S837" s="7">
        <f t="shared" si="80"/>
        <v>41048.125</v>
      </c>
      <c r="T837" s="7">
        <f t="shared" si="81"/>
        <v>41005.45784722222</v>
      </c>
    </row>
    <row r="838" spans="1:20" hidden="1" x14ac:dyDescent="0.5500000000000000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5">
        <v>1381108918</v>
      </c>
      <c r="J838">
        <v>1378516918</v>
      </c>
      <c r="K838" t="b">
        <v>0</v>
      </c>
      <c r="L838">
        <v>46</v>
      </c>
      <c r="M838">
        <f t="shared" si="79"/>
        <v>109.71</v>
      </c>
      <c r="N838" t="b">
        <v>1</v>
      </c>
      <c r="O838">
        <f t="shared" si="82"/>
        <v>101</v>
      </c>
      <c r="P838" t="s">
        <v>8276</v>
      </c>
      <c r="Q838" t="str">
        <f t="shared" si="83"/>
        <v>music</v>
      </c>
      <c r="R838" t="str">
        <f t="shared" si="78"/>
        <v>rock</v>
      </c>
      <c r="S838" s="7">
        <f t="shared" si="80"/>
        <v>41554.056921296295</v>
      </c>
      <c r="T838" s="7">
        <f t="shared" si="81"/>
        <v>41524.056921296295</v>
      </c>
    </row>
    <row r="839" spans="1:20" ht="28.8" hidden="1" x14ac:dyDescent="0.5500000000000000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5">
        <v>1398988662</v>
      </c>
      <c r="J839">
        <v>1396396662</v>
      </c>
      <c r="K839" t="b">
        <v>0</v>
      </c>
      <c r="L839">
        <v>62</v>
      </c>
      <c r="M839">
        <f t="shared" si="79"/>
        <v>49.11</v>
      </c>
      <c r="N839" t="b">
        <v>1</v>
      </c>
      <c r="O839">
        <f t="shared" si="82"/>
        <v>122</v>
      </c>
      <c r="P839" t="s">
        <v>8276</v>
      </c>
      <c r="Q839" t="str">
        <f t="shared" si="83"/>
        <v>music</v>
      </c>
      <c r="R839" t="str">
        <f t="shared" si="78"/>
        <v>rock</v>
      </c>
      <c r="S839" s="7">
        <f t="shared" si="80"/>
        <v>41760.998402777775</v>
      </c>
      <c r="T839" s="7">
        <f t="shared" si="81"/>
        <v>41730.998402777775</v>
      </c>
    </row>
    <row r="840" spans="1:20" ht="43.2" hidden="1" x14ac:dyDescent="0.5500000000000000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5">
        <v>1326835985</v>
      </c>
      <c r="J840">
        <v>1324243985</v>
      </c>
      <c r="K840" t="b">
        <v>0</v>
      </c>
      <c r="L840">
        <v>61</v>
      </c>
      <c r="M840">
        <f t="shared" si="79"/>
        <v>47.67</v>
      </c>
      <c r="N840" t="b">
        <v>1</v>
      </c>
      <c r="O840">
        <f t="shared" si="82"/>
        <v>145</v>
      </c>
      <c r="P840" t="s">
        <v>8276</v>
      </c>
      <c r="Q840" t="str">
        <f t="shared" si="83"/>
        <v>music</v>
      </c>
      <c r="R840" t="str">
        <f t="shared" si="78"/>
        <v>rock</v>
      </c>
      <c r="S840" s="7">
        <f t="shared" si="80"/>
        <v>40925.897974537038</v>
      </c>
      <c r="T840" s="7">
        <f t="shared" si="81"/>
        <v>40895.897974537038</v>
      </c>
    </row>
    <row r="841" spans="1:20" ht="43.2" hidden="1" x14ac:dyDescent="0.5500000000000000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5">
        <v>1348337956</v>
      </c>
      <c r="J841">
        <v>1345745956</v>
      </c>
      <c r="K841" t="b">
        <v>0</v>
      </c>
      <c r="L841">
        <v>96</v>
      </c>
      <c r="M841">
        <f t="shared" si="79"/>
        <v>60.74</v>
      </c>
      <c r="N841" t="b">
        <v>1</v>
      </c>
      <c r="O841">
        <f t="shared" si="82"/>
        <v>117</v>
      </c>
      <c r="P841" t="s">
        <v>8276</v>
      </c>
      <c r="Q841" t="str">
        <f t="shared" si="83"/>
        <v>music</v>
      </c>
      <c r="R841" t="str">
        <f t="shared" si="78"/>
        <v>rock</v>
      </c>
      <c r="S841" s="7">
        <f t="shared" si="80"/>
        <v>41174.763379629629</v>
      </c>
      <c r="T841" s="7">
        <f t="shared" si="81"/>
        <v>41144.763379629629</v>
      </c>
    </row>
    <row r="842" spans="1:20" ht="43.2" hidden="1" x14ac:dyDescent="0.5500000000000000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5">
        <v>1474694787</v>
      </c>
      <c r="J842">
        <v>1472102787</v>
      </c>
      <c r="K842" t="b">
        <v>0</v>
      </c>
      <c r="L842">
        <v>190</v>
      </c>
      <c r="M842">
        <f t="shared" si="79"/>
        <v>63.38</v>
      </c>
      <c r="N842" t="b">
        <v>1</v>
      </c>
      <c r="O842">
        <f t="shared" si="82"/>
        <v>120</v>
      </c>
      <c r="P842" t="s">
        <v>8277</v>
      </c>
      <c r="Q842" t="str">
        <f t="shared" si="83"/>
        <v>music</v>
      </c>
      <c r="R842" t="str">
        <f t="shared" si="78"/>
        <v>metal</v>
      </c>
      <c r="S842" s="7">
        <f t="shared" si="80"/>
        <v>42637.226701388892</v>
      </c>
      <c r="T842" s="7">
        <f t="shared" si="81"/>
        <v>42607.226701388892</v>
      </c>
    </row>
    <row r="843" spans="1:20" ht="43.2" hidden="1" x14ac:dyDescent="0.5500000000000000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5">
        <v>1415653663</v>
      </c>
      <c r="J843">
        <v>1413058063</v>
      </c>
      <c r="K843" t="b">
        <v>1</v>
      </c>
      <c r="L843">
        <v>94</v>
      </c>
      <c r="M843">
        <f t="shared" si="79"/>
        <v>53.89</v>
      </c>
      <c r="N843" t="b">
        <v>1</v>
      </c>
      <c r="O843">
        <f t="shared" si="82"/>
        <v>101</v>
      </c>
      <c r="P843" t="s">
        <v>8277</v>
      </c>
      <c r="Q843" t="str">
        <f t="shared" si="83"/>
        <v>music</v>
      </c>
      <c r="R843" t="str">
        <f t="shared" ref="R843:R906" si="84">RIGHT(P843,LEN(P843)-FIND("/",P843))</f>
        <v>metal</v>
      </c>
      <c r="S843" s="7">
        <f t="shared" si="80"/>
        <v>41953.88035879629</v>
      </c>
      <c r="T843" s="7">
        <f t="shared" si="81"/>
        <v>41923.838692129626</v>
      </c>
    </row>
    <row r="844" spans="1:20" ht="43.2" hidden="1" x14ac:dyDescent="0.5500000000000000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5">
        <v>1381723140</v>
      </c>
      <c r="J844">
        <v>1378735983</v>
      </c>
      <c r="K844" t="b">
        <v>1</v>
      </c>
      <c r="L844">
        <v>39</v>
      </c>
      <c r="M844">
        <f t="shared" si="79"/>
        <v>66.87</v>
      </c>
      <c r="N844" t="b">
        <v>1</v>
      </c>
      <c r="O844">
        <f t="shared" si="82"/>
        <v>104</v>
      </c>
      <c r="P844" t="s">
        <v>8277</v>
      </c>
      <c r="Q844" t="str">
        <f t="shared" si="83"/>
        <v>music</v>
      </c>
      <c r="R844" t="str">
        <f t="shared" si="84"/>
        <v>metal</v>
      </c>
      <c r="S844" s="7">
        <f t="shared" si="80"/>
        <v>41561.165972222225</v>
      </c>
      <c r="T844" s="7">
        <f t="shared" si="81"/>
        <v>41526.592395833337</v>
      </c>
    </row>
    <row r="845" spans="1:20" ht="43.2" hidden="1" x14ac:dyDescent="0.5500000000000000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5">
        <v>1481184000</v>
      </c>
      <c r="J845">
        <v>1479708680</v>
      </c>
      <c r="K845" t="b">
        <v>0</v>
      </c>
      <c r="L845">
        <v>127</v>
      </c>
      <c r="M845">
        <f t="shared" si="79"/>
        <v>63.1</v>
      </c>
      <c r="N845" t="b">
        <v>1</v>
      </c>
      <c r="O845">
        <f t="shared" si="82"/>
        <v>267</v>
      </c>
      <c r="P845" t="s">
        <v>8277</v>
      </c>
      <c r="Q845" t="str">
        <f t="shared" si="83"/>
        <v>music</v>
      </c>
      <c r="R845" t="str">
        <f t="shared" si="84"/>
        <v>metal</v>
      </c>
      <c r="S845" s="7">
        <f t="shared" si="80"/>
        <v>42712.333333333328</v>
      </c>
      <c r="T845" s="7">
        <f t="shared" si="81"/>
        <v>42695.257870370369</v>
      </c>
    </row>
    <row r="846" spans="1:20" ht="43.2" hidden="1" x14ac:dyDescent="0.5500000000000000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5">
        <v>1414817940</v>
      </c>
      <c r="J846">
        <v>1411489552</v>
      </c>
      <c r="K846" t="b">
        <v>1</v>
      </c>
      <c r="L846">
        <v>159</v>
      </c>
      <c r="M846">
        <f t="shared" si="79"/>
        <v>36.630000000000003</v>
      </c>
      <c r="N846" t="b">
        <v>1</v>
      </c>
      <c r="O846">
        <f t="shared" si="82"/>
        <v>194</v>
      </c>
      <c r="P846" t="s">
        <v>8277</v>
      </c>
      <c r="Q846" t="str">
        <f t="shared" si="83"/>
        <v>music</v>
      </c>
      <c r="R846" t="str">
        <f t="shared" si="84"/>
        <v>metal</v>
      </c>
      <c r="S846" s="7">
        <f t="shared" si="80"/>
        <v>41944.207638888889</v>
      </c>
      <c r="T846" s="7">
        <f t="shared" si="81"/>
        <v>41905.684629629628</v>
      </c>
    </row>
    <row r="847" spans="1:20" ht="43.2" hidden="1" x14ac:dyDescent="0.5500000000000000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5">
        <v>1473047940</v>
      </c>
      <c r="J847">
        <v>1469595396</v>
      </c>
      <c r="K847" t="b">
        <v>0</v>
      </c>
      <c r="L847">
        <v>177</v>
      </c>
      <c r="M847">
        <f t="shared" si="79"/>
        <v>34.01</v>
      </c>
      <c r="N847" t="b">
        <v>1</v>
      </c>
      <c r="O847">
        <f t="shared" si="82"/>
        <v>120</v>
      </c>
      <c r="P847" t="s">
        <v>8277</v>
      </c>
      <c r="Q847" t="str">
        <f t="shared" si="83"/>
        <v>music</v>
      </c>
      <c r="R847" t="str">
        <f t="shared" si="84"/>
        <v>metal</v>
      </c>
      <c r="S847" s="7">
        <f t="shared" si="80"/>
        <v>42618.165972222225</v>
      </c>
      <c r="T847" s="7">
        <f t="shared" si="81"/>
        <v>42578.205972222218</v>
      </c>
    </row>
    <row r="848" spans="1:20" ht="43.2" hidden="1" x14ac:dyDescent="0.5500000000000000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5">
        <v>1394460000</v>
      </c>
      <c r="J848">
        <v>1393233855</v>
      </c>
      <c r="K848" t="b">
        <v>0</v>
      </c>
      <c r="L848">
        <v>47</v>
      </c>
      <c r="M848">
        <f t="shared" si="79"/>
        <v>28.55</v>
      </c>
      <c r="N848" t="b">
        <v>1</v>
      </c>
      <c r="O848">
        <f t="shared" si="82"/>
        <v>122</v>
      </c>
      <c r="P848" t="s">
        <v>8277</v>
      </c>
      <c r="Q848" t="str">
        <f t="shared" si="83"/>
        <v>music</v>
      </c>
      <c r="R848" t="str">
        <f t="shared" si="84"/>
        <v>metal</v>
      </c>
      <c r="S848" s="7">
        <f t="shared" si="80"/>
        <v>41708.583333333336</v>
      </c>
      <c r="T848" s="7">
        <f t="shared" si="81"/>
        <v>41694.391840277778</v>
      </c>
    </row>
    <row r="849" spans="1:20" ht="28.8" hidden="1" x14ac:dyDescent="0.5500000000000000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5">
        <v>1436555376</v>
      </c>
      <c r="J849">
        <v>1433963376</v>
      </c>
      <c r="K849" t="b">
        <v>0</v>
      </c>
      <c r="L849">
        <v>1</v>
      </c>
      <c r="M849">
        <f t="shared" si="79"/>
        <v>10</v>
      </c>
      <c r="N849" t="b">
        <v>1</v>
      </c>
      <c r="O849">
        <f t="shared" si="82"/>
        <v>100</v>
      </c>
      <c r="P849" t="s">
        <v>8277</v>
      </c>
      <c r="Q849" t="str">
        <f t="shared" si="83"/>
        <v>music</v>
      </c>
      <c r="R849" t="str">
        <f t="shared" si="84"/>
        <v>metal</v>
      </c>
      <c r="S849" s="7">
        <f t="shared" si="80"/>
        <v>42195.79833333334</v>
      </c>
      <c r="T849" s="7">
        <f t="shared" si="81"/>
        <v>42165.79833333334</v>
      </c>
    </row>
    <row r="850" spans="1:20" ht="43.2" hidden="1" x14ac:dyDescent="0.5500000000000000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5">
        <v>1429038033</v>
      </c>
      <c r="J850">
        <v>1426446033</v>
      </c>
      <c r="K850" t="b">
        <v>0</v>
      </c>
      <c r="L850">
        <v>16</v>
      </c>
      <c r="M850">
        <f t="shared" si="79"/>
        <v>18.75</v>
      </c>
      <c r="N850" t="b">
        <v>1</v>
      </c>
      <c r="O850">
        <f t="shared" si="82"/>
        <v>100</v>
      </c>
      <c r="P850" t="s">
        <v>8277</v>
      </c>
      <c r="Q850" t="str">
        <f t="shared" si="83"/>
        <v>music</v>
      </c>
      <c r="R850" t="str">
        <f t="shared" si="84"/>
        <v>metal</v>
      </c>
      <c r="S850" s="7">
        <f t="shared" si="80"/>
        <v>42108.792048611111</v>
      </c>
      <c r="T850" s="7">
        <f t="shared" si="81"/>
        <v>42078.792048611111</v>
      </c>
    </row>
    <row r="851" spans="1:20" ht="57.6" hidden="1" x14ac:dyDescent="0.5500000000000000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5">
        <v>1426473264</v>
      </c>
      <c r="J851">
        <v>1424057664</v>
      </c>
      <c r="K851" t="b">
        <v>0</v>
      </c>
      <c r="L851">
        <v>115</v>
      </c>
      <c r="M851">
        <f t="shared" si="79"/>
        <v>41.7</v>
      </c>
      <c r="N851" t="b">
        <v>1</v>
      </c>
      <c r="O851">
        <f t="shared" si="82"/>
        <v>120</v>
      </c>
      <c r="P851" t="s">
        <v>8277</v>
      </c>
      <c r="Q851" t="str">
        <f t="shared" si="83"/>
        <v>music</v>
      </c>
      <c r="R851" t="str">
        <f t="shared" si="84"/>
        <v>metal</v>
      </c>
      <c r="S851" s="7">
        <f t="shared" si="80"/>
        <v>42079.107222222221</v>
      </c>
      <c r="T851" s="7">
        <f t="shared" si="81"/>
        <v>42051.148888888885</v>
      </c>
    </row>
    <row r="852" spans="1:20" ht="43.2" hidden="1" x14ac:dyDescent="0.5500000000000000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5">
        <v>1461560340</v>
      </c>
      <c r="J852">
        <v>1458762717</v>
      </c>
      <c r="K852" t="b">
        <v>0</v>
      </c>
      <c r="L852">
        <v>133</v>
      </c>
      <c r="M852">
        <f t="shared" si="79"/>
        <v>46.67</v>
      </c>
      <c r="N852" t="b">
        <v>1</v>
      </c>
      <c r="O852">
        <f t="shared" si="82"/>
        <v>155</v>
      </c>
      <c r="P852" t="s">
        <v>8277</v>
      </c>
      <c r="Q852" t="str">
        <f t="shared" si="83"/>
        <v>music</v>
      </c>
      <c r="R852" t="str">
        <f t="shared" si="84"/>
        <v>metal</v>
      </c>
      <c r="S852" s="7">
        <f t="shared" si="80"/>
        <v>42485.207638888889</v>
      </c>
      <c r="T852" s="7">
        <f t="shared" si="81"/>
        <v>42452.827743055561</v>
      </c>
    </row>
    <row r="853" spans="1:20" ht="43.2" hidden="1" x14ac:dyDescent="0.5500000000000000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5">
        <v>1469994300</v>
      </c>
      <c r="J853">
        <v>1464815253</v>
      </c>
      <c r="K853" t="b">
        <v>0</v>
      </c>
      <c r="L853">
        <v>70</v>
      </c>
      <c r="M853">
        <f t="shared" si="79"/>
        <v>37.270000000000003</v>
      </c>
      <c r="N853" t="b">
        <v>1</v>
      </c>
      <c r="O853">
        <f t="shared" si="82"/>
        <v>130</v>
      </c>
      <c r="P853" t="s">
        <v>8277</v>
      </c>
      <c r="Q853" t="str">
        <f t="shared" si="83"/>
        <v>music</v>
      </c>
      <c r="R853" t="str">
        <f t="shared" si="84"/>
        <v>metal</v>
      </c>
      <c r="S853" s="7">
        <f t="shared" si="80"/>
        <v>42582.822916666672</v>
      </c>
      <c r="T853" s="7">
        <f t="shared" si="81"/>
        <v>42522.880243055552</v>
      </c>
    </row>
    <row r="854" spans="1:20" ht="28.8" hidden="1" x14ac:dyDescent="0.5500000000000000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5">
        <v>1477342800</v>
      </c>
      <c r="J854">
        <v>1476386395</v>
      </c>
      <c r="K854" t="b">
        <v>0</v>
      </c>
      <c r="L854">
        <v>62</v>
      </c>
      <c r="M854">
        <f t="shared" si="79"/>
        <v>59.26</v>
      </c>
      <c r="N854" t="b">
        <v>1</v>
      </c>
      <c r="O854">
        <f t="shared" si="82"/>
        <v>105</v>
      </c>
      <c r="P854" t="s">
        <v>8277</v>
      </c>
      <c r="Q854" t="str">
        <f t="shared" si="83"/>
        <v>music</v>
      </c>
      <c r="R854" t="str">
        <f t="shared" si="84"/>
        <v>metal</v>
      </c>
      <c r="S854" s="7">
        <f t="shared" si="80"/>
        <v>42667.875</v>
      </c>
      <c r="T854" s="7">
        <f t="shared" si="81"/>
        <v>42656.805497685185</v>
      </c>
    </row>
    <row r="855" spans="1:20" ht="43.2" hidden="1" x14ac:dyDescent="0.5500000000000000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5">
        <v>1424116709</v>
      </c>
      <c r="J855">
        <v>1421524709</v>
      </c>
      <c r="K855" t="b">
        <v>0</v>
      </c>
      <c r="L855">
        <v>10</v>
      </c>
      <c r="M855">
        <f t="shared" si="79"/>
        <v>30</v>
      </c>
      <c r="N855" t="b">
        <v>1</v>
      </c>
      <c r="O855">
        <f t="shared" si="82"/>
        <v>100</v>
      </c>
      <c r="P855" t="s">
        <v>8277</v>
      </c>
      <c r="Q855" t="str">
        <f t="shared" si="83"/>
        <v>music</v>
      </c>
      <c r="R855" t="str">
        <f t="shared" si="84"/>
        <v>metal</v>
      </c>
      <c r="S855" s="7">
        <f t="shared" si="80"/>
        <v>42051.832280092596</v>
      </c>
      <c r="T855" s="7">
        <f t="shared" si="81"/>
        <v>42021.832280092596</v>
      </c>
    </row>
    <row r="856" spans="1:20" ht="43.2" hidden="1" x14ac:dyDescent="0.5500000000000000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5">
        <v>1482901546</v>
      </c>
      <c r="J856">
        <v>1480309546</v>
      </c>
      <c r="K856" t="b">
        <v>0</v>
      </c>
      <c r="L856">
        <v>499</v>
      </c>
      <c r="M856">
        <f t="shared" si="79"/>
        <v>65.86</v>
      </c>
      <c r="N856" t="b">
        <v>1</v>
      </c>
      <c r="O856">
        <f t="shared" si="82"/>
        <v>118</v>
      </c>
      <c r="P856" t="s">
        <v>8277</v>
      </c>
      <c r="Q856" t="str">
        <f t="shared" si="83"/>
        <v>music</v>
      </c>
      <c r="R856" t="str">
        <f t="shared" si="84"/>
        <v>metal</v>
      </c>
      <c r="S856" s="7">
        <f t="shared" si="80"/>
        <v>42732.212337962963</v>
      </c>
      <c r="T856" s="7">
        <f t="shared" si="81"/>
        <v>42702.212337962963</v>
      </c>
    </row>
    <row r="857" spans="1:20" ht="28.8" hidden="1" x14ac:dyDescent="0.5500000000000000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5">
        <v>1469329217</v>
      </c>
      <c r="J857">
        <v>1466737217</v>
      </c>
      <c r="K857" t="b">
        <v>0</v>
      </c>
      <c r="L857">
        <v>47</v>
      </c>
      <c r="M857">
        <f t="shared" si="79"/>
        <v>31.91</v>
      </c>
      <c r="N857" t="b">
        <v>1</v>
      </c>
      <c r="O857">
        <f t="shared" si="82"/>
        <v>103</v>
      </c>
      <c r="P857" t="s">
        <v>8277</v>
      </c>
      <c r="Q857" t="str">
        <f t="shared" si="83"/>
        <v>music</v>
      </c>
      <c r="R857" t="str">
        <f t="shared" si="84"/>
        <v>metal</v>
      </c>
      <c r="S857" s="7">
        <f t="shared" si="80"/>
        <v>42575.125196759262</v>
      </c>
      <c r="T857" s="7">
        <f t="shared" si="81"/>
        <v>42545.125196759262</v>
      </c>
    </row>
    <row r="858" spans="1:20" ht="43.2" hidden="1" x14ac:dyDescent="0.5500000000000000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5">
        <v>1477422000</v>
      </c>
      <c r="J858">
        <v>1472282956</v>
      </c>
      <c r="K858" t="b">
        <v>0</v>
      </c>
      <c r="L858">
        <v>28</v>
      </c>
      <c r="M858">
        <f t="shared" si="79"/>
        <v>19.46</v>
      </c>
      <c r="N858" t="b">
        <v>1</v>
      </c>
      <c r="O858">
        <f t="shared" si="82"/>
        <v>218</v>
      </c>
      <c r="P858" t="s">
        <v>8277</v>
      </c>
      <c r="Q858" t="str">
        <f t="shared" si="83"/>
        <v>music</v>
      </c>
      <c r="R858" t="str">
        <f t="shared" si="84"/>
        <v>metal</v>
      </c>
      <c r="S858" s="7">
        <f t="shared" si="80"/>
        <v>42668.791666666672</v>
      </c>
      <c r="T858" s="7">
        <f t="shared" si="81"/>
        <v>42609.311990740738</v>
      </c>
    </row>
    <row r="859" spans="1:20" ht="28.8" hidden="1" x14ac:dyDescent="0.5500000000000000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5">
        <v>1448463431</v>
      </c>
      <c r="J859">
        <v>1444831031</v>
      </c>
      <c r="K859" t="b">
        <v>0</v>
      </c>
      <c r="L859">
        <v>24</v>
      </c>
      <c r="M859">
        <f t="shared" si="79"/>
        <v>50</v>
      </c>
      <c r="N859" t="b">
        <v>1</v>
      </c>
      <c r="O859">
        <f t="shared" si="82"/>
        <v>100</v>
      </c>
      <c r="P859" t="s">
        <v>8277</v>
      </c>
      <c r="Q859" t="str">
        <f t="shared" si="83"/>
        <v>music</v>
      </c>
      <c r="R859" t="str">
        <f t="shared" si="84"/>
        <v>metal</v>
      </c>
      <c r="S859" s="7">
        <f t="shared" si="80"/>
        <v>42333.623043981483</v>
      </c>
      <c r="T859" s="7">
        <f t="shared" si="81"/>
        <v>42291.581377314811</v>
      </c>
    </row>
    <row r="860" spans="1:20" ht="43.2" hidden="1" x14ac:dyDescent="0.5500000000000000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5">
        <v>1429138740</v>
      </c>
      <c r="J860">
        <v>1426528418</v>
      </c>
      <c r="K860" t="b">
        <v>0</v>
      </c>
      <c r="L860">
        <v>76</v>
      </c>
      <c r="M860">
        <f t="shared" si="79"/>
        <v>22.74</v>
      </c>
      <c r="N860" t="b">
        <v>1</v>
      </c>
      <c r="O860">
        <f t="shared" si="82"/>
        <v>144</v>
      </c>
      <c r="P860" t="s">
        <v>8277</v>
      </c>
      <c r="Q860" t="str">
        <f t="shared" si="83"/>
        <v>music</v>
      </c>
      <c r="R860" t="str">
        <f t="shared" si="84"/>
        <v>metal</v>
      </c>
      <c r="S860" s="7">
        <f t="shared" si="80"/>
        <v>42109.957638888889</v>
      </c>
      <c r="T860" s="7">
        <f t="shared" si="81"/>
        <v>42079.745578703703</v>
      </c>
    </row>
    <row r="861" spans="1:20" ht="43.2" hidden="1" x14ac:dyDescent="0.5500000000000000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5">
        <v>1433376000</v>
      </c>
      <c r="J861">
        <v>1430768468</v>
      </c>
      <c r="K861" t="b">
        <v>0</v>
      </c>
      <c r="L861">
        <v>98</v>
      </c>
      <c r="M861">
        <f t="shared" si="79"/>
        <v>42.72</v>
      </c>
      <c r="N861" t="b">
        <v>1</v>
      </c>
      <c r="O861">
        <f t="shared" si="82"/>
        <v>105</v>
      </c>
      <c r="P861" t="s">
        <v>8277</v>
      </c>
      <c r="Q861" t="str">
        <f t="shared" si="83"/>
        <v>music</v>
      </c>
      <c r="R861" t="str">
        <f t="shared" si="84"/>
        <v>metal</v>
      </c>
      <c r="S861" s="7">
        <f t="shared" si="80"/>
        <v>42159</v>
      </c>
      <c r="T861" s="7">
        <f t="shared" si="81"/>
        <v>42128.820231481484</v>
      </c>
    </row>
    <row r="862" spans="1:20" ht="43.2" hidden="1" x14ac:dyDescent="0.5500000000000000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5">
        <v>1385123713</v>
      </c>
      <c r="J862">
        <v>1382528113</v>
      </c>
      <c r="K862" t="b">
        <v>0</v>
      </c>
      <c r="L862">
        <v>48</v>
      </c>
      <c r="M862">
        <f t="shared" si="79"/>
        <v>52.92</v>
      </c>
      <c r="N862" t="b">
        <v>0</v>
      </c>
      <c r="O862">
        <f t="shared" si="82"/>
        <v>18</v>
      </c>
      <c r="P862" t="s">
        <v>8278</v>
      </c>
      <c r="Q862" t="str">
        <f t="shared" si="83"/>
        <v>music</v>
      </c>
      <c r="R862" t="str">
        <f t="shared" si="84"/>
        <v>jazz</v>
      </c>
      <c r="S862" s="7">
        <f t="shared" si="80"/>
        <v>41600.524456018517</v>
      </c>
      <c r="T862" s="7">
        <f t="shared" si="81"/>
        <v>41570.482789351852</v>
      </c>
    </row>
    <row r="863" spans="1:20" ht="43.2" hidden="1" x14ac:dyDescent="0.5500000000000000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5">
        <v>1474067404</v>
      </c>
      <c r="J863">
        <v>1471475404</v>
      </c>
      <c r="K863" t="b">
        <v>0</v>
      </c>
      <c r="L863">
        <v>2</v>
      </c>
      <c r="M863">
        <f t="shared" si="79"/>
        <v>50.5</v>
      </c>
      <c r="N863" t="b">
        <v>0</v>
      </c>
      <c r="O863">
        <f t="shared" si="82"/>
        <v>2</v>
      </c>
      <c r="P863" t="s">
        <v>8278</v>
      </c>
      <c r="Q863" t="str">
        <f t="shared" si="83"/>
        <v>music</v>
      </c>
      <c r="R863" t="str">
        <f t="shared" si="84"/>
        <v>jazz</v>
      </c>
      <c r="S863" s="7">
        <f t="shared" si="80"/>
        <v>42629.965324074074</v>
      </c>
      <c r="T863" s="7">
        <f t="shared" si="81"/>
        <v>42599.965324074074</v>
      </c>
    </row>
    <row r="864" spans="1:20" ht="43.2" hidden="1" x14ac:dyDescent="0.5500000000000000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5">
        <v>1384179548</v>
      </c>
      <c r="J864">
        <v>1381583948</v>
      </c>
      <c r="K864" t="b">
        <v>0</v>
      </c>
      <c r="L864">
        <v>4</v>
      </c>
      <c r="M864">
        <f t="shared" si="79"/>
        <v>42.5</v>
      </c>
      <c r="N864" t="b">
        <v>0</v>
      </c>
      <c r="O864">
        <f t="shared" si="82"/>
        <v>0</v>
      </c>
      <c r="P864" t="s">
        <v>8278</v>
      </c>
      <c r="Q864" t="str">
        <f t="shared" si="83"/>
        <v>music</v>
      </c>
      <c r="R864" t="str">
        <f t="shared" si="84"/>
        <v>jazz</v>
      </c>
      <c r="S864" s="7">
        <f t="shared" si="80"/>
        <v>41589.596620370372</v>
      </c>
      <c r="T864" s="7">
        <f t="shared" si="81"/>
        <v>41559.5549537037</v>
      </c>
    </row>
    <row r="865" spans="1:20" ht="43.2" hidden="1" x14ac:dyDescent="0.5500000000000000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5">
        <v>1329014966</v>
      </c>
      <c r="J865">
        <v>1326422966</v>
      </c>
      <c r="K865" t="b">
        <v>0</v>
      </c>
      <c r="L865">
        <v>5</v>
      </c>
      <c r="M865">
        <f t="shared" si="79"/>
        <v>18</v>
      </c>
      <c r="N865" t="b">
        <v>0</v>
      </c>
      <c r="O865">
        <f t="shared" si="82"/>
        <v>5</v>
      </c>
      <c r="P865" t="s">
        <v>8278</v>
      </c>
      <c r="Q865" t="str">
        <f t="shared" si="83"/>
        <v>music</v>
      </c>
      <c r="R865" t="str">
        <f t="shared" si="84"/>
        <v>jazz</v>
      </c>
      <c r="S865" s="7">
        <f t="shared" si="80"/>
        <v>40951.117662037039</v>
      </c>
      <c r="T865" s="7">
        <f t="shared" si="81"/>
        <v>40921.117662037039</v>
      </c>
    </row>
    <row r="866" spans="1:20" ht="43.2" hidden="1" x14ac:dyDescent="0.5500000000000000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5">
        <v>1381917540</v>
      </c>
      <c r="J866">
        <v>1379990038</v>
      </c>
      <c r="K866" t="b">
        <v>0</v>
      </c>
      <c r="L866">
        <v>79</v>
      </c>
      <c r="M866">
        <f t="shared" si="79"/>
        <v>34.18</v>
      </c>
      <c r="N866" t="b">
        <v>0</v>
      </c>
      <c r="O866">
        <f t="shared" si="82"/>
        <v>42</v>
      </c>
      <c r="P866" t="s">
        <v>8278</v>
      </c>
      <c r="Q866" t="str">
        <f t="shared" si="83"/>
        <v>music</v>
      </c>
      <c r="R866" t="str">
        <f t="shared" si="84"/>
        <v>jazz</v>
      </c>
      <c r="S866" s="7">
        <f t="shared" si="80"/>
        <v>41563.415972222225</v>
      </c>
      <c r="T866" s="7">
        <f t="shared" si="81"/>
        <v>41541.106921296298</v>
      </c>
    </row>
    <row r="867" spans="1:20" ht="43.2" hidden="1" x14ac:dyDescent="0.5500000000000000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5">
        <v>1358361197</v>
      </c>
      <c r="J867">
        <v>1353177197</v>
      </c>
      <c r="K867" t="b">
        <v>0</v>
      </c>
      <c r="L867">
        <v>2</v>
      </c>
      <c r="M867">
        <f t="shared" si="79"/>
        <v>22.5</v>
      </c>
      <c r="N867" t="b">
        <v>0</v>
      </c>
      <c r="O867">
        <f t="shared" si="82"/>
        <v>2</v>
      </c>
      <c r="P867" t="s">
        <v>8278</v>
      </c>
      <c r="Q867" t="str">
        <f t="shared" si="83"/>
        <v>music</v>
      </c>
      <c r="R867" t="str">
        <f t="shared" si="84"/>
        <v>jazz</v>
      </c>
      <c r="S867" s="7">
        <f t="shared" si="80"/>
        <v>41290.77311342593</v>
      </c>
      <c r="T867" s="7">
        <f t="shared" si="81"/>
        <v>41230.77311342593</v>
      </c>
    </row>
    <row r="868" spans="1:20" ht="43.2" hidden="1" x14ac:dyDescent="0.5500000000000000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5">
        <v>1425136200</v>
      </c>
      <c r="J868">
        <v>1421853518</v>
      </c>
      <c r="K868" t="b">
        <v>0</v>
      </c>
      <c r="L868">
        <v>11</v>
      </c>
      <c r="M868">
        <f t="shared" si="79"/>
        <v>58.18</v>
      </c>
      <c r="N868" t="b">
        <v>0</v>
      </c>
      <c r="O868">
        <f t="shared" si="82"/>
        <v>18</v>
      </c>
      <c r="P868" t="s">
        <v>8278</v>
      </c>
      <c r="Q868" t="str">
        <f t="shared" si="83"/>
        <v>music</v>
      </c>
      <c r="R868" t="str">
        <f t="shared" si="84"/>
        <v>jazz</v>
      </c>
      <c r="S868" s="7">
        <f t="shared" si="80"/>
        <v>42063.631944444445</v>
      </c>
      <c r="T868" s="7">
        <f t="shared" si="81"/>
        <v>42025.637939814813</v>
      </c>
    </row>
    <row r="869" spans="1:20" ht="43.2" hidden="1" x14ac:dyDescent="0.5500000000000000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5">
        <v>1259643540</v>
      </c>
      <c r="J869">
        <v>1254450706</v>
      </c>
      <c r="K869" t="b">
        <v>0</v>
      </c>
      <c r="L869">
        <v>11</v>
      </c>
      <c r="M869">
        <f t="shared" si="79"/>
        <v>109.18</v>
      </c>
      <c r="N869" t="b">
        <v>0</v>
      </c>
      <c r="O869">
        <f t="shared" si="82"/>
        <v>24</v>
      </c>
      <c r="P869" t="s">
        <v>8278</v>
      </c>
      <c r="Q869" t="str">
        <f t="shared" si="83"/>
        <v>music</v>
      </c>
      <c r="R869" t="str">
        <f t="shared" si="84"/>
        <v>jazz</v>
      </c>
      <c r="S869" s="7">
        <f t="shared" si="80"/>
        <v>40148.207638888889</v>
      </c>
      <c r="T869" s="7">
        <f t="shared" si="81"/>
        <v>40088.105393518519</v>
      </c>
    </row>
    <row r="870" spans="1:20" ht="57.6" hidden="1" x14ac:dyDescent="0.5500000000000000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5">
        <v>1389055198</v>
      </c>
      <c r="J870">
        <v>1386463198</v>
      </c>
      <c r="K870" t="b">
        <v>0</v>
      </c>
      <c r="L870">
        <v>1</v>
      </c>
      <c r="M870">
        <f t="shared" si="79"/>
        <v>50</v>
      </c>
      <c r="N870" t="b">
        <v>0</v>
      </c>
      <c r="O870">
        <f t="shared" si="82"/>
        <v>0</v>
      </c>
      <c r="P870" t="s">
        <v>8278</v>
      </c>
      <c r="Q870" t="str">
        <f t="shared" si="83"/>
        <v>music</v>
      </c>
      <c r="R870" t="str">
        <f t="shared" si="84"/>
        <v>jazz</v>
      </c>
      <c r="S870" s="7">
        <f t="shared" si="80"/>
        <v>41646.027754629627</v>
      </c>
      <c r="T870" s="7">
        <f t="shared" si="81"/>
        <v>41616.027754629627</v>
      </c>
    </row>
    <row r="871" spans="1:20" ht="57.6" hidden="1" x14ac:dyDescent="0.5500000000000000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5">
        <v>1365448657</v>
      </c>
      <c r="J871">
        <v>1362860257</v>
      </c>
      <c r="K871" t="b">
        <v>0</v>
      </c>
      <c r="L871">
        <v>3</v>
      </c>
      <c r="M871">
        <f t="shared" si="79"/>
        <v>346.67</v>
      </c>
      <c r="N871" t="b">
        <v>0</v>
      </c>
      <c r="O871">
        <f t="shared" si="82"/>
        <v>12</v>
      </c>
      <c r="P871" t="s">
        <v>8278</v>
      </c>
      <c r="Q871" t="str">
        <f t="shared" si="83"/>
        <v>music</v>
      </c>
      <c r="R871" t="str">
        <f t="shared" si="84"/>
        <v>jazz</v>
      </c>
      <c r="S871" s="7">
        <f t="shared" si="80"/>
        <v>41372.803900462961</v>
      </c>
      <c r="T871" s="7">
        <f t="shared" si="81"/>
        <v>41342.845567129632</v>
      </c>
    </row>
    <row r="872" spans="1:20" ht="43.2" hidden="1" x14ac:dyDescent="0.5500000000000000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5">
        <v>1377995523</v>
      </c>
      <c r="J872">
        <v>1375403523</v>
      </c>
      <c r="K872" t="b">
        <v>0</v>
      </c>
      <c r="L872">
        <v>5</v>
      </c>
      <c r="M872">
        <f t="shared" si="79"/>
        <v>12.4</v>
      </c>
      <c r="N872" t="b">
        <v>0</v>
      </c>
      <c r="O872">
        <f t="shared" si="82"/>
        <v>0</v>
      </c>
      <c r="P872" t="s">
        <v>8278</v>
      </c>
      <c r="Q872" t="str">
        <f t="shared" si="83"/>
        <v>music</v>
      </c>
      <c r="R872" t="str">
        <f t="shared" si="84"/>
        <v>jazz</v>
      </c>
      <c r="S872" s="7">
        <f t="shared" si="80"/>
        <v>41518.022256944445</v>
      </c>
      <c r="T872" s="7">
        <f t="shared" si="81"/>
        <v>41488.022256944445</v>
      </c>
    </row>
    <row r="873" spans="1:20" ht="43.2" hidden="1" x14ac:dyDescent="0.5500000000000000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5">
        <v>1385735295</v>
      </c>
      <c r="J873">
        <v>1383139695</v>
      </c>
      <c r="K873" t="b">
        <v>0</v>
      </c>
      <c r="L873">
        <v>12</v>
      </c>
      <c r="M873">
        <f t="shared" si="79"/>
        <v>27.08</v>
      </c>
      <c r="N873" t="b">
        <v>0</v>
      </c>
      <c r="O873">
        <f t="shared" si="82"/>
        <v>5</v>
      </c>
      <c r="P873" t="s">
        <v>8278</v>
      </c>
      <c r="Q873" t="str">
        <f t="shared" si="83"/>
        <v>music</v>
      </c>
      <c r="R873" t="str">
        <f t="shared" si="84"/>
        <v>jazz</v>
      </c>
      <c r="S873" s="7">
        <f t="shared" si="80"/>
        <v>41607.602951388886</v>
      </c>
      <c r="T873" s="7">
        <f t="shared" si="81"/>
        <v>41577.561284722222</v>
      </c>
    </row>
    <row r="874" spans="1:20" ht="43.2" hidden="1" x14ac:dyDescent="0.5500000000000000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5">
        <v>1299786527</v>
      </c>
      <c r="J874">
        <v>1295898527</v>
      </c>
      <c r="K874" t="b">
        <v>0</v>
      </c>
      <c r="L874">
        <v>2</v>
      </c>
      <c r="M874">
        <f t="shared" si="79"/>
        <v>32.5</v>
      </c>
      <c r="N874" t="b">
        <v>0</v>
      </c>
      <c r="O874">
        <f t="shared" si="82"/>
        <v>1</v>
      </c>
      <c r="P874" t="s">
        <v>8278</v>
      </c>
      <c r="Q874" t="str">
        <f t="shared" si="83"/>
        <v>music</v>
      </c>
      <c r="R874" t="str">
        <f t="shared" si="84"/>
        <v>jazz</v>
      </c>
      <c r="S874" s="7">
        <f t="shared" si="80"/>
        <v>40612.825543981482</v>
      </c>
      <c r="T874" s="7">
        <f t="shared" si="81"/>
        <v>40567.825543981482</v>
      </c>
    </row>
    <row r="875" spans="1:20" ht="28.8" hidden="1" x14ac:dyDescent="0.5500000000000000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5">
        <v>1352610040</v>
      </c>
      <c r="J875">
        <v>1349150440</v>
      </c>
      <c r="K875" t="b">
        <v>0</v>
      </c>
      <c r="L875">
        <v>5</v>
      </c>
      <c r="M875">
        <f t="shared" si="79"/>
        <v>9</v>
      </c>
      <c r="N875" t="b">
        <v>0</v>
      </c>
      <c r="O875">
        <f t="shared" si="82"/>
        <v>1</v>
      </c>
      <c r="P875" t="s">
        <v>8278</v>
      </c>
      <c r="Q875" t="str">
        <f t="shared" si="83"/>
        <v>music</v>
      </c>
      <c r="R875" t="str">
        <f t="shared" si="84"/>
        <v>jazz</v>
      </c>
      <c r="S875" s="7">
        <f t="shared" si="80"/>
        <v>41224.208796296298</v>
      </c>
      <c r="T875" s="7">
        <f t="shared" si="81"/>
        <v>41184.167129629634</v>
      </c>
    </row>
    <row r="876" spans="1:20" ht="43.2" hidden="1" x14ac:dyDescent="0.5500000000000000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5">
        <v>1367676034</v>
      </c>
      <c r="J876">
        <v>1365084034</v>
      </c>
      <c r="K876" t="b">
        <v>0</v>
      </c>
      <c r="L876">
        <v>21</v>
      </c>
      <c r="M876">
        <f t="shared" si="79"/>
        <v>34.76</v>
      </c>
      <c r="N876" t="b">
        <v>0</v>
      </c>
      <c r="O876">
        <f t="shared" si="82"/>
        <v>24</v>
      </c>
      <c r="P876" t="s">
        <v>8278</v>
      </c>
      <c r="Q876" t="str">
        <f t="shared" si="83"/>
        <v>music</v>
      </c>
      <c r="R876" t="str">
        <f t="shared" si="84"/>
        <v>jazz</v>
      </c>
      <c r="S876" s="7">
        <f t="shared" si="80"/>
        <v>41398.583726851852</v>
      </c>
      <c r="T876" s="7">
        <f t="shared" si="81"/>
        <v>41368.583726851852</v>
      </c>
    </row>
    <row r="877" spans="1:20" ht="57.6" hidden="1" x14ac:dyDescent="0.5500000000000000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5">
        <v>1442856131</v>
      </c>
      <c r="J877">
        <v>1441128131</v>
      </c>
      <c r="K877" t="b">
        <v>0</v>
      </c>
      <c r="L877">
        <v>0</v>
      </c>
      <c r="M877">
        <f t="shared" si="79"/>
        <v>0</v>
      </c>
      <c r="N877" t="b">
        <v>0</v>
      </c>
      <c r="O877">
        <f t="shared" si="82"/>
        <v>0</v>
      </c>
      <c r="P877" t="s">
        <v>8278</v>
      </c>
      <c r="Q877" t="str">
        <f t="shared" si="83"/>
        <v>music</v>
      </c>
      <c r="R877" t="str">
        <f t="shared" si="84"/>
        <v>jazz</v>
      </c>
      <c r="S877" s="7">
        <f t="shared" si="80"/>
        <v>42268.723738425921</v>
      </c>
      <c r="T877" s="7">
        <f t="shared" si="81"/>
        <v>42248.723738425921</v>
      </c>
    </row>
    <row r="878" spans="1:20" ht="28.8" hidden="1" x14ac:dyDescent="0.5500000000000000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5">
        <v>1359978927</v>
      </c>
      <c r="J878">
        <v>1357127727</v>
      </c>
      <c r="K878" t="b">
        <v>0</v>
      </c>
      <c r="L878">
        <v>45</v>
      </c>
      <c r="M878">
        <f t="shared" si="79"/>
        <v>28.58</v>
      </c>
      <c r="N878" t="b">
        <v>0</v>
      </c>
      <c r="O878">
        <f t="shared" si="82"/>
        <v>41</v>
      </c>
      <c r="P878" t="s">
        <v>8278</v>
      </c>
      <c r="Q878" t="str">
        <f t="shared" si="83"/>
        <v>music</v>
      </c>
      <c r="R878" t="str">
        <f t="shared" si="84"/>
        <v>jazz</v>
      </c>
      <c r="S878" s="7">
        <f t="shared" si="80"/>
        <v>41309.496840277774</v>
      </c>
      <c r="T878" s="7">
        <f t="shared" si="81"/>
        <v>41276.496840277774</v>
      </c>
    </row>
    <row r="879" spans="1:20" ht="43.2" hidden="1" x14ac:dyDescent="0.5500000000000000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5">
        <v>1387479360</v>
      </c>
      <c r="J879">
        <v>1384887360</v>
      </c>
      <c r="K879" t="b">
        <v>0</v>
      </c>
      <c r="L879">
        <v>29</v>
      </c>
      <c r="M879">
        <f t="shared" si="79"/>
        <v>46.59</v>
      </c>
      <c r="N879" t="b">
        <v>0</v>
      </c>
      <c r="O879">
        <f t="shared" si="82"/>
        <v>68</v>
      </c>
      <c r="P879" t="s">
        <v>8278</v>
      </c>
      <c r="Q879" t="str">
        <f t="shared" si="83"/>
        <v>music</v>
      </c>
      <c r="R879" t="str">
        <f t="shared" si="84"/>
        <v>jazz</v>
      </c>
      <c r="S879" s="7">
        <f t="shared" si="80"/>
        <v>41627.788888888892</v>
      </c>
      <c r="T879" s="7">
        <f t="shared" si="81"/>
        <v>41597.788888888892</v>
      </c>
    </row>
    <row r="880" spans="1:20" ht="43.2" hidden="1" x14ac:dyDescent="0.5500000000000000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5">
        <v>1293082524</v>
      </c>
      <c r="J880">
        <v>1290490524</v>
      </c>
      <c r="K880" t="b">
        <v>0</v>
      </c>
      <c r="L880">
        <v>2</v>
      </c>
      <c r="M880">
        <f t="shared" si="79"/>
        <v>32.5</v>
      </c>
      <c r="N880" t="b">
        <v>0</v>
      </c>
      <c r="O880">
        <f t="shared" si="82"/>
        <v>1</v>
      </c>
      <c r="P880" t="s">
        <v>8278</v>
      </c>
      <c r="Q880" t="str">
        <f t="shared" si="83"/>
        <v>music</v>
      </c>
      <c r="R880" t="str">
        <f t="shared" si="84"/>
        <v>jazz</v>
      </c>
      <c r="S880" s="7">
        <f t="shared" si="80"/>
        <v>40535.232916666668</v>
      </c>
      <c r="T880" s="7">
        <f t="shared" si="81"/>
        <v>40505.232916666668</v>
      </c>
    </row>
    <row r="881" spans="1:20" ht="43.2" hidden="1" x14ac:dyDescent="0.5500000000000000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5">
        <v>1338321305</v>
      </c>
      <c r="J881">
        <v>1336506905</v>
      </c>
      <c r="K881" t="b">
        <v>0</v>
      </c>
      <c r="L881">
        <v>30</v>
      </c>
      <c r="M881">
        <f t="shared" si="79"/>
        <v>21.47</v>
      </c>
      <c r="N881" t="b">
        <v>0</v>
      </c>
      <c r="O881">
        <f t="shared" si="82"/>
        <v>31</v>
      </c>
      <c r="P881" t="s">
        <v>8278</v>
      </c>
      <c r="Q881" t="str">
        <f t="shared" si="83"/>
        <v>music</v>
      </c>
      <c r="R881" t="str">
        <f t="shared" si="84"/>
        <v>jazz</v>
      </c>
      <c r="S881" s="7">
        <f t="shared" si="80"/>
        <v>41058.829918981479</v>
      </c>
      <c r="T881" s="7">
        <f t="shared" si="81"/>
        <v>41037.829918981479</v>
      </c>
    </row>
    <row r="882" spans="1:20" ht="43.2" hidden="1" x14ac:dyDescent="0.5500000000000000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5">
        <v>1351582938</v>
      </c>
      <c r="J882">
        <v>1348731738</v>
      </c>
      <c r="K882" t="b">
        <v>0</v>
      </c>
      <c r="L882">
        <v>8</v>
      </c>
      <c r="M882">
        <f t="shared" si="79"/>
        <v>14.13</v>
      </c>
      <c r="N882" t="b">
        <v>0</v>
      </c>
      <c r="O882">
        <f t="shared" si="82"/>
        <v>3</v>
      </c>
      <c r="P882" t="s">
        <v>8279</v>
      </c>
      <c r="Q882" t="str">
        <f t="shared" si="83"/>
        <v>music</v>
      </c>
      <c r="R882" t="str">
        <f t="shared" si="84"/>
        <v>indie rock</v>
      </c>
      <c r="S882" s="7">
        <f t="shared" si="80"/>
        <v>41212.32104166667</v>
      </c>
      <c r="T882" s="7">
        <f t="shared" si="81"/>
        <v>41179.32104166667</v>
      </c>
    </row>
    <row r="883" spans="1:20" ht="43.2" hidden="1" x14ac:dyDescent="0.5500000000000000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5">
        <v>1326520886</v>
      </c>
      <c r="J883">
        <v>1322632886</v>
      </c>
      <c r="K883" t="b">
        <v>0</v>
      </c>
      <c r="L883">
        <v>1</v>
      </c>
      <c r="M883">
        <f t="shared" si="79"/>
        <v>30</v>
      </c>
      <c r="N883" t="b">
        <v>0</v>
      </c>
      <c r="O883">
        <f t="shared" si="82"/>
        <v>1</v>
      </c>
      <c r="P883" t="s">
        <v>8279</v>
      </c>
      <c r="Q883" t="str">
        <f t="shared" si="83"/>
        <v>music</v>
      </c>
      <c r="R883" t="str">
        <f t="shared" si="84"/>
        <v>indie rock</v>
      </c>
      <c r="S883" s="7">
        <f t="shared" si="80"/>
        <v>40922.25099537037</v>
      </c>
      <c r="T883" s="7">
        <f t="shared" si="81"/>
        <v>40877.25099537037</v>
      </c>
    </row>
    <row r="884" spans="1:20" ht="43.2" hidden="1" x14ac:dyDescent="0.5500000000000000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5">
        <v>1315341550</v>
      </c>
      <c r="J884">
        <v>1312490350</v>
      </c>
      <c r="K884" t="b">
        <v>0</v>
      </c>
      <c r="L884">
        <v>14</v>
      </c>
      <c r="M884">
        <f t="shared" si="79"/>
        <v>21.57</v>
      </c>
      <c r="N884" t="b">
        <v>0</v>
      </c>
      <c r="O884">
        <f t="shared" si="82"/>
        <v>20</v>
      </c>
      <c r="P884" t="s">
        <v>8279</v>
      </c>
      <c r="Q884" t="str">
        <f t="shared" si="83"/>
        <v>music</v>
      </c>
      <c r="R884" t="str">
        <f t="shared" si="84"/>
        <v>indie rock</v>
      </c>
      <c r="S884" s="7">
        <f t="shared" si="80"/>
        <v>40792.860532407409</v>
      </c>
      <c r="T884" s="7">
        <f t="shared" si="81"/>
        <v>40759.860532407409</v>
      </c>
    </row>
    <row r="885" spans="1:20" ht="43.2" hidden="1" x14ac:dyDescent="0.5500000000000000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5">
        <v>1456957635</v>
      </c>
      <c r="J885">
        <v>1451773635</v>
      </c>
      <c r="K885" t="b">
        <v>0</v>
      </c>
      <c r="L885">
        <v>24</v>
      </c>
      <c r="M885">
        <f t="shared" si="79"/>
        <v>83.38</v>
      </c>
      <c r="N885" t="b">
        <v>0</v>
      </c>
      <c r="O885">
        <f t="shared" si="82"/>
        <v>40</v>
      </c>
      <c r="P885" t="s">
        <v>8279</v>
      </c>
      <c r="Q885" t="str">
        <f t="shared" si="83"/>
        <v>music</v>
      </c>
      <c r="R885" t="str">
        <f t="shared" si="84"/>
        <v>indie rock</v>
      </c>
      <c r="S885" s="7">
        <f t="shared" si="80"/>
        <v>42431.935590277775</v>
      </c>
      <c r="T885" s="7">
        <f t="shared" si="81"/>
        <v>42371.935590277775</v>
      </c>
    </row>
    <row r="886" spans="1:20" ht="43.2" hidden="1" x14ac:dyDescent="0.5500000000000000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5">
        <v>1336789860</v>
      </c>
      <c r="J886">
        <v>1331666146</v>
      </c>
      <c r="K886" t="b">
        <v>0</v>
      </c>
      <c r="L886">
        <v>2</v>
      </c>
      <c r="M886">
        <f t="shared" si="79"/>
        <v>10</v>
      </c>
      <c r="N886" t="b">
        <v>0</v>
      </c>
      <c r="O886">
        <f t="shared" si="82"/>
        <v>1</v>
      </c>
      <c r="P886" t="s">
        <v>8279</v>
      </c>
      <c r="Q886" t="str">
        <f t="shared" si="83"/>
        <v>music</v>
      </c>
      <c r="R886" t="str">
        <f t="shared" si="84"/>
        <v>indie rock</v>
      </c>
      <c r="S886" s="7">
        <f t="shared" si="80"/>
        <v>41041.104861111111</v>
      </c>
      <c r="T886" s="7">
        <f t="shared" si="81"/>
        <v>40981.802615740737</v>
      </c>
    </row>
    <row r="887" spans="1:20" ht="43.2" hidden="1" x14ac:dyDescent="0.5500000000000000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5">
        <v>1483137311</v>
      </c>
      <c r="J887">
        <v>1481322911</v>
      </c>
      <c r="K887" t="b">
        <v>0</v>
      </c>
      <c r="L887">
        <v>21</v>
      </c>
      <c r="M887">
        <f t="shared" si="79"/>
        <v>35.71</v>
      </c>
      <c r="N887" t="b">
        <v>0</v>
      </c>
      <c r="O887">
        <f t="shared" si="82"/>
        <v>75</v>
      </c>
      <c r="P887" t="s">
        <v>8279</v>
      </c>
      <c r="Q887" t="str">
        <f t="shared" si="83"/>
        <v>music</v>
      </c>
      <c r="R887" t="str">
        <f t="shared" si="84"/>
        <v>indie rock</v>
      </c>
      <c r="S887" s="7">
        <f t="shared" si="80"/>
        <v>42734.941099537042</v>
      </c>
      <c r="T887" s="7">
        <f t="shared" si="81"/>
        <v>42713.941099537042</v>
      </c>
    </row>
    <row r="888" spans="1:20" ht="43.2" hidden="1" x14ac:dyDescent="0.5500000000000000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5">
        <v>1473972813</v>
      </c>
      <c r="J888">
        <v>1471812813</v>
      </c>
      <c r="K888" t="b">
        <v>0</v>
      </c>
      <c r="L888">
        <v>7</v>
      </c>
      <c r="M888">
        <f t="shared" si="79"/>
        <v>29.29</v>
      </c>
      <c r="N888" t="b">
        <v>0</v>
      </c>
      <c r="O888">
        <f t="shared" si="82"/>
        <v>41</v>
      </c>
      <c r="P888" t="s">
        <v>8279</v>
      </c>
      <c r="Q888" t="str">
        <f t="shared" si="83"/>
        <v>music</v>
      </c>
      <c r="R888" t="str">
        <f t="shared" si="84"/>
        <v>indie rock</v>
      </c>
      <c r="S888" s="7">
        <f t="shared" si="80"/>
        <v>42628.870520833334</v>
      </c>
      <c r="T888" s="7">
        <f t="shared" si="81"/>
        <v>42603.870520833334</v>
      </c>
    </row>
    <row r="889" spans="1:20" ht="43.2" hidden="1" x14ac:dyDescent="0.5500000000000000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5">
        <v>1338159655</v>
      </c>
      <c r="J889">
        <v>1335567655</v>
      </c>
      <c r="K889" t="b">
        <v>0</v>
      </c>
      <c r="L889">
        <v>0</v>
      </c>
      <c r="M889">
        <f t="shared" si="79"/>
        <v>0</v>
      </c>
      <c r="N889" t="b">
        <v>0</v>
      </c>
      <c r="O889">
        <f t="shared" si="82"/>
        <v>0</v>
      </c>
      <c r="P889" t="s">
        <v>8279</v>
      </c>
      <c r="Q889" t="str">
        <f t="shared" si="83"/>
        <v>music</v>
      </c>
      <c r="R889" t="str">
        <f t="shared" si="84"/>
        <v>indie rock</v>
      </c>
      <c r="S889" s="7">
        <f t="shared" si="80"/>
        <v>41056.958969907406</v>
      </c>
      <c r="T889" s="7">
        <f t="shared" si="81"/>
        <v>41026.958969907406</v>
      </c>
    </row>
    <row r="890" spans="1:20" ht="57.6" hidden="1" x14ac:dyDescent="0.5500000000000000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5">
        <v>1314856800</v>
      </c>
      <c r="J890">
        <v>1311789885</v>
      </c>
      <c r="K890" t="b">
        <v>0</v>
      </c>
      <c r="L890">
        <v>4</v>
      </c>
      <c r="M890">
        <f t="shared" si="79"/>
        <v>18</v>
      </c>
      <c r="N890" t="b">
        <v>0</v>
      </c>
      <c r="O890">
        <f t="shared" si="82"/>
        <v>7</v>
      </c>
      <c r="P890" t="s">
        <v>8279</v>
      </c>
      <c r="Q890" t="str">
        <f t="shared" si="83"/>
        <v>music</v>
      </c>
      <c r="R890" t="str">
        <f t="shared" si="84"/>
        <v>indie rock</v>
      </c>
      <c r="S890" s="7">
        <f t="shared" si="80"/>
        <v>40787.25</v>
      </c>
      <c r="T890" s="7">
        <f t="shared" si="81"/>
        <v>40751.753298611111</v>
      </c>
    </row>
    <row r="891" spans="1:20" ht="43.2" hidden="1" x14ac:dyDescent="0.5500000000000000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5">
        <v>1412534943</v>
      </c>
      <c r="J891">
        <v>1409942943</v>
      </c>
      <c r="K891" t="b">
        <v>0</v>
      </c>
      <c r="L891">
        <v>32</v>
      </c>
      <c r="M891">
        <f t="shared" si="79"/>
        <v>73.760000000000005</v>
      </c>
      <c r="N891" t="b">
        <v>0</v>
      </c>
      <c r="O891">
        <f t="shared" si="82"/>
        <v>9</v>
      </c>
      <c r="P891" t="s">
        <v>8279</v>
      </c>
      <c r="Q891" t="str">
        <f t="shared" si="83"/>
        <v>music</v>
      </c>
      <c r="R891" t="str">
        <f t="shared" si="84"/>
        <v>indie rock</v>
      </c>
      <c r="S891" s="7">
        <f t="shared" si="80"/>
        <v>41917.784062500003</v>
      </c>
      <c r="T891" s="7">
        <f t="shared" si="81"/>
        <v>41887.784062500003</v>
      </c>
    </row>
    <row r="892" spans="1:20" ht="43.2" hidden="1" x14ac:dyDescent="0.5500000000000000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5">
        <v>1385055979</v>
      </c>
      <c r="J892">
        <v>1382460379</v>
      </c>
      <c r="K892" t="b">
        <v>0</v>
      </c>
      <c r="L892">
        <v>4</v>
      </c>
      <c r="M892">
        <f t="shared" si="79"/>
        <v>31.25</v>
      </c>
      <c r="N892" t="b">
        <v>0</v>
      </c>
      <c r="O892">
        <f t="shared" si="82"/>
        <v>4</v>
      </c>
      <c r="P892" t="s">
        <v>8279</v>
      </c>
      <c r="Q892" t="str">
        <f t="shared" si="83"/>
        <v>music</v>
      </c>
      <c r="R892" t="str">
        <f t="shared" si="84"/>
        <v>indie rock</v>
      </c>
      <c r="S892" s="7">
        <f t="shared" si="80"/>
        <v>41599.740497685183</v>
      </c>
      <c r="T892" s="7">
        <f t="shared" si="81"/>
        <v>41569.698831018519</v>
      </c>
    </row>
    <row r="893" spans="1:20" ht="43.2" hidden="1" x14ac:dyDescent="0.5500000000000000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5">
        <v>1408581930</v>
      </c>
      <c r="J893">
        <v>1405989930</v>
      </c>
      <c r="K893" t="b">
        <v>0</v>
      </c>
      <c r="L893">
        <v>9</v>
      </c>
      <c r="M893">
        <f t="shared" si="79"/>
        <v>28.89</v>
      </c>
      <c r="N893" t="b">
        <v>0</v>
      </c>
      <c r="O893">
        <f t="shared" si="82"/>
        <v>3</v>
      </c>
      <c r="P893" t="s">
        <v>8279</v>
      </c>
      <c r="Q893" t="str">
        <f t="shared" si="83"/>
        <v>music</v>
      </c>
      <c r="R893" t="str">
        <f t="shared" si="84"/>
        <v>indie rock</v>
      </c>
      <c r="S893" s="7">
        <f t="shared" si="80"/>
        <v>41872.031597222223</v>
      </c>
      <c r="T893" s="7">
        <f t="shared" si="81"/>
        <v>41842.031597222223</v>
      </c>
    </row>
    <row r="894" spans="1:20" ht="43.2" hidden="1" x14ac:dyDescent="0.5500000000000000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5">
        <v>1280635200</v>
      </c>
      <c r="J894">
        <v>1273121283</v>
      </c>
      <c r="K894" t="b">
        <v>0</v>
      </c>
      <c r="L894">
        <v>17</v>
      </c>
      <c r="M894">
        <f t="shared" si="79"/>
        <v>143.82</v>
      </c>
      <c r="N894" t="b">
        <v>0</v>
      </c>
      <c r="O894">
        <f t="shared" si="82"/>
        <v>41</v>
      </c>
      <c r="P894" t="s">
        <v>8279</v>
      </c>
      <c r="Q894" t="str">
        <f t="shared" si="83"/>
        <v>music</v>
      </c>
      <c r="R894" t="str">
        <f t="shared" si="84"/>
        <v>indie rock</v>
      </c>
      <c r="S894" s="7">
        <f t="shared" si="80"/>
        <v>40391.166666666664</v>
      </c>
      <c r="T894" s="7">
        <f t="shared" si="81"/>
        <v>40304.20003472222</v>
      </c>
    </row>
    <row r="895" spans="1:20" ht="43.2" hidden="1" x14ac:dyDescent="0.5500000000000000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5">
        <v>1427920363</v>
      </c>
      <c r="J895">
        <v>1425331963</v>
      </c>
      <c r="K895" t="b">
        <v>0</v>
      </c>
      <c r="L895">
        <v>5</v>
      </c>
      <c r="M895">
        <f t="shared" si="79"/>
        <v>40</v>
      </c>
      <c r="N895" t="b">
        <v>0</v>
      </c>
      <c r="O895">
        <f t="shared" si="82"/>
        <v>10</v>
      </c>
      <c r="P895" t="s">
        <v>8279</v>
      </c>
      <c r="Q895" t="str">
        <f t="shared" si="83"/>
        <v>music</v>
      </c>
      <c r="R895" t="str">
        <f t="shared" si="84"/>
        <v>indie rock</v>
      </c>
      <c r="S895" s="7">
        <f t="shared" si="80"/>
        <v>42095.856053240743</v>
      </c>
      <c r="T895" s="7">
        <f t="shared" si="81"/>
        <v>42065.897719907407</v>
      </c>
    </row>
    <row r="896" spans="1:20" ht="43.2" hidden="1" x14ac:dyDescent="0.5500000000000000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5">
        <v>1465169610</v>
      </c>
      <c r="J896">
        <v>1462577610</v>
      </c>
      <c r="K896" t="b">
        <v>0</v>
      </c>
      <c r="L896">
        <v>53</v>
      </c>
      <c r="M896">
        <f t="shared" si="79"/>
        <v>147.81</v>
      </c>
      <c r="N896" t="b">
        <v>0</v>
      </c>
      <c r="O896">
        <f t="shared" si="82"/>
        <v>39</v>
      </c>
      <c r="P896" t="s">
        <v>8279</v>
      </c>
      <c r="Q896" t="str">
        <f t="shared" si="83"/>
        <v>music</v>
      </c>
      <c r="R896" t="str">
        <f t="shared" si="84"/>
        <v>indie rock</v>
      </c>
      <c r="S896" s="7">
        <f t="shared" si="80"/>
        <v>42526.981597222228</v>
      </c>
      <c r="T896" s="7">
        <f t="shared" si="81"/>
        <v>42496.981597222228</v>
      </c>
    </row>
    <row r="897" spans="1:20" ht="43.2" hidden="1" x14ac:dyDescent="0.5500000000000000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5">
        <v>1287975829</v>
      </c>
      <c r="J897">
        <v>1284087829</v>
      </c>
      <c r="K897" t="b">
        <v>0</v>
      </c>
      <c r="L897">
        <v>7</v>
      </c>
      <c r="M897">
        <f t="shared" si="79"/>
        <v>27.86</v>
      </c>
      <c r="N897" t="b">
        <v>0</v>
      </c>
      <c r="O897">
        <f t="shared" si="82"/>
        <v>2</v>
      </c>
      <c r="P897" t="s">
        <v>8279</v>
      </c>
      <c r="Q897" t="str">
        <f t="shared" si="83"/>
        <v>music</v>
      </c>
      <c r="R897" t="str">
        <f t="shared" si="84"/>
        <v>indie rock</v>
      </c>
      <c r="S897" s="7">
        <f t="shared" si="80"/>
        <v>40476.127650462964</v>
      </c>
      <c r="T897" s="7">
        <f t="shared" si="81"/>
        <v>40431.127650462964</v>
      </c>
    </row>
    <row r="898" spans="1:20" ht="43.2" hidden="1" x14ac:dyDescent="0.5500000000000000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5">
        <v>1440734400</v>
      </c>
      <c r="J898">
        <v>1438549026</v>
      </c>
      <c r="K898" t="b">
        <v>0</v>
      </c>
      <c r="L898">
        <v>72</v>
      </c>
      <c r="M898">
        <f t="shared" ref="M898:M961" si="85">IF(L898=0,0,ROUND(E898/L898,2))</f>
        <v>44.44</v>
      </c>
      <c r="N898" t="b">
        <v>0</v>
      </c>
      <c r="O898">
        <f t="shared" si="82"/>
        <v>40</v>
      </c>
      <c r="P898" t="s">
        <v>8279</v>
      </c>
      <c r="Q898" t="str">
        <f t="shared" si="83"/>
        <v>music</v>
      </c>
      <c r="R898" t="str">
        <f t="shared" si="84"/>
        <v>indie rock</v>
      </c>
      <c r="S898" s="7">
        <f t="shared" ref="S898:S961" si="86">(((I898/60)/60)/24)+DATE(1970,1,1)</f>
        <v>42244.166666666672</v>
      </c>
      <c r="T898" s="7">
        <f t="shared" ref="T898:T961" si="87">(((J898/60)/60)/24)+DATE(1970,1,1)</f>
        <v>42218.872986111113</v>
      </c>
    </row>
    <row r="899" spans="1:20" ht="43.2" hidden="1" x14ac:dyDescent="0.5500000000000000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5">
        <v>1354123908</v>
      </c>
      <c r="J899">
        <v>1351528308</v>
      </c>
      <c r="K899" t="b">
        <v>0</v>
      </c>
      <c r="L899">
        <v>0</v>
      </c>
      <c r="M899">
        <f t="shared" si="85"/>
        <v>0</v>
      </c>
      <c r="N899" t="b">
        <v>0</v>
      </c>
      <c r="O899">
        <f t="shared" ref="O899:O962" si="88">ROUND(($E899*100)/$D899,0)</f>
        <v>0</v>
      </c>
      <c r="P899" t="s">
        <v>8279</v>
      </c>
      <c r="Q899" t="str">
        <f t="shared" ref="Q899:Q962" si="89">LEFT(P899,FIND("/",P899)-1)</f>
        <v>music</v>
      </c>
      <c r="R899" t="str">
        <f t="shared" si="84"/>
        <v>indie rock</v>
      </c>
      <c r="S899" s="7">
        <f t="shared" si="86"/>
        <v>41241.730416666665</v>
      </c>
      <c r="T899" s="7">
        <f t="shared" si="87"/>
        <v>41211.688750000001</v>
      </c>
    </row>
    <row r="900" spans="1:20" ht="43.2" hidden="1" x14ac:dyDescent="0.5500000000000000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5">
        <v>1326651110</v>
      </c>
      <c r="J900">
        <v>1322763110</v>
      </c>
      <c r="K900" t="b">
        <v>0</v>
      </c>
      <c r="L900">
        <v>2</v>
      </c>
      <c r="M900">
        <f t="shared" si="85"/>
        <v>35</v>
      </c>
      <c r="N900" t="b">
        <v>0</v>
      </c>
      <c r="O900">
        <f t="shared" si="88"/>
        <v>3</v>
      </c>
      <c r="P900" t="s">
        <v>8279</v>
      </c>
      <c r="Q900" t="str">
        <f t="shared" si="89"/>
        <v>music</v>
      </c>
      <c r="R900" t="str">
        <f t="shared" si="84"/>
        <v>indie rock</v>
      </c>
      <c r="S900" s="7">
        <f t="shared" si="86"/>
        <v>40923.758217592593</v>
      </c>
      <c r="T900" s="7">
        <f t="shared" si="87"/>
        <v>40878.758217592593</v>
      </c>
    </row>
    <row r="901" spans="1:20" ht="43.2" hidden="1" x14ac:dyDescent="0.5500000000000000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5">
        <v>1306549362</v>
      </c>
      <c r="J901">
        <v>1302661362</v>
      </c>
      <c r="K901" t="b">
        <v>0</v>
      </c>
      <c r="L901">
        <v>8</v>
      </c>
      <c r="M901">
        <f t="shared" si="85"/>
        <v>35</v>
      </c>
      <c r="N901" t="b">
        <v>0</v>
      </c>
      <c r="O901">
        <f t="shared" si="88"/>
        <v>37</v>
      </c>
      <c r="P901" t="s">
        <v>8279</v>
      </c>
      <c r="Q901" t="str">
        <f t="shared" si="89"/>
        <v>music</v>
      </c>
      <c r="R901" t="str">
        <f t="shared" si="84"/>
        <v>indie rock</v>
      </c>
      <c r="S901" s="7">
        <f t="shared" si="86"/>
        <v>40691.099097222221</v>
      </c>
      <c r="T901" s="7">
        <f t="shared" si="87"/>
        <v>40646.099097222221</v>
      </c>
    </row>
    <row r="902" spans="1:20" ht="28.8" hidden="1" x14ac:dyDescent="0.5500000000000000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5">
        <v>1459365802</v>
      </c>
      <c r="J902">
        <v>1456777402</v>
      </c>
      <c r="K902" t="b">
        <v>0</v>
      </c>
      <c r="L902">
        <v>2</v>
      </c>
      <c r="M902">
        <f t="shared" si="85"/>
        <v>10.5</v>
      </c>
      <c r="N902" t="b">
        <v>0</v>
      </c>
      <c r="O902">
        <f t="shared" si="88"/>
        <v>0</v>
      </c>
      <c r="P902" t="s">
        <v>8278</v>
      </c>
      <c r="Q902" t="str">
        <f t="shared" si="89"/>
        <v>music</v>
      </c>
      <c r="R902" t="str">
        <f t="shared" si="84"/>
        <v>jazz</v>
      </c>
      <c r="S902" s="7">
        <f t="shared" si="86"/>
        <v>42459.807893518519</v>
      </c>
      <c r="T902" s="7">
        <f t="shared" si="87"/>
        <v>42429.84956018519</v>
      </c>
    </row>
    <row r="903" spans="1:20" ht="57.6" hidden="1" x14ac:dyDescent="0.5500000000000000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5">
        <v>1276024260</v>
      </c>
      <c r="J903">
        <v>1272050914</v>
      </c>
      <c r="K903" t="b">
        <v>0</v>
      </c>
      <c r="L903">
        <v>0</v>
      </c>
      <c r="M903">
        <f t="shared" si="85"/>
        <v>0</v>
      </c>
      <c r="N903" t="b">
        <v>0</v>
      </c>
      <c r="O903">
        <f t="shared" si="88"/>
        <v>0</v>
      </c>
      <c r="P903" t="s">
        <v>8278</v>
      </c>
      <c r="Q903" t="str">
        <f t="shared" si="89"/>
        <v>music</v>
      </c>
      <c r="R903" t="str">
        <f t="shared" si="84"/>
        <v>jazz</v>
      </c>
      <c r="S903" s="7">
        <f t="shared" si="86"/>
        <v>40337.799305555556</v>
      </c>
      <c r="T903" s="7">
        <f t="shared" si="87"/>
        <v>40291.81150462963</v>
      </c>
    </row>
    <row r="904" spans="1:20" ht="57.6" hidden="1" x14ac:dyDescent="0.5500000000000000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5">
        <v>1409412600</v>
      </c>
      <c r="J904">
        <v>1404947422</v>
      </c>
      <c r="K904" t="b">
        <v>0</v>
      </c>
      <c r="L904">
        <v>3</v>
      </c>
      <c r="M904">
        <f t="shared" si="85"/>
        <v>30</v>
      </c>
      <c r="N904" t="b">
        <v>0</v>
      </c>
      <c r="O904">
        <f t="shared" si="88"/>
        <v>0</v>
      </c>
      <c r="P904" t="s">
        <v>8278</v>
      </c>
      <c r="Q904" t="str">
        <f t="shared" si="89"/>
        <v>music</v>
      </c>
      <c r="R904" t="str">
        <f t="shared" si="84"/>
        <v>jazz</v>
      </c>
      <c r="S904" s="7">
        <f t="shared" si="86"/>
        <v>41881.645833333336</v>
      </c>
      <c r="T904" s="7">
        <f t="shared" si="87"/>
        <v>41829.965532407405</v>
      </c>
    </row>
    <row r="905" spans="1:20" ht="43.2" hidden="1" x14ac:dyDescent="0.5500000000000000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5">
        <v>1348367100</v>
      </c>
      <c r="J905">
        <v>1346180780</v>
      </c>
      <c r="K905" t="b">
        <v>0</v>
      </c>
      <c r="L905">
        <v>4</v>
      </c>
      <c r="M905">
        <f t="shared" si="85"/>
        <v>40</v>
      </c>
      <c r="N905" t="b">
        <v>0</v>
      </c>
      <c r="O905">
        <f t="shared" si="88"/>
        <v>3</v>
      </c>
      <c r="P905" t="s">
        <v>8278</v>
      </c>
      <c r="Q905" t="str">
        <f t="shared" si="89"/>
        <v>music</v>
      </c>
      <c r="R905" t="str">
        <f t="shared" si="84"/>
        <v>jazz</v>
      </c>
      <c r="S905" s="7">
        <f t="shared" si="86"/>
        <v>41175.100694444445</v>
      </c>
      <c r="T905" s="7">
        <f t="shared" si="87"/>
        <v>41149.796064814815</v>
      </c>
    </row>
    <row r="906" spans="1:20" ht="43.2" hidden="1" x14ac:dyDescent="0.5500000000000000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5">
        <v>1451786137</v>
      </c>
      <c r="J906">
        <v>1449194137</v>
      </c>
      <c r="K906" t="b">
        <v>0</v>
      </c>
      <c r="L906">
        <v>3</v>
      </c>
      <c r="M906">
        <f t="shared" si="85"/>
        <v>50.33</v>
      </c>
      <c r="N906" t="b">
        <v>0</v>
      </c>
      <c r="O906">
        <f t="shared" si="88"/>
        <v>0</v>
      </c>
      <c r="P906" t="s">
        <v>8278</v>
      </c>
      <c r="Q906" t="str">
        <f t="shared" si="89"/>
        <v>music</v>
      </c>
      <c r="R906" t="str">
        <f t="shared" si="84"/>
        <v>jazz</v>
      </c>
      <c r="S906" s="7">
        <f t="shared" si="86"/>
        <v>42372.080289351856</v>
      </c>
      <c r="T906" s="7">
        <f t="shared" si="87"/>
        <v>42342.080289351856</v>
      </c>
    </row>
    <row r="907" spans="1:20" ht="43.2" hidden="1" x14ac:dyDescent="0.5500000000000000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5">
        <v>1295847926</v>
      </c>
      <c r="J907">
        <v>1290663926</v>
      </c>
      <c r="K907" t="b">
        <v>0</v>
      </c>
      <c r="L907">
        <v>6</v>
      </c>
      <c r="M907">
        <f t="shared" si="85"/>
        <v>32.67</v>
      </c>
      <c r="N907" t="b">
        <v>0</v>
      </c>
      <c r="O907">
        <f t="shared" si="88"/>
        <v>3</v>
      </c>
      <c r="P907" t="s">
        <v>8278</v>
      </c>
      <c r="Q907" t="str">
        <f t="shared" si="89"/>
        <v>music</v>
      </c>
      <c r="R907" t="str">
        <f t="shared" ref="R907:R970" si="90">RIGHT(P907,LEN(P907)-FIND("/",P907))</f>
        <v>jazz</v>
      </c>
      <c r="S907" s="7">
        <f t="shared" si="86"/>
        <v>40567.239884259259</v>
      </c>
      <c r="T907" s="7">
        <f t="shared" si="87"/>
        <v>40507.239884259259</v>
      </c>
    </row>
    <row r="908" spans="1:20" ht="28.8" hidden="1" x14ac:dyDescent="0.5500000000000000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5">
        <v>1394681590</v>
      </c>
      <c r="J908">
        <v>1392093190</v>
      </c>
      <c r="K908" t="b">
        <v>0</v>
      </c>
      <c r="L908">
        <v>0</v>
      </c>
      <c r="M908">
        <f t="shared" si="85"/>
        <v>0</v>
      </c>
      <c r="N908" t="b">
        <v>0</v>
      </c>
      <c r="O908">
        <f t="shared" si="88"/>
        <v>0</v>
      </c>
      <c r="P908" t="s">
        <v>8278</v>
      </c>
      <c r="Q908" t="str">
        <f t="shared" si="89"/>
        <v>music</v>
      </c>
      <c r="R908" t="str">
        <f t="shared" si="90"/>
        <v>jazz</v>
      </c>
      <c r="S908" s="7">
        <f t="shared" si="86"/>
        <v>41711.148032407407</v>
      </c>
      <c r="T908" s="7">
        <f t="shared" si="87"/>
        <v>41681.189699074072</v>
      </c>
    </row>
    <row r="909" spans="1:20" ht="28.8" hidden="1" x14ac:dyDescent="0.5500000000000000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5">
        <v>1315715823</v>
      </c>
      <c r="J909">
        <v>1313123823</v>
      </c>
      <c r="K909" t="b">
        <v>0</v>
      </c>
      <c r="L909">
        <v>0</v>
      </c>
      <c r="M909">
        <f t="shared" si="85"/>
        <v>0</v>
      </c>
      <c r="N909" t="b">
        <v>0</v>
      </c>
      <c r="O909">
        <f t="shared" si="88"/>
        <v>0</v>
      </c>
      <c r="P909" t="s">
        <v>8278</v>
      </c>
      <c r="Q909" t="str">
        <f t="shared" si="89"/>
        <v>music</v>
      </c>
      <c r="R909" t="str">
        <f t="shared" si="90"/>
        <v>jazz</v>
      </c>
      <c r="S909" s="7">
        <f t="shared" si="86"/>
        <v>40797.192395833335</v>
      </c>
      <c r="T909" s="7">
        <f t="shared" si="87"/>
        <v>40767.192395833335</v>
      </c>
    </row>
    <row r="910" spans="1:20" ht="43.2" hidden="1" x14ac:dyDescent="0.5500000000000000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5">
        <v>1280206740</v>
      </c>
      <c r="J910">
        <v>1276283655</v>
      </c>
      <c r="K910" t="b">
        <v>0</v>
      </c>
      <c r="L910">
        <v>0</v>
      </c>
      <c r="M910">
        <f t="shared" si="85"/>
        <v>0</v>
      </c>
      <c r="N910" t="b">
        <v>0</v>
      </c>
      <c r="O910">
        <f t="shared" si="88"/>
        <v>0</v>
      </c>
      <c r="P910" t="s">
        <v>8278</v>
      </c>
      <c r="Q910" t="str">
        <f t="shared" si="89"/>
        <v>music</v>
      </c>
      <c r="R910" t="str">
        <f t="shared" si="90"/>
        <v>jazz</v>
      </c>
      <c r="S910" s="7">
        <f t="shared" si="86"/>
        <v>40386.207638888889</v>
      </c>
      <c r="T910" s="7">
        <f t="shared" si="87"/>
        <v>40340.801562499997</v>
      </c>
    </row>
    <row r="911" spans="1:20" ht="57.6" hidden="1" x14ac:dyDescent="0.5500000000000000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5">
        <v>1343016000</v>
      </c>
      <c r="J911">
        <v>1340296440</v>
      </c>
      <c r="K911" t="b">
        <v>0</v>
      </c>
      <c r="L911">
        <v>8</v>
      </c>
      <c r="M911">
        <f t="shared" si="85"/>
        <v>65</v>
      </c>
      <c r="N911" t="b">
        <v>0</v>
      </c>
      <c r="O911">
        <f t="shared" si="88"/>
        <v>3</v>
      </c>
      <c r="P911" t="s">
        <v>8278</v>
      </c>
      <c r="Q911" t="str">
        <f t="shared" si="89"/>
        <v>music</v>
      </c>
      <c r="R911" t="str">
        <f t="shared" si="90"/>
        <v>jazz</v>
      </c>
      <c r="S911" s="7">
        <f t="shared" si="86"/>
        <v>41113.166666666664</v>
      </c>
      <c r="T911" s="7">
        <f t="shared" si="87"/>
        <v>41081.69027777778</v>
      </c>
    </row>
    <row r="912" spans="1:20" ht="43.2" hidden="1" x14ac:dyDescent="0.5500000000000000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5">
        <v>1488546319</v>
      </c>
      <c r="J912">
        <v>1483362319</v>
      </c>
      <c r="K912" t="b">
        <v>0</v>
      </c>
      <c r="L912">
        <v>5</v>
      </c>
      <c r="M912">
        <f t="shared" si="85"/>
        <v>24.6</v>
      </c>
      <c r="N912" t="b">
        <v>0</v>
      </c>
      <c r="O912">
        <f t="shared" si="88"/>
        <v>22</v>
      </c>
      <c r="P912" t="s">
        <v>8278</v>
      </c>
      <c r="Q912" t="str">
        <f t="shared" si="89"/>
        <v>music</v>
      </c>
      <c r="R912" t="str">
        <f t="shared" si="90"/>
        <v>jazz</v>
      </c>
      <c r="S912" s="7">
        <f t="shared" si="86"/>
        <v>42797.545358796298</v>
      </c>
      <c r="T912" s="7">
        <f t="shared" si="87"/>
        <v>42737.545358796298</v>
      </c>
    </row>
    <row r="913" spans="1:20" ht="43.2" hidden="1" x14ac:dyDescent="0.5500000000000000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5">
        <v>1390522045</v>
      </c>
      <c r="J913">
        <v>1388707645</v>
      </c>
      <c r="K913" t="b">
        <v>0</v>
      </c>
      <c r="L913">
        <v>0</v>
      </c>
      <c r="M913">
        <f t="shared" si="85"/>
        <v>0</v>
      </c>
      <c r="N913" t="b">
        <v>0</v>
      </c>
      <c r="O913">
        <f t="shared" si="88"/>
        <v>0</v>
      </c>
      <c r="P913" t="s">
        <v>8278</v>
      </c>
      <c r="Q913" t="str">
        <f t="shared" si="89"/>
        <v>music</v>
      </c>
      <c r="R913" t="str">
        <f t="shared" si="90"/>
        <v>jazz</v>
      </c>
      <c r="S913" s="7">
        <f t="shared" si="86"/>
        <v>41663.005150462966</v>
      </c>
      <c r="T913" s="7">
        <f t="shared" si="87"/>
        <v>41642.005150462966</v>
      </c>
    </row>
    <row r="914" spans="1:20" ht="43.2" hidden="1" x14ac:dyDescent="0.5500000000000000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5">
        <v>1355197047</v>
      </c>
      <c r="J914">
        <v>1350009447</v>
      </c>
      <c r="K914" t="b">
        <v>0</v>
      </c>
      <c r="L914">
        <v>2</v>
      </c>
      <c r="M914">
        <f t="shared" si="85"/>
        <v>15</v>
      </c>
      <c r="N914" t="b">
        <v>0</v>
      </c>
      <c r="O914">
        <f t="shared" si="88"/>
        <v>1</v>
      </c>
      <c r="P914" t="s">
        <v>8278</v>
      </c>
      <c r="Q914" t="str">
        <f t="shared" si="89"/>
        <v>music</v>
      </c>
      <c r="R914" t="str">
        <f t="shared" si="90"/>
        <v>jazz</v>
      </c>
      <c r="S914" s="7">
        <f t="shared" si="86"/>
        <v>41254.151006944441</v>
      </c>
      <c r="T914" s="7">
        <f t="shared" si="87"/>
        <v>41194.109340277777</v>
      </c>
    </row>
    <row r="915" spans="1:20" ht="43.2" hidden="1" x14ac:dyDescent="0.5500000000000000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5">
        <v>1336188019</v>
      </c>
      <c r="J915">
        <v>1333596019</v>
      </c>
      <c r="K915" t="b">
        <v>0</v>
      </c>
      <c r="L915">
        <v>24</v>
      </c>
      <c r="M915">
        <f t="shared" si="85"/>
        <v>82.58</v>
      </c>
      <c r="N915" t="b">
        <v>0</v>
      </c>
      <c r="O915">
        <f t="shared" si="88"/>
        <v>7</v>
      </c>
      <c r="P915" t="s">
        <v>8278</v>
      </c>
      <c r="Q915" t="str">
        <f t="shared" si="89"/>
        <v>music</v>
      </c>
      <c r="R915" t="str">
        <f t="shared" si="90"/>
        <v>jazz</v>
      </c>
      <c r="S915" s="7">
        <f t="shared" si="86"/>
        <v>41034.139108796298</v>
      </c>
      <c r="T915" s="7">
        <f t="shared" si="87"/>
        <v>41004.139108796298</v>
      </c>
    </row>
    <row r="916" spans="1:20" ht="43.2" hidden="1" x14ac:dyDescent="0.5500000000000000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5">
        <v>1345918747</v>
      </c>
      <c r="J916">
        <v>1343326747</v>
      </c>
      <c r="K916" t="b">
        <v>0</v>
      </c>
      <c r="L916">
        <v>0</v>
      </c>
      <c r="M916">
        <f t="shared" si="85"/>
        <v>0</v>
      </c>
      <c r="N916" t="b">
        <v>0</v>
      </c>
      <c r="O916">
        <f t="shared" si="88"/>
        <v>0</v>
      </c>
      <c r="P916" t="s">
        <v>8278</v>
      </c>
      <c r="Q916" t="str">
        <f t="shared" si="89"/>
        <v>music</v>
      </c>
      <c r="R916" t="str">
        <f t="shared" si="90"/>
        <v>jazz</v>
      </c>
      <c r="S916" s="7">
        <f t="shared" si="86"/>
        <v>41146.763275462967</v>
      </c>
      <c r="T916" s="7">
        <f t="shared" si="87"/>
        <v>41116.763275462967</v>
      </c>
    </row>
    <row r="917" spans="1:20" ht="43.2" hidden="1" x14ac:dyDescent="0.5500000000000000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5">
        <v>1330577940</v>
      </c>
      <c r="J917">
        <v>1327853914</v>
      </c>
      <c r="K917" t="b">
        <v>0</v>
      </c>
      <c r="L917">
        <v>9</v>
      </c>
      <c r="M917">
        <f t="shared" si="85"/>
        <v>41.67</v>
      </c>
      <c r="N917" t="b">
        <v>0</v>
      </c>
      <c r="O917">
        <f t="shared" si="88"/>
        <v>6</v>
      </c>
      <c r="P917" t="s">
        <v>8278</v>
      </c>
      <c r="Q917" t="str">
        <f t="shared" si="89"/>
        <v>music</v>
      </c>
      <c r="R917" t="str">
        <f t="shared" si="90"/>
        <v>jazz</v>
      </c>
      <c r="S917" s="7">
        <f t="shared" si="86"/>
        <v>40969.207638888889</v>
      </c>
      <c r="T917" s="7">
        <f t="shared" si="87"/>
        <v>40937.679560185185</v>
      </c>
    </row>
    <row r="918" spans="1:20" ht="43.2" hidden="1" x14ac:dyDescent="0.5500000000000000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5">
        <v>1287723600</v>
      </c>
      <c r="J918">
        <v>1284409734</v>
      </c>
      <c r="K918" t="b">
        <v>0</v>
      </c>
      <c r="L918">
        <v>0</v>
      </c>
      <c r="M918">
        <f t="shared" si="85"/>
        <v>0</v>
      </c>
      <c r="N918" t="b">
        <v>0</v>
      </c>
      <c r="O918">
        <f t="shared" si="88"/>
        <v>0</v>
      </c>
      <c r="P918" t="s">
        <v>8278</v>
      </c>
      <c r="Q918" t="str">
        <f t="shared" si="89"/>
        <v>music</v>
      </c>
      <c r="R918" t="str">
        <f t="shared" si="90"/>
        <v>jazz</v>
      </c>
      <c r="S918" s="7">
        <f t="shared" si="86"/>
        <v>40473.208333333336</v>
      </c>
      <c r="T918" s="7">
        <f t="shared" si="87"/>
        <v>40434.853402777779</v>
      </c>
    </row>
    <row r="919" spans="1:20" ht="43.2" hidden="1" x14ac:dyDescent="0.5500000000000000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5">
        <v>1405305000</v>
      </c>
      <c r="J919">
        <v>1402612730</v>
      </c>
      <c r="K919" t="b">
        <v>0</v>
      </c>
      <c r="L919">
        <v>1</v>
      </c>
      <c r="M919">
        <f t="shared" si="85"/>
        <v>30</v>
      </c>
      <c r="N919" t="b">
        <v>0</v>
      </c>
      <c r="O919">
        <f t="shared" si="88"/>
        <v>1</v>
      </c>
      <c r="P919" t="s">
        <v>8278</v>
      </c>
      <c r="Q919" t="str">
        <f t="shared" si="89"/>
        <v>music</v>
      </c>
      <c r="R919" t="str">
        <f t="shared" si="90"/>
        <v>jazz</v>
      </c>
      <c r="S919" s="7">
        <f t="shared" si="86"/>
        <v>41834.104166666664</v>
      </c>
      <c r="T919" s="7">
        <f t="shared" si="87"/>
        <v>41802.94363425926</v>
      </c>
    </row>
    <row r="920" spans="1:20" ht="43.2" hidden="1" x14ac:dyDescent="0.5500000000000000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5">
        <v>1417474761</v>
      </c>
      <c r="J920">
        <v>1414879161</v>
      </c>
      <c r="K920" t="b">
        <v>0</v>
      </c>
      <c r="L920">
        <v>10</v>
      </c>
      <c r="M920">
        <f t="shared" si="85"/>
        <v>19.600000000000001</v>
      </c>
      <c r="N920" t="b">
        <v>0</v>
      </c>
      <c r="O920">
        <f t="shared" si="88"/>
        <v>5</v>
      </c>
      <c r="P920" t="s">
        <v>8278</v>
      </c>
      <c r="Q920" t="str">
        <f t="shared" si="89"/>
        <v>music</v>
      </c>
      <c r="R920" t="str">
        <f t="shared" si="90"/>
        <v>jazz</v>
      </c>
      <c r="S920" s="7">
        <f t="shared" si="86"/>
        <v>41974.957881944443</v>
      </c>
      <c r="T920" s="7">
        <f t="shared" si="87"/>
        <v>41944.916215277779</v>
      </c>
    </row>
    <row r="921" spans="1:20" hidden="1" x14ac:dyDescent="0.5500000000000000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5">
        <v>1355930645</v>
      </c>
      <c r="J921">
        <v>1352906645</v>
      </c>
      <c r="K921" t="b">
        <v>0</v>
      </c>
      <c r="L921">
        <v>1</v>
      </c>
      <c r="M921">
        <f t="shared" si="85"/>
        <v>100</v>
      </c>
      <c r="N921" t="b">
        <v>0</v>
      </c>
      <c r="O921">
        <f t="shared" si="88"/>
        <v>1</v>
      </c>
      <c r="P921" t="s">
        <v>8278</v>
      </c>
      <c r="Q921" t="str">
        <f t="shared" si="89"/>
        <v>music</v>
      </c>
      <c r="R921" t="str">
        <f t="shared" si="90"/>
        <v>jazz</v>
      </c>
      <c r="S921" s="7">
        <f t="shared" si="86"/>
        <v>41262.641724537039</v>
      </c>
      <c r="T921" s="7">
        <f t="shared" si="87"/>
        <v>41227.641724537039</v>
      </c>
    </row>
    <row r="922" spans="1:20" ht="43.2" hidden="1" x14ac:dyDescent="0.5500000000000000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5">
        <v>1384448822</v>
      </c>
      <c r="J922">
        <v>1381853222</v>
      </c>
      <c r="K922" t="b">
        <v>0</v>
      </c>
      <c r="L922">
        <v>0</v>
      </c>
      <c r="M922">
        <f t="shared" si="85"/>
        <v>0</v>
      </c>
      <c r="N922" t="b">
        <v>0</v>
      </c>
      <c r="O922">
        <f t="shared" si="88"/>
        <v>0</v>
      </c>
      <c r="P922" t="s">
        <v>8278</v>
      </c>
      <c r="Q922" t="str">
        <f t="shared" si="89"/>
        <v>music</v>
      </c>
      <c r="R922" t="str">
        <f t="shared" si="90"/>
        <v>jazz</v>
      </c>
      <c r="S922" s="7">
        <f t="shared" si="86"/>
        <v>41592.713217592594</v>
      </c>
      <c r="T922" s="7">
        <f t="shared" si="87"/>
        <v>41562.67155092593</v>
      </c>
    </row>
    <row r="923" spans="1:20" ht="43.2" hidden="1" x14ac:dyDescent="0.5500000000000000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5">
        <v>1323666376</v>
      </c>
      <c r="J923">
        <v>1320033976</v>
      </c>
      <c r="K923" t="b">
        <v>0</v>
      </c>
      <c r="L923">
        <v>20</v>
      </c>
      <c r="M923">
        <f t="shared" si="85"/>
        <v>231.75</v>
      </c>
      <c r="N923" t="b">
        <v>0</v>
      </c>
      <c r="O923">
        <f t="shared" si="88"/>
        <v>31</v>
      </c>
      <c r="P923" t="s">
        <v>8278</v>
      </c>
      <c r="Q923" t="str">
        <f t="shared" si="89"/>
        <v>music</v>
      </c>
      <c r="R923" t="str">
        <f t="shared" si="90"/>
        <v>jazz</v>
      </c>
      <c r="S923" s="7">
        <f t="shared" si="86"/>
        <v>40889.212685185186</v>
      </c>
      <c r="T923" s="7">
        <f t="shared" si="87"/>
        <v>40847.171018518515</v>
      </c>
    </row>
    <row r="924" spans="1:20" ht="43.2" hidden="1" x14ac:dyDescent="0.5500000000000000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5">
        <v>1412167393</v>
      </c>
      <c r="J924">
        <v>1409143393</v>
      </c>
      <c r="K924" t="b">
        <v>0</v>
      </c>
      <c r="L924">
        <v>30</v>
      </c>
      <c r="M924">
        <f t="shared" si="85"/>
        <v>189.33</v>
      </c>
      <c r="N924" t="b">
        <v>0</v>
      </c>
      <c r="O924">
        <f t="shared" si="88"/>
        <v>21</v>
      </c>
      <c r="P924" t="s">
        <v>8278</v>
      </c>
      <c r="Q924" t="str">
        <f t="shared" si="89"/>
        <v>music</v>
      </c>
      <c r="R924" t="str">
        <f t="shared" si="90"/>
        <v>jazz</v>
      </c>
      <c r="S924" s="7">
        <f t="shared" si="86"/>
        <v>41913.530011574076</v>
      </c>
      <c r="T924" s="7">
        <f t="shared" si="87"/>
        <v>41878.530011574076</v>
      </c>
    </row>
    <row r="925" spans="1:20" ht="43.2" hidden="1" x14ac:dyDescent="0.5500000000000000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5">
        <v>1416614523</v>
      </c>
      <c r="J925">
        <v>1414018923</v>
      </c>
      <c r="K925" t="b">
        <v>0</v>
      </c>
      <c r="L925">
        <v>6</v>
      </c>
      <c r="M925">
        <f t="shared" si="85"/>
        <v>55</v>
      </c>
      <c r="N925" t="b">
        <v>0</v>
      </c>
      <c r="O925">
        <f t="shared" si="88"/>
        <v>2</v>
      </c>
      <c r="P925" t="s">
        <v>8278</v>
      </c>
      <c r="Q925" t="str">
        <f t="shared" si="89"/>
        <v>music</v>
      </c>
      <c r="R925" t="str">
        <f t="shared" si="90"/>
        <v>jazz</v>
      </c>
      <c r="S925" s="7">
        <f t="shared" si="86"/>
        <v>41965.001423611116</v>
      </c>
      <c r="T925" s="7">
        <f t="shared" si="87"/>
        <v>41934.959756944445</v>
      </c>
    </row>
    <row r="926" spans="1:20" ht="43.2" hidden="1" x14ac:dyDescent="0.5500000000000000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5">
        <v>1360795069</v>
      </c>
      <c r="J926">
        <v>1358203069</v>
      </c>
      <c r="K926" t="b">
        <v>0</v>
      </c>
      <c r="L926">
        <v>15</v>
      </c>
      <c r="M926">
        <f t="shared" si="85"/>
        <v>21.8</v>
      </c>
      <c r="N926" t="b">
        <v>0</v>
      </c>
      <c r="O926">
        <f t="shared" si="88"/>
        <v>11</v>
      </c>
      <c r="P926" t="s">
        <v>8278</v>
      </c>
      <c r="Q926" t="str">
        <f t="shared" si="89"/>
        <v>music</v>
      </c>
      <c r="R926" t="str">
        <f t="shared" si="90"/>
        <v>jazz</v>
      </c>
      <c r="S926" s="7">
        <f t="shared" si="86"/>
        <v>41318.942928240744</v>
      </c>
      <c r="T926" s="7">
        <f t="shared" si="87"/>
        <v>41288.942928240744</v>
      </c>
    </row>
    <row r="927" spans="1:20" ht="43.2" hidden="1" x14ac:dyDescent="0.5500000000000000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5">
        <v>1385590111</v>
      </c>
      <c r="J927">
        <v>1382994511</v>
      </c>
      <c r="K927" t="b">
        <v>0</v>
      </c>
      <c r="L927">
        <v>5</v>
      </c>
      <c r="M927">
        <f t="shared" si="85"/>
        <v>32</v>
      </c>
      <c r="N927" t="b">
        <v>0</v>
      </c>
      <c r="O927">
        <f t="shared" si="88"/>
        <v>3</v>
      </c>
      <c r="P927" t="s">
        <v>8278</v>
      </c>
      <c r="Q927" t="str">
        <f t="shared" si="89"/>
        <v>music</v>
      </c>
      <c r="R927" t="str">
        <f t="shared" si="90"/>
        <v>jazz</v>
      </c>
      <c r="S927" s="7">
        <f t="shared" si="86"/>
        <v>41605.922581018516</v>
      </c>
      <c r="T927" s="7">
        <f t="shared" si="87"/>
        <v>41575.880914351852</v>
      </c>
    </row>
    <row r="928" spans="1:20" ht="57.6" hidden="1" x14ac:dyDescent="0.5500000000000000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5">
        <v>1278628800</v>
      </c>
      <c r="J928">
        <v>1276043330</v>
      </c>
      <c r="K928" t="b">
        <v>0</v>
      </c>
      <c r="L928">
        <v>0</v>
      </c>
      <c r="M928">
        <f t="shared" si="85"/>
        <v>0</v>
      </c>
      <c r="N928" t="b">
        <v>0</v>
      </c>
      <c r="O928">
        <f t="shared" si="88"/>
        <v>0</v>
      </c>
      <c r="P928" t="s">
        <v>8278</v>
      </c>
      <c r="Q928" t="str">
        <f t="shared" si="89"/>
        <v>music</v>
      </c>
      <c r="R928" t="str">
        <f t="shared" si="90"/>
        <v>jazz</v>
      </c>
      <c r="S928" s="7">
        <f t="shared" si="86"/>
        <v>40367.944444444445</v>
      </c>
      <c r="T928" s="7">
        <f t="shared" si="87"/>
        <v>40338.02002314815</v>
      </c>
    </row>
    <row r="929" spans="1:20" ht="28.8" hidden="1" x14ac:dyDescent="0.5500000000000000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5">
        <v>1337024695</v>
      </c>
      <c r="J929">
        <v>1334432695</v>
      </c>
      <c r="K929" t="b">
        <v>0</v>
      </c>
      <c r="L929">
        <v>0</v>
      </c>
      <c r="M929">
        <f t="shared" si="85"/>
        <v>0</v>
      </c>
      <c r="N929" t="b">
        <v>0</v>
      </c>
      <c r="O929">
        <f t="shared" si="88"/>
        <v>0</v>
      </c>
      <c r="P929" t="s">
        <v>8278</v>
      </c>
      <c r="Q929" t="str">
        <f t="shared" si="89"/>
        <v>music</v>
      </c>
      <c r="R929" t="str">
        <f t="shared" si="90"/>
        <v>jazz</v>
      </c>
      <c r="S929" s="7">
        <f t="shared" si="86"/>
        <v>41043.822858796295</v>
      </c>
      <c r="T929" s="7">
        <f t="shared" si="87"/>
        <v>41013.822858796295</v>
      </c>
    </row>
    <row r="930" spans="1:20" ht="43.2" hidden="1" x14ac:dyDescent="0.5500000000000000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5">
        <v>1353196800</v>
      </c>
      <c r="J930">
        <v>1348864913</v>
      </c>
      <c r="K930" t="b">
        <v>0</v>
      </c>
      <c r="L930">
        <v>28</v>
      </c>
      <c r="M930">
        <f t="shared" si="85"/>
        <v>56.25</v>
      </c>
      <c r="N930" t="b">
        <v>0</v>
      </c>
      <c r="O930">
        <f t="shared" si="88"/>
        <v>11</v>
      </c>
      <c r="P930" t="s">
        <v>8278</v>
      </c>
      <c r="Q930" t="str">
        <f t="shared" si="89"/>
        <v>music</v>
      </c>
      <c r="R930" t="str">
        <f t="shared" si="90"/>
        <v>jazz</v>
      </c>
      <c r="S930" s="7">
        <f t="shared" si="86"/>
        <v>41231</v>
      </c>
      <c r="T930" s="7">
        <f t="shared" si="87"/>
        <v>41180.86241898148</v>
      </c>
    </row>
    <row r="931" spans="1:20" ht="43.2" hidden="1" x14ac:dyDescent="0.5500000000000000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5">
        <v>1333946569</v>
      </c>
      <c r="J931">
        <v>1331358169</v>
      </c>
      <c r="K931" t="b">
        <v>0</v>
      </c>
      <c r="L931">
        <v>0</v>
      </c>
      <c r="M931">
        <f t="shared" si="85"/>
        <v>0</v>
      </c>
      <c r="N931" t="b">
        <v>0</v>
      </c>
      <c r="O931">
        <f t="shared" si="88"/>
        <v>0</v>
      </c>
      <c r="P931" t="s">
        <v>8278</v>
      </c>
      <c r="Q931" t="str">
        <f t="shared" si="89"/>
        <v>music</v>
      </c>
      <c r="R931" t="str">
        <f t="shared" si="90"/>
        <v>jazz</v>
      </c>
      <c r="S931" s="7">
        <f t="shared" si="86"/>
        <v>41008.196400462963</v>
      </c>
      <c r="T931" s="7">
        <f t="shared" si="87"/>
        <v>40978.238067129627</v>
      </c>
    </row>
    <row r="932" spans="1:20" ht="57.6" hidden="1" x14ac:dyDescent="0.5500000000000000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5">
        <v>1277501520</v>
      </c>
      <c r="J932">
        <v>1273874306</v>
      </c>
      <c r="K932" t="b">
        <v>0</v>
      </c>
      <c r="L932">
        <v>5</v>
      </c>
      <c r="M932">
        <f t="shared" si="85"/>
        <v>69</v>
      </c>
      <c r="N932" t="b">
        <v>0</v>
      </c>
      <c r="O932">
        <f t="shared" si="88"/>
        <v>38</v>
      </c>
      <c r="P932" t="s">
        <v>8278</v>
      </c>
      <c r="Q932" t="str">
        <f t="shared" si="89"/>
        <v>music</v>
      </c>
      <c r="R932" t="str">
        <f t="shared" si="90"/>
        <v>jazz</v>
      </c>
      <c r="S932" s="7">
        <f t="shared" si="86"/>
        <v>40354.897222222222</v>
      </c>
      <c r="T932" s="7">
        <f t="shared" si="87"/>
        <v>40312.915578703702</v>
      </c>
    </row>
    <row r="933" spans="1:20" ht="43.2" hidden="1" x14ac:dyDescent="0.5500000000000000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5">
        <v>1395007200</v>
      </c>
      <c r="J933">
        <v>1392021502</v>
      </c>
      <c r="K933" t="b">
        <v>0</v>
      </c>
      <c r="L933">
        <v>7</v>
      </c>
      <c r="M933">
        <f t="shared" si="85"/>
        <v>18.71</v>
      </c>
      <c r="N933" t="b">
        <v>0</v>
      </c>
      <c r="O933">
        <f t="shared" si="88"/>
        <v>7</v>
      </c>
      <c r="P933" t="s">
        <v>8278</v>
      </c>
      <c r="Q933" t="str">
        <f t="shared" si="89"/>
        <v>music</v>
      </c>
      <c r="R933" t="str">
        <f t="shared" si="90"/>
        <v>jazz</v>
      </c>
      <c r="S933" s="7">
        <f t="shared" si="86"/>
        <v>41714.916666666664</v>
      </c>
      <c r="T933" s="7">
        <f t="shared" si="87"/>
        <v>41680.359976851854</v>
      </c>
    </row>
    <row r="934" spans="1:20" ht="28.8" hidden="1" x14ac:dyDescent="0.5500000000000000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5">
        <v>1363990545</v>
      </c>
      <c r="J934">
        <v>1360106145</v>
      </c>
      <c r="K934" t="b">
        <v>0</v>
      </c>
      <c r="L934">
        <v>30</v>
      </c>
      <c r="M934">
        <f t="shared" si="85"/>
        <v>46.03</v>
      </c>
      <c r="N934" t="b">
        <v>0</v>
      </c>
      <c r="O934">
        <f t="shared" si="88"/>
        <v>15</v>
      </c>
      <c r="P934" t="s">
        <v>8278</v>
      </c>
      <c r="Q934" t="str">
        <f t="shared" si="89"/>
        <v>music</v>
      </c>
      <c r="R934" t="str">
        <f t="shared" si="90"/>
        <v>jazz</v>
      </c>
      <c r="S934" s="7">
        <f t="shared" si="86"/>
        <v>41355.927604166667</v>
      </c>
      <c r="T934" s="7">
        <f t="shared" si="87"/>
        <v>41310.969270833331</v>
      </c>
    </row>
    <row r="935" spans="1:20" ht="43.2" hidden="1" x14ac:dyDescent="0.5500000000000000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5">
        <v>1399867409</v>
      </c>
      <c r="J935">
        <v>1394683409</v>
      </c>
      <c r="K935" t="b">
        <v>0</v>
      </c>
      <c r="L935">
        <v>2</v>
      </c>
      <c r="M935">
        <f t="shared" si="85"/>
        <v>60</v>
      </c>
      <c r="N935" t="b">
        <v>0</v>
      </c>
      <c r="O935">
        <f t="shared" si="88"/>
        <v>6</v>
      </c>
      <c r="P935" t="s">
        <v>8278</v>
      </c>
      <c r="Q935" t="str">
        <f t="shared" si="89"/>
        <v>music</v>
      </c>
      <c r="R935" t="str">
        <f t="shared" si="90"/>
        <v>jazz</v>
      </c>
      <c r="S935" s="7">
        <f t="shared" si="86"/>
        <v>41771.169085648151</v>
      </c>
      <c r="T935" s="7">
        <f t="shared" si="87"/>
        <v>41711.169085648151</v>
      </c>
    </row>
    <row r="936" spans="1:20" ht="43.2" hidden="1" x14ac:dyDescent="0.5500000000000000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5">
        <v>1399183200</v>
      </c>
      <c r="J936">
        <v>1396633284</v>
      </c>
      <c r="K936" t="b">
        <v>0</v>
      </c>
      <c r="L936">
        <v>30</v>
      </c>
      <c r="M936">
        <f t="shared" si="85"/>
        <v>50.67</v>
      </c>
      <c r="N936" t="b">
        <v>0</v>
      </c>
      <c r="O936">
        <f t="shared" si="88"/>
        <v>30</v>
      </c>
      <c r="P936" t="s">
        <v>8278</v>
      </c>
      <c r="Q936" t="str">
        <f t="shared" si="89"/>
        <v>music</v>
      </c>
      <c r="R936" t="str">
        <f t="shared" si="90"/>
        <v>jazz</v>
      </c>
      <c r="S936" s="7">
        <f t="shared" si="86"/>
        <v>41763.25</v>
      </c>
      <c r="T936" s="7">
        <f t="shared" si="87"/>
        <v>41733.737083333333</v>
      </c>
    </row>
    <row r="937" spans="1:20" ht="43.2" hidden="1" x14ac:dyDescent="0.5500000000000000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5">
        <v>1454054429</v>
      </c>
      <c r="J937">
        <v>1451462429</v>
      </c>
      <c r="K937" t="b">
        <v>0</v>
      </c>
      <c r="L937">
        <v>2</v>
      </c>
      <c r="M937">
        <f t="shared" si="85"/>
        <v>25</v>
      </c>
      <c r="N937" t="b">
        <v>0</v>
      </c>
      <c r="O937">
        <f t="shared" si="88"/>
        <v>1</v>
      </c>
      <c r="P937" t="s">
        <v>8278</v>
      </c>
      <c r="Q937" t="str">
        <f t="shared" si="89"/>
        <v>music</v>
      </c>
      <c r="R937" t="str">
        <f t="shared" si="90"/>
        <v>jazz</v>
      </c>
      <c r="S937" s="7">
        <f t="shared" si="86"/>
        <v>42398.333668981482</v>
      </c>
      <c r="T937" s="7">
        <f t="shared" si="87"/>
        <v>42368.333668981482</v>
      </c>
    </row>
    <row r="938" spans="1:20" ht="43.2" hidden="1" x14ac:dyDescent="0.5500000000000000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5">
        <v>1326916800</v>
      </c>
      <c r="J938">
        <v>1323131689</v>
      </c>
      <c r="K938" t="b">
        <v>0</v>
      </c>
      <c r="L938">
        <v>0</v>
      </c>
      <c r="M938">
        <f t="shared" si="85"/>
        <v>0</v>
      </c>
      <c r="N938" t="b">
        <v>0</v>
      </c>
      <c r="O938">
        <f t="shared" si="88"/>
        <v>0</v>
      </c>
      <c r="P938" t="s">
        <v>8278</v>
      </c>
      <c r="Q938" t="str">
        <f t="shared" si="89"/>
        <v>music</v>
      </c>
      <c r="R938" t="str">
        <f t="shared" si="90"/>
        <v>jazz</v>
      </c>
      <c r="S938" s="7">
        <f t="shared" si="86"/>
        <v>40926.833333333336</v>
      </c>
      <c r="T938" s="7">
        <f t="shared" si="87"/>
        <v>40883.024178240739</v>
      </c>
    </row>
    <row r="939" spans="1:20" ht="43.2" hidden="1" x14ac:dyDescent="0.5500000000000000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5">
        <v>1383509357</v>
      </c>
      <c r="J939">
        <v>1380913757</v>
      </c>
      <c r="K939" t="b">
        <v>0</v>
      </c>
      <c r="L939">
        <v>2</v>
      </c>
      <c r="M939">
        <f t="shared" si="85"/>
        <v>20</v>
      </c>
      <c r="N939" t="b">
        <v>0</v>
      </c>
      <c r="O939">
        <f t="shared" si="88"/>
        <v>1</v>
      </c>
      <c r="P939" t="s">
        <v>8278</v>
      </c>
      <c r="Q939" t="str">
        <f t="shared" si="89"/>
        <v>music</v>
      </c>
      <c r="R939" t="str">
        <f t="shared" si="90"/>
        <v>jazz</v>
      </c>
      <c r="S939" s="7">
        <f t="shared" si="86"/>
        <v>41581.839780092596</v>
      </c>
      <c r="T939" s="7">
        <f t="shared" si="87"/>
        <v>41551.798113425924</v>
      </c>
    </row>
    <row r="940" spans="1:20" ht="43.2" hidden="1" x14ac:dyDescent="0.5500000000000000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5">
        <v>1346585448</v>
      </c>
      <c r="J940">
        <v>1343993448</v>
      </c>
      <c r="K940" t="b">
        <v>0</v>
      </c>
      <c r="L940">
        <v>1</v>
      </c>
      <c r="M940">
        <f t="shared" si="85"/>
        <v>25</v>
      </c>
      <c r="N940" t="b">
        <v>0</v>
      </c>
      <c r="O940">
        <f t="shared" si="88"/>
        <v>0</v>
      </c>
      <c r="P940" t="s">
        <v>8278</v>
      </c>
      <c r="Q940" t="str">
        <f t="shared" si="89"/>
        <v>music</v>
      </c>
      <c r="R940" t="str">
        <f t="shared" si="90"/>
        <v>jazz</v>
      </c>
      <c r="S940" s="7">
        <f t="shared" si="86"/>
        <v>41154.479722222226</v>
      </c>
      <c r="T940" s="7">
        <f t="shared" si="87"/>
        <v>41124.479722222226</v>
      </c>
    </row>
    <row r="941" spans="1:20" ht="43.2" hidden="1" x14ac:dyDescent="0.5500000000000000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5">
        <v>1372622280</v>
      </c>
      <c r="J941">
        <v>1369246738</v>
      </c>
      <c r="K941" t="b">
        <v>0</v>
      </c>
      <c r="L941">
        <v>2</v>
      </c>
      <c r="M941">
        <f t="shared" si="85"/>
        <v>20</v>
      </c>
      <c r="N941" t="b">
        <v>0</v>
      </c>
      <c r="O941">
        <f t="shared" si="88"/>
        <v>1</v>
      </c>
      <c r="P941" t="s">
        <v>8278</v>
      </c>
      <c r="Q941" t="str">
        <f t="shared" si="89"/>
        <v>music</v>
      </c>
      <c r="R941" t="str">
        <f t="shared" si="90"/>
        <v>jazz</v>
      </c>
      <c r="S941" s="7">
        <f t="shared" si="86"/>
        <v>41455.831944444442</v>
      </c>
      <c r="T941" s="7">
        <f t="shared" si="87"/>
        <v>41416.763171296298</v>
      </c>
    </row>
    <row r="942" spans="1:20" ht="43.2" hidden="1" x14ac:dyDescent="0.5500000000000000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5">
        <v>1439251926</v>
      </c>
      <c r="J942">
        <v>1435363926</v>
      </c>
      <c r="K942" t="b">
        <v>0</v>
      </c>
      <c r="L942">
        <v>14</v>
      </c>
      <c r="M942">
        <f t="shared" si="85"/>
        <v>110.29</v>
      </c>
      <c r="N942" t="b">
        <v>0</v>
      </c>
      <c r="O942">
        <f t="shared" si="88"/>
        <v>17</v>
      </c>
      <c r="P942" t="s">
        <v>8273</v>
      </c>
      <c r="Q942" t="str">
        <f t="shared" si="89"/>
        <v>technology</v>
      </c>
      <c r="R942" t="str">
        <f t="shared" si="90"/>
        <v>wearables</v>
      </c>
      <c r="S942" s="7">
        <f t="shared" si="86"/>
        <v>42227.008402777778</v>
      </c>
      <c r="T942" s="7">
        <f t="shared" si="87"/>
        <v>42182.008402777778</v>
      </c>
    </row>
    <row r="943" spans="1:20" ht="57.6" hidden="1" x14ac:dyDescent="0.5500000000000000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5">
        <v>1486693145</v>
      </c>
      <c r="J943">
        <v>1484101145</v>
      </c>
      <c r="K943" t="b">
        <v>0</v>
      </c>
      <c r="L943">
        <v>31</v>
      </c>
      <c r="M943">
        <f t="shared" si="85"/>
        <v>37.450000000000003</v>
      </c>
      <c r="N943" t="b">
        <v>0</v>
      </c>
      <c r="O943">
        <f t="shared" si="88"/>
        <v>2</v>
      </c>
      <c r="P943" t="s">
        <v>8273</v>
      </c>
      <c r="Q943" t="str">
        <f t="shared" si="89"/>
        <v>technology</v>
      </c>
      <c r="R943" t="str">
        <f t="shared" si="90"/>
        <v>wearables</v>
      </c>
      <c r="S943" s="7">
        <f t="shared" si="86"/>
        <v>42776.096585648149</v>
      </c>
      <c r="T943" s="7">
        <f t="shared" si="87"/>
        <v>42746.096585648149</v>
      </c>
    </row>
    <row r="944" spans="1:20" ht="43.2" hidden="1" x14ac:dyDescent="0.5500000000000000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5">
        <v>1455826460</v>
      </c>
      <c r="J944">
        <v>1452716060</v>
      </c>
      <c r="K944" t="b">
        <v>0</v>
      </c>
      <c r="L944">
        <v>16</v>
      </c>
      <c r="M944">
        <f t="shared" si="85"/>
        <v>41.75</v>
      </c>
      <c r="N944" t="b">
        <v>0</v>
      </c>
      <c r="O944">
        <f t="shared" si="88"/>
        <v>9</v>
      </c>
      <c r="P944" t="s">
        <v>8273</v>
      </c>
      <c r="Q944" t="str">
        <f t="shared" si="89"/>
        <v>technology</v>
      </c>
      <c r="R944" t="str">
        <f t="shared" si="90"/>
        <v>wearables</v>
      </c>
      <c r="S944" s="7">
        <f t="shared" si="86"/>
        <v>42418.843287037031</v>
      </c>
      <c r="T944" s="7">
        <f t="shared" si="87"/>
        <v>42382.843287037031</v>
      </c>
    </row>
    <row r="945" spans="1:20" ht="28.8" hidden="1" x14ac:dyDescent="0.5500000000000000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5">
        <v>1480438905</v>
      </c>
      <c r="J945">
        <v>1477843305</v>
      </c>
      <c r="K945" t="b">
        <v>0</v>
      </c>
      <c r="L945">
        <v>12</v>
      </c>
      <c r="M945">
        <f t="shared" si="85"/>
        <v>24.08</v>
      </c>
      <c r="N945" t="b">
        <v>0</v>
      </c>
      <c r="O945">
        <f t="shared" si="88"/>
        <v>10</v>
      </c>
      <c r="P945" t="s">
        <v>8273</v>
      </c>
      <c r="Q945" t="str">
        <f t="shared" si="89"/>
        <v>technology</v>
      </c>
      <c r="R945" t="str">
        <f t="shared" si="90"/>
        <v>wearables</v>
      </c>
      <c r="S945" s="7">
        <f t="shared" si="86"/>
        <v>42703.709548611107</v>
      </c>
      <c r="T945" s="7">
        <f t="shared" si="87"/>
        <v>42673.66788194445</v>
      </c>
    </row>
    <row r="946" spans="1:20" ht="43.2" hidden="1" x14ac:dyDescent="0.5500000000000000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5">
        <v>1460988000</v>
      </c>
      <c r="J946">
        <v>1458050450</v>
      </c>
      <c r="K946" t="b">
        <v>0</v>
      </c>
      <c r="L946">
        <v>96</v>
      </c>
      <c r="M946">
        <f t="shared" si="85"/>
        <v>69.41</v>
      </c>
      <c r="N946" t="b">
        <v>0</v>
      </c>
      <c r="O946">
        <f t="shared" si="88"/>
        <v>13</v>
      </c>
      <c r="P946" t="s">
        <v>8273</v>
      </c>
      <c r="Q946" t="str">
        <f t="shared" si="89"/>
        <v>technology</v>
      </c>
      <c r="R946" t="str">
        <f t="shared" si="90"/>
        <v>wearables</v>
      </c>
      <c r="S946" s="7">
        <f t="shared" si="86"/>
        <v>42478.583333333328</v>
      </c>
      <c r="T946" s="7">
        <f t="shared" si="87"/>
        <v>42444.583912037036</v>
      </c>
    </row>
    <row r="947" spans="1:20" ht="43.2" hidden="1" x14ac:dyDescent="0.5500000000000000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5">
        <v>1487462340</v>
      </c>
      <c r="J947">
        <v>1482958626</v>
      </c>
      <c r="K947" t="b">
        <v>0</v>
      </c>
      <c r="L947">
        <v>16</v>
      </c>
      <c r="M947">
        <f t="shared" si="85"/>
        <v>155.25</v>
      </c>
      <c r="N947" t="b">
        <v>0</v>
      </c>
      <c r="O947">
        <f t="shared" si="88"/>
        <v>2</v>
      </c>
      <c r="P947" t="s">
        <v>8273</v>
      </c>
      <c r="Q947" t="str">
        <f t="shared" si="89"/>
        <v>technology</v>
      </c>
      <c r="R947" t="str">
        <f t="shared" si="90"/>
        <v>wearables</v>
      </c>
      <c r="S947" s="7">
        <f t="shared" si="86"/>
        <v>42784.999305555553</v>
      </c>
      <c r="T947" s="7">
        <f t="shared" si="87"/>
        <v>42732.872986111113</v>
      </c>
    </row>
    <row r="948" spans="1:20" ht="28.8" hidden="1" x14ac:dyDescent="0.5500000000000000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5">
        <v>1473444048</v>
      </c>
      <c r="J948">
        <v>1470852048</v>
      </c>
      <c r="K948" t="b">
        <v>0</v>
      </c>
      <c r="L948">
        <v>5</v>
      </c>
      <c r="M948">
        <f t="shared" si="85"/>
        <v>57.2</v>
      </c>
      <c r="N948" t="b">
        <v>0</v>
      </c>
      <c r="O948">
        <f t="shared" si="88"/>
        <v>2</v>
      </c>
      <c r="P948" t="s">
        <v>8273</v>
      </c>
      <c r="Q948" t="str">
        <f t="shared" si="89"/>
        <v>technology</v>
      </c>
      <c r="R948" t="str">
        <f t="shared" si="90"/>
        <v>wearables</v>
      </c>
      <c r="S948" s="7">
        <f t="shared" si="86"/>
        <v>42622.750555555554</v>
      </c>
      <c r="T948" s="7">
        <f t="shared" si="87"/>
        <v>42592.750555555554</v>
      </c>
    </row>
    <row r="949" spans="1:20" ht="43.2" hidden="1" x14ac:dyDescent="0.5500000000000000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5">
        <v>1467312306</v>
      </c>
      <c r="J949">
        <v>1462128306</v>
      </c>
      <c r="K949" t="b">
        <v>0</v>
      </c>
      <c r="L949">
        <v>0</v>
      </c>
      <c r="M949">
        <f t="shared" si="85"/>
        <v>0</v>
      </c>
      <c r="N949" t="b">
        <v>0</v>
      </c>
      <c r="O949">
        <f t="shared" si="88"/>
        <v>0</v>
      </c>
      <c r="P949" t="s">
        <v>8273</v>
      </c>
      <c r="Q949" t="str">
        <f t="shared" si="89"/>
        <v>technology</v>
      </c>
      <c r="R949" t="str">
        <f t="shared" si="90"/>
        <v>wearables</v>
      </c>
      <c r="S949" s="7">
        <f t="shared" si="86"/>
        <v>42551.781319444446</v>
      </c>
      <c r="T949" s="7">
        <f t="shared" si="87"/>
        <v>42491.781319444446</v>
      </c>
    </row>
    <row r="950" spans="1:20" ht="43.2" hidden="1" x14ac:dyDescent="0.5500000000000000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5">
        <v>1457812364</v>
      </c>
      <c r="J950">
        <v>1455220364</v>
      </c>
      <c r="K950" t="b">
        <v>0</v>
      </c>
      <c r="L950">
        <v>8</v>
      </c>
      <c r="M950">
        <f t="shared" si="85"/>
        <v>60</v>
      </c>
      <c r="N950" t="b">
        <v>0</v>
      </c>
      <c r="O950">
        <f t="shared" si="88"/>
        <v>12</v>
      </c>
      <c r="P950" t="s">
        <v>8273</v>
      </c>
      <c r="Q950" t="str">
        <f t="shared" si="89"/>
        <v>technology</v>
      </c>
      <c r="R950" t="str">
        <f t="shared" si="90"/>
        <v>wearables</v>
      </c>
      <c r="S950" s="7">
        <f t="shared" si="86"/>
        <v>42441.828287037039</v>
      </c>
      <c r="T950" s="7">
        <f t="shared" si="87"/>
        <v>42411.828287037039</v>
      </c>
    </row>
    <row r="951" spans="1:20" ht="43.2" hidden="1" x14ac:dyDescent="0.5500000000000000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5">
        <v>1456016576</v>
      </c>
      <c r="J951">
        <v>1450832576</v>
      </c>
      <c r="K951" t="b">
        <v>0</v>
      </c>
      <c r="L951">
        <v>7</v>
      </c>
      <c r="M951">
        <f t="shared" si="85"/>
        <v>39</v>
      </c>
      <c r="N951" t="b">
        <v>0</v>
      </c>
      <c r="O951">
        <f t="shared" si="88"/>
        <v>1</v>
      </c>
      <c r="P951" t="s">
        <v>8273</v>
      </c>
      <c r="Q951" t="str">
        <f t="shared" si="89"/>
        <v>technology</v>
      </c>
      <c r="R951" t="str">
        <f t="shared" si="90"/>
        <v>wearables</v>
      </c>
      <c r="S951" s="7">
        <f t="shared" si="86"/>
        <v>42421.043703703705</v>
      </c>
      <c r="T951" s="7">
        <f t="shared" si="87"/>
        <v>42361.043703703705</v>
      </c>
    </row>
    <row r="952" spans="1:20" ht="43.2" hidden="1" x14ac:dyDescent="0.5500000000000000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5">
        <v>1453053661</v>
      </c>
      <c r="J952">
        <v>1450461661</v>
      </c>
      <c r="K952" t="b">
        <v>0</v>
      </c>
      <c r="L952">
        <v>24</v>
      </c>
      <c r="M952">
        <f t="shared" si="85"/>
        <v>58.42</v>
      </c>
      <c r="N952" t="b">
        <v>0</v>
      </c>
      <c r="O952">
        <f t="shared" si="88"/>
        <v>28</v>
      </c>
      <c r="P952" t="s">
        <v>8273</v>
      </c>
      <c r="Q952" t="str">
        <f t="shared" si="89"/>
        <v>technology</v>
      </c>
      <c r="R952" t="str">
        <f t="shared" si="90"/>
        <v>wearables</v>
      </c>
      <c r="S952" s="7">
        <f t="shared" si="86"/>
        <v>42386.750706018516</v>
      </c>
      <c r="T952" s="7">
        <f t="shared" si="87"/>
        <v>42356.750706018516</v>
      </c>
    </row>
    <row r="953" spans="1:20" hidden="1" x14ac:dyDescent="0.5500000000000000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5">
        <v>1465054872</v>
      </c>
      <c r="J953">
        <v>1461166872</v>
      </c>
      <c r="K953" t="b">
        <v>0</v>
      </c>
      <c r="L953">
        <v>121</v>
      </c>
      <c r="M953">
        <f t="shared" si="85"/>
        <v>158.63999999999999</v>
      </c>
      <c r="N953" t="b">
        <v>0</v>
      </c>
      <c r="O953">
        <f t="shared" si="88"/>
        <v>38</v>
      </c>
      <c r="P953" t="s">
        <v>8273</v>
      </c>
      <c r="Q953" t="str">
        <f t="shared" si="89"/>
        <v>technology</v>
      </c>
      <c r="R953" t="str">
        <f t="shared" si="90"/>
        <v>wearables</v>
      </c>
      <c r="S953" s="7">
        <f t="shared" si="86"/>
        <v>42525.653611111105</v>
      </c>
      <c r="T953" s="7">
        <f t="shared" si="87"/>
        <v>42480.653611111105</v>
      </c>
    </row>
    <row r="954" spans="1:20" ht="28.8" hidden="1" x14ac:dyDescent="0.5500000000000000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5">
        <v>1479483812</v>
      </c>
      <c r="J954">
        <v>1476888212</v>
      </c>
      <c r="K954" t="b">
        <v>0</v>
      </c>
      <c r="L954">
        <v>196</v>
      </c>
      <c r="M954">
        <f t="shared" si="85"/>
        <v>99.86</v>
      </c>
      <c r="N954" t="b">
        <v>0</v>
      </c>
      <c r="O954">
        <f t="shared" si="88"/>
        <v>40</v>
      </c>
      <c r="P954" t="s">
        <v>8273</v>
      </c>
      <c r="Q954" t="str">
        <f t="shared" si="89"/>
        <v>technology</v>
      </c>
      <c r="R954" t="str">
        <f t="shared" si="90"/>
        <v>wearables</v>
      </c>
      <c r="S954" s="7">
        <f t="shared" si="86"/>
        <v>42692.655231481483</v>
      </c>
      <c r="T954" s="7">
        <f t="shared" si="87"/>
        <v>42662.613564814819</v>
      </c>
    </row>
    <row r="955" spans="1:20" ht="43.2" hidden="1" x14ac:dyDescent="0.5500000000000000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5">
        <v>1422158199</v>
      </c>
      <c r="J955">
        <v>1419566199</v>
      </c>
      <c r="K955" t="b">
        <v>0</v>
      </c>
      <c r="L955">
        <v>5</v>
      </c>
      <c r="M955">
        <f t="shared" si="85"/>
        <v>25.2</v>
      </c>
      <c r="N955" t="b">
        <v>0</v>
      </c>
      <c r="O955">
        <f t="shared" si="88"/>
        <v>1</v>
      </c>
      <c r="P955" t="s">
        <v>8273</v>
      </c>
      <c r="Q955" t="str">
        <f t="shared" si="89"/>
        <v>technology</v>
      </c>
      <c r="R955" t="str">
        <f t="shared" si="90"/>
        <v>wearables</v>
      </c>
      <c r="S955" s="7">
        <f t="shared" si="86"/>
        <v>42029.164340277777</v>
      </c>
      <c r="T955" s="7">
        <f t="shared" si="87"/>
        <v>41999.164340277777</v>
      </c>
    </row>
    <row r="956" spans="1:20" ht="43.2" hidden="1" x14ac:dyDescent="0.5500000000000000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5">
        <v>1440100839</v>
      </c>
      <c r="J956">
        <v>1436472039</v>
      </c>
      <c r="K956" t="b">
        <v>0</v>
      </c>
      <c r="L956">
        <v>73</v>
      </c>
      <c r="M956">
        <f t="shared" si="85"/>
        <v>89.19</v>
      </c>
      <c r="N956" t="b">
        <v>0</v>
      </c>
      <c r="O956">
        <f t="shared" si="88"/>
        <v>43</v>
      </c>
      <c r="P956" t="s">
        <v>8273</v>
      </c>
      <c r="Q956" t="str">
        <f t="shared" si="89"/>
        <v>technology</v>
      </c>
      <c r="R956" t="str">
        <f t="shared" si="90"/>
        <v>wearables</v>
      </c>
      <c r="S956" s="7">
        <f t="shared" si="86"/>
        <v>42236.833784722221</v>
      </c>
      <c r="T956" s="7">
        <f t="shared" si="87"/>
        <v>42194.833784722221</v>
      </c>
    </row>
    <row r="957" spans="1:20" ht="43.2" hidden="1" x14ac:dyDescent="0.5500000000000000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5">
        <v>1473750300</v>
      </c>
      <c r="J957">
        <v>1470294300</v>
      </c>
      <c r="K957" t="b">
        <v>0</v>
      </c>
      <c r="L957">
        <v>93</v>
      </c>
      <c r="M957">
        <f t="shared" si="85"/>
        <v>182.62</v>
      </c>
      <c r="N957" t="b">
        <v>0</v>
      </c>
      <c r="O957">
        <f t="shared" si="88"/>
        <v>6</v>
      </c>
      <c r="P957" t="s">
        <v>8273</v>
      </c>
      <c r="Q957" t="str">
        <f t="shared" si="89"/>
        <v>technology</v>
      </c>
      <c r="R957" t="str">
        <f t="shared" si="90"/>
        <v>wearables</v>
      </c>
      <c r="S957" s="7">
        <f t="shared" si="86"/>
        <v>42626.295138888891</v>
      </c>
      <c r="T957" s="7">
        <f t="shared" si="87"/>
        <v>42586.295138888891</v>
      </c>
    </row>
    <row r="958" spans="1:20" ht="57.6" hidden="1" x14ac:dyDescent="0.5500000000000000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5">
        <v>1430081759</v>
      </c>
      <c r="J958">
        <v>1424901359</v>
      </c>
      <c r="K958" t="b">
        <v>0</v>
      </c>
      <c r="L958">
        <v>17</v>
      </c>
      <c r="M958">
        <f t="shared" si="85"/>
        <v>50.65</v>
      </c>
      <c r="N958" t="b">
        <v>0</v>
      </c>
      <c r="O958">
        <f t="shared" si="88"/>
        <v>2</v>
      </c>
      <c r="P958" t="s">
        <v>8273</v>
      </c>
      <c r="Q958" t="str">
        <f t="shared" si="89"/>
        <v>technology</v>
      </c>
      <c r="R958" t="str">
        <f t="shared" si="90"/>
        <v>wearables</v>
      </c>
      <c r="S958" s="7">
        <f t="shared" si="86"/>
        <v>42120.872210648144</v>
      </c>
      <c r="T958" s="7">
        <f t="shared" si="87"/>
        <v>42060.913877314815</v>
      </c>
    </row>
    <row r="959" spans="1:20" ht="28.8" hidden="1" x14ac:dyDescent="0.5500000000000000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5">
        <v>1479392133</v>
      </c>
      <c r="J959">
        <v>1476710133</v>
      </c>
      <c r="K959" t="b">
        <v>0</v>
      </c>
      <c r="L959">
        <v>7</v>
      </c>
      <c r="M959">
        <f t="shared" si="85"/>
        <v>33.29</v>
      </c>
      <c r="N959" t="b">
        <v>0</v>
      </c>
      <c r="O959">
        <f t="shared" si="88"/>
        <v>2</v>
      </c>
      <c r="P959" t="s">
        <v>8273</v>
      </c>
      <c r="Q959" t="str">
        <f t="shared" si="89"/>
        <v>technology</v>
      </c>
      <c r="R959" t="str">
        <f t="shared" si="90"/>
        <v>wearables</v>
      </c>
      <c r="S959" s="7">
        <f t="shared" si="86"/>
        <v>42691.594131944439</v>
      </c>
      <c r="T959" s="7">
        <f t="shared" si="87"/>
        <v>42660.552465277782</v>
      </c>
    </row>
    <row r="960" spans="1:20" ht="43.2" hidden="1" x14ac:dyDescent="0.5500000000000000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5">
        <v>1428641940</v>
      </c>
      <c r="J960">
        <v>1426792563</v>
      </c>
      <c r="K960" t="b">
        <v>0</v>
      </c>
      <c r="L960">
        <v>17</v>
      </c>
      <c r="M960">
        <f t="shared" si="85"/>
        <v>51.82</v>
      </c>
      <c r="N960" t="b">
        <v>0</v>
      </c>
      <c r="O960">
        <f t="shared" si="88"/>
        <v>11</v>
      </c>
      <c r="P960" t="s">
        <v>8273</v>
      </c>
      <c r="Q960" t="str">
        <f t="shared" si="89"/>
        <v>technology</v>
      </c>
      <c r="R960" t="str">
        <f t="shared" si="90"/>
        <v>wearables</v>
      </c>
      <c r="S960" s="7">
        <f t="shared" si="86"/>
        <v>42104.207638888889</v>
      </c>
      <c r="T960" s="7">
        <f t="shared" si="87"/>
        <v>42082.802812499998</v>
      </c>
    </row>
    <row r="961" spans="1:20" ht="43.2" hidden="1" x14ac:dyDescent="0.5500000000000000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5">
        <v>1421640665</v>
      </c>
      <c r="J961">
        <v>1419048665</v>
      </c>
      <c r="K961" t="b">
        <v>0</v>
      </c>
      <c r="L961">
        <v>171</v>
      </c>
      <c r="M961">
        <f t="shared" si="85"/>
        <v>113.63</v>
      </c>
      <c r="N961" t="b">
        <v>0</v>
      </c>
      <c r="O961">
        <f t="shared" si="88"/>
        <v>39</v>
      </c>
      <c r="P961" t="s">
        <v>8273</v>
      </c>
      <c r="Q961" t="str">
        <f t="shared" si="89"/>
        <v>technology</v>
      </c>
      <c r="R961" t="str">
        <f t="shared" si="90"/>
        <v>wearables</v>
      </c>
      <c r="S961" s="7">
        <f t="shared" si="86"/>
        <v>42023.174363425926</v>
      </c>
      <c r="T961" s="7">
        <f t="shared" si="87"/>
        <v>41993.174363425926</v>
      </c>
    </row>
    <row r="962" spans="1:20" ht="43.2" hidden="1" x14ac:dyDescent="0.5500000000000000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5">
        <v>1489500155</v>
      </c>
      <c r="J962">
        <v>1485874955</v>
      </c>
      <c r="K962" t="b">
        <v>0</v>
      </c>
      <c r="L962">
        <v>188</v>
      </c>
      <c r="M962">
        <f t="shared" ref="M962:M1025" si="91">IF(L962=0,0,ROUND(E962/L962,2))</f>
        <v>136.46</v>
      </c>
      <c r="N962" t="b">
        <v>0</v>
      </c>
      <c r="O962">
        <f t="shared" si="88"/>
        <v>46</v>
      </c>
      <c r="P962" t="s">
        <v>8273</v>
      </c>
      <c r="Q962" t="str">
        <f t="shared" si="89"/>
        <v>technology</v>
      </c>
      <c r="R962" t="str">
        <f t="shared" si="90"/>
        <v>wearables</v>
      </c>
      <c r="S962" s="7">
        <f t="shared" ref="S962:S1025" si="92">(((I962/60)/60)/24)+DATE(1970,1,1)</f>
        <v>42808.585127314815</v>
      </c>
      <c r="T962" s="7">
        <f t="shared" ref="T962:T1025" si="93">(((J962/60)/60)/24)+DATE(1970,1,1)</f>
        <v>42766.626793981486</v>
      </c>
    </row>
    <row r="963" spans="1:20" ht="43.2" hidden="1" x14ac:dyDescent="0.5500000000000000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5">
        <v>1487617200</v>
      </c>
      <c r="J963">
        <v>1483634335</v>
      </c>
      <c r="K963" t="b">
        <v>0</v>
      </c>
      <c r="L963">
        <v>110</v>
      </c>
      <c r="M963">
        <f t="shared" si="91"/>
        <v>364.35</v>
      </c>
      <c r="N963" t="b">
        <v>0</v>
      </c>
      <c r="O963">
        <f t="shared" ref="O963:O1026" si="94">ROUND(($E963*100)/$D963,0)</f>
        <v>42</v>
      </c>
      <c r="P963" t="s">
        <v>8273</v>
      </c>
      <c r="Q963" t="str">
        <f t="shared" ref="Q963:Q1026" si="95">LEFT(P963,FIND("/",P963)-1)</f>
        <v>technology</v>
      </c>
      <c r="R963" t="str">
        <f t="shared" si="90"/>
        <v>wearables</v>
      </c>
      <c r="S963" s="7">
        <f t="shared" si="92"/>
        <v>42786.791666666672</v>
      </c>
      <c r="T963" s="7">
        <f t="shared" si="93"/>
        <v>42740.693692129629</v>
      </c>
    </row>
    <row r="964" spans="1:20" ht="43.2" hidden="1" x14ac:dyDescent="0.5500000000000000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5">
        <v>1455210353</v>
      </c>
      <c r="J964">
        <v>1451927153</v>
      </c>
      <c r="K964" t="b">
        <v>0</v>
      </c>
      <c r="L964">
        <v>37</v>
      </c>
      <c r="M964">
        <f t="shared" si="91"/>
        <v>19.239999999999998</v>
      </c>
      <c r="N964" t="b">
        <v>0</v>
      </c>
      <c r="O964">
        <f t="shared" si="94"/>
        <v>28</v>
      </c>
      <c r="P964" t="s">
        <v>8273</v>
      </c>
      <c r="Q964" t="str">
        <f t="shared" si="95"/>
        <v>technology</v>
      </c>
      <c r="R964" t="str">
        <f t="shared" si="90"/>
        <v>wearables</v>
      </c>
      <c r="S964" s="7">
        <f t="shared" si="92"/>
        <v>42411.712418981479</v>
      </c>
      <c r="T964" s="7">
        <f t="shared" si="93"/>
        <v>42373.712418981479</v>
      </c>
    </row>
    <row r="965" spans="1:20" ht="28.8" hidden="1" x14ac:dyDescent="0.5500000000000000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5">
        <v>1476717319</v>
      </c>
      <c r="J965">
        <v>1473693319</v>
      </c>
      <c r="K965" t="b">
        <v>0</v>
      </c>
      <c r="L965">
        <v>9</v>
      </c>
      <c r="M965">
        <f t="shared" si="91"/>
        <v>41.89</v>
      </c>
      <c r="N965" t="b">
        <v>0</v>
      </c>
      <c r="O965">
        <f t="shared" si="94"/>
        <v>1</v>
      </c>
      <c r="P965" t="s">
        <v>8273</v>
      </c>
      <c r="Q965" t="str">
        <f t="shared" si="95"/>
        <v>technology</v>
      </c>
      <c r="R965" t="str">
        <f t="shared" si="90"/>
        <v>wearables</v>
      </c>
      <c r="S965" s="7">
        <f t="shared" si="92"/>
        <v>42660.635636574079</v>
      </c>
      <c r="T965" s="7">
        <f t="shared" si="93"/>
        <v>42625.635636574079</v>
      </c>
    </row>
    <row r="966" spans="1:20" ht="43.2" hidden="1" x14ac:dyDescent="0.5500000000000000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5">
        <v>1441119919</v>
      </c>
      <c r="J966">
        <v>1437663919</v>
      </c>
      <c r="K966" t="b">
        <v>0</v>
      </c>
      <c r="L966">
        <v>29</v>
      </c>
      <c r="M966">
        <f t="shared" si="91"/>
        <v>30.31</v>
      </c>
      <c r="N966" t="b">
        <v>0</v>
      </c>
      <c r="O966">
        <f t="shared" si="94"/>
        <v>1</v>
      </c>
      <c r="P966" t="s">
        <v>8273</v>
      </c>
      <c r="Q966" t="str">
        <f t="shared" si="95"/>
        <v>technology</v>
      </c>
      <c r="R966" t="str">
        <f t="shared" si="90"/>
        <v>wearables</v>
      </c>
      <c r="S966" s="7">
        <f t="shared" si="92"/>
        <v>42248.628692129627</v>
      </c>
      <c r="T966" s="7">
        <f t="shared" si="93"/>
        <v>42208.628692129627</v>
      </c>
    </row>
    <row r="967" spans="1:20" ht="43.2" hidden="1" x14ac:dyDescent="0.5500000000000000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5">
        <v>1477454340</v>
      </c>
      <c r="J967">
        <v>1474676646</v>
      </c>
      <c r="K967" t="b">
        <v>0</v>
      </c>
      <c r="L967">
        <v>6</v>
      </c>
      <c r="M967">
        <f t="shared" si="91"/>
        <v>49.67</v>
      </c>
      <c r="N967" t="b">
        <v>0</v>
      </c>
      <c r="O967">
        <f t="shared" si="94"/>
        <v>1</v>
      </c>
      <c r="P967" t="s">
        <v>8273</v>
      </c>
      <c r="Q967" t="str">
        <f t="shared" si="95"/>
        <v>technology</v>
      </c>
      <c r="R967" t="str">
        <f t="shared" si="90"/>
        <v>wearables</v>
      </c>
      <c r="S967" s="7">
        <f t="shared" si="92"/>
        <v>42669.165972222225</v>
      </c>
      <c r="T967" s="7">
        <f t="shared" si="93"/>
        <v>42637.016736111109</v>
      </c>
    </row>
    <row r="968" spans="1:20" ht="43.2" hidden="1" x14ac:dyDescent="0.5500000000000000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5">
        <v>1475766932</v>
      </c>
      <c r="J968">
        <v>1473174932</v>
      </c>
      <c r="K968" t="b">
        <v>0</v>
      </c>
      <c r="L968">
        <v>30</v>
      </c>
      <c r="M968">
        <f t="shared" si="91"/>
        <v>59.2</v>
      </c>
      <c r="N968" t="b">
        <v>0</v>
      </c>
      <c r="O968">
        <f t="shared" si="94"/>
        <v>15</v>
      </c>
      <c r="P968" t="s">
        <v>8273</v>
      </c>
      <c r="Q968" t="str">
        <f t="shared" si="95"/>
        <v>technology</v>
      </c>
      <c r="R968" t="str">
        <f t="shared" si="90"/>
        <v>wearables</v>
      </c>
      <c r="S968" s="7">
        <f t="shared" si="92"/>
        <v>42649.635787037041</v>
      </c>
      <c r="T968" s="7">
        <f t="shared" si="93"/>
        <v>42619.635787037041</v>
      </c>
    </row>
    <row r="969" spans="1:20" ht="43.2" hidden="1" x14ac:dyDescent="0.5500000000000000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5">
        <v>1461301574</v>
      </c>
      <c r="J969">
        <v>1456121174</v>
      </c>
      <c r="K969" t="b">
        <v>0</v>
      </c>
      <c r="L969">
        <v>81</v>
      </c>
      <c r="M969">
        <f t="shared" si="91"/>
        <v>43.98</v>
      </c>
      <c r="N969" t="b">
        <v>0</v>
      </c>
      <c r="O969">
        <f t="shared" si="94"/>
        <v>18</v>
      </c>
      <c r="P969" t="s">
        <v>8273</v>
      </c>
      <c r="Q969" t="str">
        <f t="shared" si="95"/>
        <v>technology</v>
      </c>
      <c r="R969" t="str">
        <f t="shared" si="90"/>
        <v>wearables</v>
      </c>
      <c r="S969" s="7">
        <f t="shared" si="92"/>
        <v>42482.21266203704</v>
      </c>
      <c r="T969" s="7">
        <f t="shared" si="93"/>
        <v>42422.254328703704</v>
      </c>
    </row>
    <row r="970" spans="1:20" ht="43.2" hidden="1" x14ac:dyDescent="0.5500000000000000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5">
        <v>1408134034</v>
      </c>
      <c r="J970">
        <v>1405542034</v>
      </c>
      <c r="K970" t="b">
        <v>0</v>
      </c>
      <c r="L970">
        <v>4</v>
      </c>
      <c r="M970">
        <f t="shared" si="91"/>
        <v>26.5</v>
      </c>
      <c r="N970" t="b">
        <v>0</v>
      </c>
      <c r="O970">
        <f t="shared" si="94"/>
        <v>1</v>
      </c>
      <c r="P970" t="s">
        <v>8273</v>
      </c>
      <c r="Q970" t="str">
        <f t="shared" si="95"/>
        <v>technology</v>
      </c>
      <c r="R970" t="str">
        <f t="shared" si="90"/>
        <v>wearables</v>
      </c>
      <c r="S970" s="7">
        <f t="shared" si="92"/>
        <v>41866.847615740742</v>
      </c>
      <c r="T970" s="7">
        <f t="shared" si="93"/>
        <v>41836.847615740742</v>
      </c>
    </row>
    <row r="971" spans="1:20" ht="28.8" hidden="1" x14ac:dyDescent="0.5500000000000000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5">
        <v>1486624607</v>
      </c>
      <c r="J971">
        <v>1483773407</v>
      </c>
      <c r="K971" t="b">
        <v>0</v>
      </c>
      <c r="L971">
        <v>11</v>
      </c>
      <c r="M971">
        <f t="shared" si="91"/>
        <v>1272.73</v>
      </c>
      <c r="N971" t="b">
        <v>0</v>
      </c>
      <c r="O971">
        <f t="shared" si="94"/>
        <v>47</v>
      </c>
      <c r="P971" t="s">
        <v>8273</v>
      </c>
      <c r="Q971" t="str">
        <f t="shared" si="95"/>
        <v>technology</v>
      </c>
      <c r="R971" t="str">
        <f t="shared" ref="R971:R1034" si="96">RIGHT(P971,LEN(P971)-FIND("/",P971))</f>
        <v>wearables</v>
      </c>
      <c r="S971" s="7">
        <f t="shared" si="92"/>
        <v>42775.30332175926</v>
      </c>
      <c r="T971" s="7">
        <f t="shared" si="93"/>
        <v>42742.30332175926</v>
      </c>
    </row>
    <row r="972" spans="1:20" ht="43.2" hidden="1" x14ac:dyDescent="0.5500000000000000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5">
        <v>1485147540</v>
      </c>
      <c r="J972">
        <v>1481951853</v>
      </c>
      <c r="K972" t="b">
        <v>0</v>
      </c>
      <c r="L972">
        <v>14</v>
      </c>
      <c r="M972">
        <f t="shared" si="91"/>
        <v>164</v>
      </c>
      <c r="N972" t="b">
        <v>0</v>
      </c>
      <c r="O972">
        <f t="shared" si="94"/>
        <v>46</v>
      </c>
      <c r="P972" t="s">
        <v>8273</v>
      </c>
      <c r="Q972" t="str">
        <f t="shared" si="95"/>
        <v>technology</v>
      </c>
      <c r="R972" t="str">
        <f t="shared" si="96"/>
        <v>wearables</v>
      </c>
      <c r="S972" s="7">
        <f t="shared" si="92"/>
        <v>42758.207638888889</v>
      </c>
      <c r="T972" s="7">
        <f t="shared" si="93"/>
        <v>42721.220520833333</v>
      </c>
    </row>
    <row r="973" spans="1:20" ht="43.2" hidden="1" x14ac:dyDescent="0.5500000000000000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5">
        <v>1433178060</v>
      </c>
      <c r="J973">
        <v>1429290060</v>
      </c>
      <c r="K973" t="b">
        <v>0</v>
      </c>
      <c r="L973">
        <v>5</v>
      </c>
      <c r="M973">
        <f t="shared" si="91"/>
        <v>45.2</v>
      </c>
      <c r="N973" t="b">
        <v>0</v>
      </c>
      <c r="O973">
        <f t="shared" si="94"/>
        <v>0</v>
      </c>
      <c r="P973" t="s">
        <v>8273</v>
      </c>
      <c r="Q973" t="str">
        <f t="shared" si="95"/>
        <v>technology</v>
      </c>
      <c r="R973" t="str">
        <f t="shared" si="96"/>
        <v>wearables</v>
      </c>
      <c r="S973" s="7">
        <f t="shared" si="92"/>
        <v>42156.709027777775</v>
      </c>
      <c r="T973" s="7">
        <f t="shared" si="93"/>
        <v>42111.709027777775</v>
      </c>
    </row>
    <row r="974" spans="1:20" ht="43.2" hidden="1" x14ac:dyDescent="0.5500000000000000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5">
        <v>1409813940</v>
      </c>
      <c r="J974">
        <v>1407271598</v>
      </c>
      <c r="K974" t="b">
        <v>0</v>
      </c>
      <c r="L974">
        <v>45</v>
      </c>
      <c r="M974">
        <f t="shared" si="91"/>
        <v>153.88999999999999</v>
      </c>
      <c r="N974" t="b">
        <v>0</v>
      </c>
      <c r="O974">
        <f t="shared" si="94"/>
        <v>35</v>
      </c>
      <c r="P974" t="s">
        <v>8273</v>
      </c>
      <c r="Q974" t="str">
        <f t="shared" si="95"/>
        <v>technology</v>
      </c>
      <c r="R974" t="str">
        <f t="shared" si="96"/>
        <v>wearables</v>
      </c>
      <c r="S974" s="7">
        <f t="shared" si="92"/>
        <v>41886.290972222225</v>
      </c>
      <c r="T974" s="7">
        <f t="shared" si="93"/>
        <v>41856.865717592591</v>
      </c>
    </row>
    <row r="975" spans="1:20" ht="43.2" hidden="1" x14ac:dyDescent="0.5500000000000000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5">
        <v>1447032093</v>
      </c>
      <c r="J975">
        <v>1441844493</v>
      </c>
      <c r="K975" t="b">
        <v>0</v>
      </c>
      <c r="L975">
        <v>8</v>
      </c>
      <c r="M975">
        <f t="shared" si="91"/>
        <v>51.38</v>
      </c>
      <c r="N975" t="b">
        <v>0</v>
      </c>
      <c r="O975">
        <f t="shared" si="94"/>
        <v>2</v>
      </c>
      <c r="P975" t="s">
        <v>8273</v>
      </c>
      <c r="Q975" t="str">
        <f t="shared" si="95"/>
        <v>technology</v>
      </c>
      <c r="R975" t="str">
        <f t="shared" si="96"/>
        <v>wearables</v>
      </c>
      <c r="S975" s="7">
        <f t="shared" si="92"/>
        <v>42317.056631944448</v>
      </c>
      <c r="T975" s="7">
        <f t="shared" si="93"/>
        <v>42257.014965277776</v>
      </c>
    </row>
    <row r="976" spans="1:20" ht="43.2" hidden="1" x14ac:dyDescent="0.5500000000000000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5">
        <v>1458925156</v>
      </c>
      <c r="J976">
        <v>1456336756</v>
      </c>
      <c r="K976" t="b">
        <v>0</v>
      </c>
      <c r="L976">
        <v>3</v>
      </c>
      <c r="M976">
        <f t="shared" si="91"/>
        <v>93.33</v>
      </c>
      <c r="N976" t="b">
        <v>0</v>
      </c>
      <c r="O976">
        <f t="shared" si="94"/>
        <v>1</v>
      </c>
      <c r="P976" t="s">
        <v>8273</v>
      </c>
      <c r="Q976" t="str">
        <f t="shared" si="95"/>
        <v>technology</v>
      </c>
      <c r="R976" t="str">
        <f t="shared" si="96"/>
        <v>wearables</v>
      </c>
      <c r="S976" s="7">
        <f t="shared" si="92"/>
        <v>42454.707824074074</v>
      </c>
      <c r="T976" s="7">
        <f t="shared" si="93"/>
        <v>42424.749490740738</v>
      </c>
    </row>
    <row r="977" spans="1:20" ht="43.2" hidden="1" x14ac:dyDescent="0.5500000000000000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5">
        <v>1467132185</v>
      </c>
      <c r="J977">
        <v>1461948185</v>
      </c>
      <c r="K977" t="b">
        <v>0</v>
      </c>
      <c r="L977">
        <v>24</v>
      </c>
      <c r="M977">
        <f t="shared" si="91"/>
        <v>108.63</v>
      </c>
      <c r="N977" t="b">
        <v>0</v>
      </c>
      <c r="O977">
        <f t="shared" si="94"/>
        <v>3</v>
      </c>
      <c r="P977" t="s">
        <v>8273</v>
      </c>
      <c r="Q977" t="str">
        <f t="shared" si="95"/>
        <v>technology</v>
      </c>
      <c r="R977" t="str">
        <f t="shared" si="96"/>
        <v>wearables</v>
      </c>
      <c r="S977" s="7">
        <f t="shared" si="92"/>
        <v>42549.696585648147</v>
      </c>
      <c r="T977" s="7">
        <f t="shared" si="93"/>
        <v>42489.696585648147</v>
      </c>
    </row>
    <row r="978" spans="1:20" ht="43.2" hidden="1" x14ac:dyDescent="0.5500000000000000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5">
        <v>1439515497</v>
      </c>
      <c r="J978">
        <v>1435627497</v>
      </c>
      <c r="K978" t="b">
        <v>0</v>
      </c>
      <c r="L978">
        <v>18</v>
      </c>
      <c r="M978">
        <f t="shared" si="91"/>
        <v>160.5</v>
      </c>
      <c r="N978" t="b">
        <v>0</v>
      </c>
      <c r="O978">
        <f t="shared" si="94"/>
        <v>2</v>
      </c>
      <c r="P978" t="s">
        <v>8273</v>
      </c>
      <c r="Q978" t="str">
        <f t="shared" si="95"/>
        <v>technology</v>
      </c>
      <c r="R978" t="str">
        <f t="shared" si="96"/>
        <v>wearables</v>
      </c>
      <c r="S978" s="7">
        <f t="shared" si="92"/>
        <v>42230.058993055558</v>
      </c>
      <c r="T978" s="7">
        <f t="shared" si="93"/>
        <v>42185.058993055558</v>
      </c>
    </row>
    <row r="979" spans="1:20" ht="43.2" hidden="1" x14ac:dyDescent="0.5500000000000000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5">
        <v>1456094197</v>
      </c>
      <c r="J979">
        <v>1453502197</v>
      </c>
      <c r="K979" t="b">
        <v>0</v>
      </c>
      <c r="L979">
        <v>12</v>
      </c>
      <c r="M979">
        <f t="shared" si="91"/>
        <v>75.75</v>
      </c>
      <c r="N979" t="b">
        <v>0</v>
      </c>
      <c r="O979">
        <f t="shared" si="94"/>
        <v>34</v>
      </c>
      <c r="P979" t="s">
        <v>8273</v>
      </c>
      <c r="Q979" t="str">
        <f t="shared" si="95"/>
        <v>technology</v>
      </c>
      <c r="R979" t="str">
        <f t="shared" si="96"/>
        <v>wearables</v>
      </c>
      <c r="S979" s="7">
        <f t="shared" si="92"/>
        <v>42421.942094907412</v>
      </c>
      <c r="T979" s="7">
        <f t="shared" si="93"/>
        <v>42391.942094907412</v>
      </c>
    </row>
    <row r="980" spans="1:20" ht="43.2" hidden="1" x14ac:dyDescent="0.5500000000000000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5">
        <v>1456385101</v>
      </c>
      <c r="J980">
        <v>1453793101</v>
      </c>
      <c r="K980" t="b">
        <v>0</v>
      </c>
      <c r="L980">
        <v>123</v>
      </c>
      <c r="M980">
        <f t="shared" si="91"/>
        <v>790.84</v>
      </c>
      <c r="N980" t="b">
        <v>0</v>
      </c>
      <c r="O980">
        <f t="shared" si="94"/>
        <v>56</v>
      </c>
      <c r="P980" t="s">
        <v>8273</v>
      </c>
      <c r="Q980" t="str">
        <f t="shared" si="95"/>
        <v>technology</v>
      </c>
      <c r="R980" t="str">
        <f t="shared" si="96"/>
        <v>wearables</v>
      </c>
      <c r="S980" s="7">
        <f t="shared" si="92"/>
        <v>42425.309039351851</v>
      </c>
      <c r="T980" s="7">
        <f t="shared" si="93"/>
        <v>42395.309039351851</v>
      </c>
    </row>
    <row r="981" spans="1:20" ht="43.2" hidden="1" x14ac:dyDescent="0.5500000000000000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5">
        <v>1466449140</v>
      </c>
      <c r="J981">
        <v>1463392828</v>
      </c>
      <c r="K981" t="b">
        <v>0</v>
      </c>
      <c r="L981">
        <v>96</v>
      </c>
      <c r="M981">
        <f t="shared" si="91"/>
        <v>301.94</v>
      </c>
      <c r="N981" t="b">
        <v>0</v>
      </c>
      <c r="O981">
        <f t="shared" si="94"/>
        <v>83</v>
      </c>
      <c r="P981" t="s">
        <v>8273</v>
      </c>
      <c r="Q981" t="str">
        <f t="shared" si="95"/>
        <v>technology</v>
      </c>
      <c r="R981" t="str">
        <f t="shared" si="96"/>
        <v>wearables</v>
      </c>
      <c r="S981" s="7">
        <f t="shared" si="92"/>
        <v>42541.790972222225</v>
      </c>
      <c r="T981" s="7">
        <f t="shared" si="93"/>
        <v>42506.416990740734</v>
      </c>
    </row>
    <row r="982" spans="1:20" ht="43.2" hidden="1" x14ac:dyDescent="0.5500000000000000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5">
        <v>1417387322</v>
      </c>
      <c r="J982">
        <v>1413495722</v>
      </c>
      <c r="K982" t="b">
        <v>0</v>
      </c>
      <c r="L982">
        <v>31</v>
      </c>
      <c r="M982">
        <f t="shared" si="91"/>
        <v>47.94</v>
      </c>
      <c r="N982" t="b">
        <v>0</v>
      </c>
      <c r="O982">
        <f t="shared" si="94"/>
        <v>15</v>
      </c>
      <c r="P982" t="s">
        <v>8273</v>
      </c>
      <c r="Q982" t="str">
        <f t="shared" si="95"/>
        <v>technology</v>
      </c>
      <c r="R982" t="str">
        <f t="shared" si="96"/>
        <v>wearables</v>
      </c>
      <c r="S982" s="7">
        <f t="shared" si="92"/>
        <v>41973.945856481485</v>
      </c>
      <c r="T982" s="7">
        <f t="shared" si="93"/>
        <v>41928.904189814813</v>
      </c>
    </row>
    <row r="983" spans="1:20" ht="43.2" hidden="1" x14ac:dyDescent="0.5500000000000000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5">
        <v>1407624222</v>
      </c>
      <c r="J983">
        <v>1405032222</v>
      </c>
      <c r="K983" t="b">
        <v>0</v>
      </c>
      <c r="L983">
        <v>4</v>
      </c>
      <c r="M983">
        <f t="shared" si="91"/>
        <v>2.75</v>
      </c>
      <c r="N983" t="b">
        <v>0</v>
      </c>
      <c r="O983">
        <f t="shared" si="94"/>
        <v>0</v>
      </c>
      <c r="P983" t="s">
        <v>8273</v>
      </c>
      <c r="Q983" t="str">
        <f t="shared" si="95"/>
        <v>technology</v>
      </c>
      <c r="R983" t="str">
        <f t="shared" si="96"/>
        <v>wearables</v>
      </c>
      <c r="S983" s="7">
        <f t="shared" si="92"/>
        <v>41860.947013888886</v>
      </c>
      <c r="T983" s="7">
        <f t="shared" si="93"/>
        <v>41830.947013888886</v>
      </c>
    </row>
    <row r="984" spans="1:20" ht="28.8" hidden="1" x14ac:dyDescent="0.5500000000000000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5">
        <v>1475431486</v>
      </c>
      <c r="J984">
        <v>1472839486</v>
      </c>
      <c r="K984" t="b">
        <v>0</v>
      </c>
      <c r="L984">
        <v>3</v>
      </c>
      <c r="M984">
        <f t="shared" si="91"/>
        <v>1</v>
      </c>
      <c r="N984" t="b">
        <v>0</v>
      </c>
      <c r="O984">
        <f t="shared" si="94"/>
        <v>0</v>
      </c>
      <c r="P984" t="s">
        <v>8273</v>
      </c>
      <c r="Q984" t="str">
        <f t="shared" si="95"/>
        <v>technology</v>
      </c>
      <c r="R984" t="str">
        <f t="shared" si="96"/>
        <v>wearables</v>
      </c>
      <c r="S984" s="7">
        <f t="shared" si="92"/>
        <v>42645.753310185188</v>
      </c>
      <c r="T984" s="7">
        <f t="shared" si="93"/>
        <v>42615.753310185188</v>
      </c>
    </row>
    <row r="985" spans="1:20" ht="57.6" hidden="1" x14ac:dyDescent="0.5500000000000000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5">
        <v>1471985640</v>
      </c>
      <c r="J985">
        <v>1469289685</v>
      </c>
      <c r="K985" t="b">
        <v>0</v>
      </c>
      <c r="L985">
        <v>179</v>
      </c>
      <c r="M985">
        <f t="shared" si="91"/>
        <v>171.79</v>
      </c>
      <c r="N985" t="b">
        <v>0</v>
      </c>
      <c r="O985">
        <f t="shared" si="94"/>
        <v>30</v>
      </c>
      <c r="P985" t="s">
        <v>8273</v>
      </c>
      <c r="Q985" t="str">
        <f t="shared" si="95"/>
        <v>technology</v>
      </c>
      <c r="R985" t="str">
        <f t="shared" si="96"/>
        <v>wearables</v>
      </c>
      <c r="S985" s="7">
        <f t="shared" si="92"/>
        <v>42605.870833333334</v>
      </c>
      <c r="T985" s="7">
        <f t="shared" si="93"/>
        <v>42574.667650462965</v>
      </c>
    </row>
    <row r="986" spans="1:20" ht="72" hidden="1" x14ac:dyDescent="0.5500000000000000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5">
        <v>1427507208</v>
      </c>
      <c r="J986">
        <v>1424918808</v>
      </c>
      <c r="K986" t="b">
        <v>0</v>
      </c>
      <c r="L986">
        <v>3</v>
      </c>
      <c r="M986">
        <f t="shared" si="91"/>
        <v>35.33</v>
      </c>
      <c r="N986" t="b">
        <v>0</v>
      </c>
      <c r="O986">
        <f t="shared" si="94"/>
        <v>1</v>
      </c>
      <c r="P986" t="s">
        <v>8273</v>
      </c>
      <c r="Q986" t="str">
        <f t="shared" si="95"/>
        <v>technology</v>
      </c>
      <c r="R986" t="str">
        <f t="shared" si="96"/>
        <v>wearables</v>
      </c>
      <c r="S986" s="7">
        <f t="shared" si="92"/>
        <v>42091.074166666673</v>
      </c>
      <c r="T986" s="7">
        <f t="shared" si="93"/>
        <v>42061.11583333333</v>
      </c>
    </row>
    <row r="987" spans="1:20" ht="43.2" hidden="1" x14ac:dyDescent="0.5500000000000000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5">
        <v>1451602800</v>
      </c>
      <c r="J987">
        <v>1449011610</v>
      </c>
      <c r="K987" t="b">
        <v>0</v>
      </c>
      <c r="L987">
        <v>23</v>
      </c>
      <c r="M987">
        <f t="shared" si="91"/>
        <v>82.09</v>
      </c>
      <c r="N987" t="b">
        <v>0</v>
      </c>
      <c r="O987">
        <f t="shared" si="94"/>
        <v>6</v>
      </c>
      <c r="P987" t="s">
        <v>8273</v>
      </c>
      <c r="Q987" t="str">
        <f t="shared" si="95"/>
        <v>technology</v>
      </c>
      <c r="R987" t="str">
        <f t="shared" si="96"/>
        <v>wearables</v>
      </c>
      <c r="S987" s="7">
        <f t="shared" si="92"/>
        <v>42369.958333333328</v>
      </c>
      <c r="T987" s="7">
        <f t="shared" si="93"/>
        <v>42339.967708333337</v>
      </c>
    </row>
    <row r="988" spans="1:20" ht="43.2" hidden="1" x14ac:dyDescent="0.5500000000000000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5">
        <v>1452384000</v>
      </c>
      <c r="J988">
        <v>1447698300</v>
      </c>
      <c r="K988" t="b">
        <v>0</v>
      </c>
      <c r="L988">
        <v>23</v>
      </c>
      <c r="M988">
        <f t="shared" si="91"/>
        <v>110.87</v>
      </c>
      <c r="N988" t="b">
        <v>0</v>
      </c>
      <c r="O988">
        <f t="shared" si="94"/>
        <v>13</v>
      </c>
      <c r="P988" t="s">
        <v>8273</v>
      </c>
      <c r="Q988" t="str">
        <f t="shared" si="95"/>
        <v>technology</v>
      </c>
      <c r="R988" t="str">
        <f t="shared" si="96"/>
        <v>wearables</v>
      </c>
      <c r="S988" s="7">
        <f t="shared" si="92"/>
        <v>42379</v>
      </c>
      <c r="T988" s="7">
        <f t="shared" si="93"/>
        <v>42324.767361111109</v>
      </c>
    </row>
    <row r="989" spans="1:20" ht="43.2" hidden="1" x14ac:dyDescent="0.5500000000000000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5">
        <v>1403507050</v>
      </c>
      <c r="J989">
        <v>1400051050</v>
      </c>
      <c r="K989" t="b">
        <v>0</v>
      </c>
      <c r="L989">
        <v>41</v>
      </c>
      <c r="M989">
        <f t="shared" si="91"/>
        <v>161.22</v>
      </c>
      <c r="N989" t="b">
        <v>0</v>
      </c>
      <c r="O989">
        <f t="shared" si="94"/>
        <v>13</v>
      </c>
      <c r="P989" t="s">
        <v>8273</v>
      </c>
      <c r="Q989" t="str">
        <f t="shared" si="95"/>
        <v>technology</v>
      </c>
      <c r="R989" t="str">
        <f t="shared" si="96"/>
        <v>wearables</v>
      </c>
      <c r="S989" s="7">
        <f t="shared" si="92"/>
        <v>41813.294560185182</v>
      </c>
      <c r="T989" s="7">
        <f t="shared" si="93"/>
        <v>41773.294560185182</v>
      </c>
    </row>
    <row r="990" spans="1:20" ht="57.6" hidden="1" x14ac:dyDescent="0.5500000000000000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5">
        <v>1475310825</v>
      </c>
      <c r="J990">
        <v>1472718825</v>
      </c>
      <c r="K990" t="b">
        <v>0</v>
      </c>
      <c r="L990">
        <v>0</v>
      </c>
      <c r="M990">
        <f t="shared" si="91"/>
        <v>0</v>
      </c>
      <c r="N990" t="b">
        <v>0</v>
      </c>
      <c r="O990">
        <f t="shared" si="94"/>
        <v>0</v>
      </c>
      <c r="P990" t="s">
        <v>8273</v>
      </c>
      <c r="Q990" t="str">
        <f t="shared" si="95"/>
        <v>technology</v>
      </c>
      <c r="R990" t="str">
        <f t="shared" si="96"/>
        <v>wearables</v>
      </c>
      <c r="S990" s="7">
        <f t="shared" si="92"/>
        <v>42644.356770833328</v>
      </c>
      <c r="T990" s="7">
        <f t="shared" si="93"/>
        <v>42614.356770833328</v>
      </c>
    </row>
    <row r="991" spans="1:20" hidden="1" x14ac:dyDescent="0.5500000000000000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5">
        <v>1475101495</v>
      </c>
      <c r="J991">
        <v>1472509495</v>
      </c>
      <c r="K991" t="b">
        <v>0</v>
      </c>
      <c r="L991">
        <v>32</v>
      </c>
      <c r="M991">
        <f t="shared" si="91"/>
        <v>52.41</v>
      </c>
      <c r="N991" t="b">
        <v>0</v>
      </c>
      <c r="O991">
        <f t="shared" si="94"/>
        <v>17</v>
      </c>
      <c r="P991" t="s">
        <v>8273</v>
      </c>
      <c r="Q991" t="str">
        <f t="shared" si="95"/>
        <v>technology</v>
      </c>
      <c r="R991" t="str">
        <f t="shared" si="96"/>
        <v>wearables</v>
      </c>
      <c r="S991" s="7">
        <f t="shared" si="92"/>
        <v>42641.933969907404</v>
      </c>
      <c r="T991" s="7">
        <f t="shared" si="93"/>
        <v>42611.933969907404</v>
      </c>
    </row>
    <row r="992" spans="1:20" ht="43.2" hidden="1" x14ac:dyDescent="0.5500000000000000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5">
        <v>1409770164</v>
      </c>
      <c r="J992">
        <v>1407178164</v>
      </c>
      <c r="K992" t="b">
        <v>0</v>
      </c>
      <c r="L992">
        <v>2</v>
      </c>
      <c r="M992">
        <f t="shared" si="91"/>
        <v>13</v>
      </c>
      <c r="N992" t="b">
        <v>0</v>
      </c>
      <c r="O992">
        <f t="shared" si="94"/>
        <v>0</v>
      </c>
      <c r="P992" t="s">
        <v>8273</v>
      </c>
      <c r="Q992" t="str">
        <f t="shared" si="95"/>
        <v>technology</v>
      </c>
      <c r="R992" t="str">
        <f t="shared" si="96"/>
        <v>wearables</v>
      </c>
      <c r="S992" s="7">
        <f t="shared" si="92"/>
        <v>41885.784305555557</v>
      </c>
      <c r="T992" s="7">
        <f t="shared" si="93"/>
        <v>41855.784305555557</v>
      </c>
    </row>
    <row r="993" spans="1:20" ht="72" hidden="1" x14ac:dyDescent="0.5500000000000000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5">
        <v>1468349460</v>
      </c>
      <c r="J993">
        <v>1466186988</v>
      </c>
      <c r="K993" t="b">
        <v>0</v>
      </c>
      <c r="L993">
        <v>7</v>
      </c>
      <c r="M993">
        <f t="shared" si="91"/>
        <v>30.29</v>
      </c>
      <c r="N993" t="b">
        <v>0</v>
      </c>
      <c r="O993">
        <f t="shared" si="94"/>
        <v>4</v>
      </c>
      <c r="P993" t="s">
        <v>8273</v>
      </c>
      <c r="Q993" t="str">
        <f t="shared" si="95"/>
        <v>technology</v>
      </c>
      <c r="R993" t="str">
        <f t="shared" si="96"/>
        <v>wearables</v>
      </c>
      <c r="S993" s="7">
        <f t="shared" si="92"/>
        <v>42563.785416666666</v>
      </c>
      <c r="T993" s="7">
        <f t="shared" si="93"/>
        <v>42538.75680555556</v>
      </c>
    </row>
    <row r="994" spans="1:20" ht="43.2" hidden="1" x14ac:dyDescent="0.5500000000000000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5">
        <v>1462655519</v>
      </c>
      <c r="J994">
        <v>1457475119</v>
      </c>
      <c r="K994" t="b">
        <v>0</v>
      </c>
      <c r="L994">
        <v>4</v>
      </c>
      <c r="M994">
        <f t="shared" si="91"/>
        <v>116.75</v>
      </c>
      <c r="N994" t="b">
        <v>0</v>
      </c>
      <c r="O994">
        <f t="shared" si="94"/>
        <v>0</v>
      </c>
      <c r="P994" t="s">
        <v>8273</v>
      </c>
      <c r="Q994" t="str">
        <f t="shared" si="95"/>
        <v>technology</v>
      </c>
      <c r="R994" t="str">
        <f t="shared" si="96"/>
        <v>wearables</v>
      </c>
      <c r="S994" s="7">
        <f t="shared" si="92"/>
        <v>42497.883321759262</v>
      </c>
      <c r="T994" s="7">
        <f t="shared" si="93"/>
        <v>42437.924988425926</v>
      </c>
    </row>
    <row r="995" spans="1:20" ht="43.2" hidden="1" x14ac:dyDescent="0.5500000000000000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5">
        <v>1478926800</v>
      </c>
      <c r="J995">
        <v>1476054568</v>
      </c>
      <c r="K995" t="b">
        <v>0</v>
      </c>
      <c r="L995">
        <v>196</v>
      </c>
      <c r="M995">
        <f t="shared" si="91"/>
        <v>89.6</v>
      </c>
      <c r="N995" t="b">
        <v>0</v>
      </c>
      <c r="O995">
        <f t="shared" si="94"/>
        <v>25</v>
      </c>
      <c r="P995" t="s">
        <v>8273</v>
      </c>
      <c r="Q995" t="str">
        <f t="shared" si="95"/>
        <v>technology</v>
      </c>
      <c r="R995" t="str">
        <f t="shared" si="96"/>
        <v>wearables</v>
      </c>
      <c r="S995" s="7">
        <f t="shared" si="92"/>
        <v>42686.208333333328</v>
      </c>
      <c r="T995" s="7">
        <f t="shared" si="93"/>
        <v>42652.964907407411</v>
      </c>
    </row>
    <row r="996" spans="1:20" ht="57.6" hidden="1" x14ac:dyDescent="0.5500000000000000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5">
        <v>1417388340</v>
      </c>
      <c r="J996">
        <v>1412835530</v>
      </c>
      <c r="K996" t="b">
        <v>0</v>
      </c>
      <c r="L996">
        <v>11</v>
      </c>
      <c r="M996">
        <f t="shared" si="91"/>
        <v>424.45</v>
      </c>
      <c r="N996" t="b">
        <v>0</v>
      </c>
      <c r="O996">
        <f t="shared" si="94"/>
        <v>2</v>
      </c>
      <c r="P996" t="s">
        <v>8273</v>
      </c>
      <c r="Q996" t="str">
        <f t="shared" si="95"/>
        <v>technology</v>
      </c>
      <c r="R996" t="str">
        <f t="shared" si="96"/>
        <v>wearables</v>
      </c>
      <c r="S996" s="7">
        <f t="shared" si="92"/>
        <v>41973.957638888889</v>
      </c>
      <c r="T996" s="7">
        <f t="shared" si="93"/>
        <v>41921.263078703705</v>
      </c>
    </row>
    <row r="997" spans="1:20" ht="43.2" hidden="1" x14ac:dyDescent="0.5500000000000000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5">
        <v>1417276800</v>
      </c>
      <c r="J997">
        <v>1415140480</v>
      </c>
      <c r="K997" t="b">
        <v>0</v>
      </c>
      <c r="L997">
        <v>9</v>
      </c>
      <c r="M997">
        <f t="shared" si="91"/>
        <v>80.67</v>
      </c>
      <c r="N997" t="b">
        <v>0</v>
      </c>
      <c r="O997">
        <f t="shared" si="94"/>
        <v>7</v>
      </c>
      <c r="P997" t="s">
        <v>8273</v>
      </c>
      <c r="Q997" t="str">
        <f t="shared" si="95"/>
        <v>technology</v>
      </c>
      <c r="R997" t="str">
        <f t="shared" si="96"/>
        <v>wearables</v>
      </c>
      <c r="S997" s="7">
        <f t="shared" si="92"/>
        <v>41972.666666666672</v>
      </c>
      <c r="T997" s="7">
        <f t="shared" si="93"/>
        <v>41947.940740740742</v>
      </c>
    </row>
    <row r="998" spans="1:20" ht="28.8" hidden="1" x14ac:dyDescent="0.5500000000000000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5">
        <v>1406474820</v>
      </c>
      <c r="J998">
        <v>1403902060</v>
      </c>
      <c r="K998" t="b">
        <v>0</v>
      </c>
      <c r="L998">
        <v>5</v>
      </c>
      <c r="M998">
        <f t="shared" si="91"/>
        <v>13</v>
      </c>
      <c r="N998" t="b">
        <v>0</v>
      </c>
      <c r="O998">
        <f t="shared" si="94"/>
        <v>2</v>
      </c>
      <c r="P998" t="s">
        <v>8273</v>
      </c>
      <c r="Q998" t="str">
        <f t="shared" si="95"/>
        <v>technology</v>
      </c>
      <c r="R998" t="str">
        <f t="shared" si="96"/>
        <v>wearables</v>
      </c>
      <c r="S998" s="7">
        <f t="shared" si="92"/>
        <v>41847.643750000003</v>
      </c>
      <c r="T998" s="7">
        <f t="shared" si="93"/>
        <v>41817.866435185184</v>
      </c>
    </row>
    <row r="999" spans="1:20" ht="28.8" hidden="1" x14ac:dyDescent="0.5500000000000000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5">
        <v>1417145297</v>
      </c>
      <c r="J999">
        <v>1414549697</v>
      </c>
      <c r="K999" t="b">
        <v>0</v>
      </c>
      <c r="L999">
        <v>8</v>
      </c>
      <c r="M999">
        <f t="shared" si="91"/>
        <v>8.1300000000000008</v>
      </c>
      <c r="N999" t="b">
        <v>0</v>
      </c>
      <c r="O999">
        <f t="shared" si="94"/>
        <v>1</v>
      </c>
      <c r="P999" t="s">
        <v>8273</v>
      </c>
      <c r="Q999" t="str">
        <f t="shared" si="95"/>
        <v>technology</v>
      </c>
      <c r="R999" t="str">
        <f t="shared" si="96"/>
        <v>wearables</v>
      </c>
      <c r="S999" s="7">
        <f t="shared" si="92"/>
        <v>41971.144641203704</v>
      </c>
      <c r="T999" s="7">
        <f t="shared" si="93"/>
        <v>41941.10297453704</v>
      </c>
    </row>
    <row r="1000" spans="1:20" ht="43.2" hidden="1" x14ac:dyDescent="0.5500000000000000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5">
        <v>1447909401</v>
      </c>
      <c r="J1000">
        <v>1444017801</v>
      </c>
      <c r="K1000" t="b">
        <v>0</v>
      </c>
      <c r="L1000">
        <v>229</v>
      </c>
      <c r="M1000">
        <f t="shared" si="91"/>
        <v>153.43</v>
      </c>
      <c r="N1000" t="b">
        <v>0</v>
      </c>
      <c r="O1000">
        <f t="shared" si="94"/>
        <v>59</v>
      </c>
      <c r="P1000" t="s">
        <v>8273</v>
      </c>
      <c r="Q1000" t="str">
        <f t="shared" si="95"/>
        <v>technology</v>
      </c>
      <c r="R1000" t="str">
        <f t="shared" si="96"/>
        <v>wearables</v>
      </c>
      <c r="S1000" s="7">
        <f t="shared" si="92"/>
        <v>42327.210659722223</v>
      </c>
      <c r="T1000" s="7">
        <f t="shared" si="93"/>
        <v>42282.168993055559</v>
      </c>
    </row>
    <row r="1001" spans="1:20" ht="43.2" hidden="1" x14ac:dyDescent="0.5500000000000000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5">
        <v>1415865720</v>
      </c>
      <c r="J1001">
        <v>1413270690</v>
      </c>
      <c r="K1001" t="b">
        <v>0</v>
      </c>
      <c r="L1001">
        <v>40</v>
      </c>
      <c r="M1001">
        <f t="shared" si="91"/>
        <v>292.08</v>
      </c>
      <c r="N1001" t="b">
        <v>0</v>
      </c>
      <c r="O1001">
        <f t="shared" si="94"/>
        <v>8</v>
      </c>
      <c r="P1001" t="s">
        <v>8273</v>
      </c>
      <c r="Q1001" t="str">
        <f t="shared" si="95"/>
        <v>technology</v>
      </c>
      <c r="R1001" t="str">
        <f t="shared" si="96"/>
        <v>wearables</v>
      </c>
      <c r="S1001" s="7">
        <f t="shared" si="92"/>
        <v>41956.334722222222</v>
      </c>
      <c r="T1001" s="7">
        <f t="shared" si="93"/>
        <v>41926.29965277778</v>
      </c>
    </row>
    <row r="1002" spans="1:20" ht="43.2" hidden="1" x14ac:dyDescent="0.5500000000000000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5">
        <v>1489537560</v>
      </c>
      <c r="J1002">
        <v>1484357160</v>
      </c>
      <c r="K1002" t="b">
        <v>0</v>
      </c>
      <c r="L1002">
        <v>6</v>
      </c>
      <c r="M1002">
        <f t="shared" si="91"/>
        <v>3304</v>
      </c>
      <c r="N1002" t="b">
        <v>0</v>
      </c>
      <c r="O1002">
        <f t="shared" si="94"/>
        <v>2</v>
      </c>
      <c r="P1002" t="s">
        <v>8273</v>
      </c>
      <c r="Q1002" t="str">
        <f t="shared" si="95"/>
        <v>technology</v>
      </c>
      <c r="R1002" t="str">
        <f t="shared" si="96"/>
        <v>wearables</v>
      </c>
      <c r="S1002" s="7">
        <f t="shared" si="92"/>
        <v>42809.018055555556</v>
      </c>
      <c r="T1002" s="7">
        <f t="shared" si="93"/>
        <v>42749.059722222228</v>
      </c>
    </row>
    <row r="1003" spans="1:20" ht="43.2" hidden="1" x14ac:dyDescent="0.5500000000000000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5">
        <v>1485796613</v>
      </c>
      <c r="J1003">
        <v>1481908613</v>
      </c>
      <c r="K1003" t="b">
        <v>0</v>
      </c>
      <c r="L1003">
        <v>4</v>
      </c>
      <c r="M1003">
        <f t="shared" si="91"/>
        <v>1300</v>
      </c>
      <c r="N1003" t="b">
        <v>0</v>
      </c>
      <c r="O1003">
        <f t="shared" si="94"/>
        <v>104</v>
      </c>
      <c r="P1003" t="s">
        <v>8273</v>
      </c>
      <c r="Q1003" t="str">
        <f t="shared" si="95"/>
        <v>technology</v>
      </c>
      <c r="R1003" t="str">
        <f t="shared" si="96"/>
        <v>wearables</v>
      </c>
      <c r="S1003" s="7">
        <f t="shared" si="92"/>
        <v>42765.720057870371</v>
      </c>
      <c r="T1003" s="7">
        <f t="shared" si="93"/>
        <v>42720.720057870371</v>
      </c>
    </row>
    <row r="1004" spans="1:20" ht="43.2" hidden="1" x14ac:dyDescent="0.5500000000000000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5">
        <v>1450331940</v>
      </c>
      <c r="J1004">
        <v>1447777514</v>
      </c>
      <c r="K1004" t="b">
        <v>0</v>
      </c>
      <c r="L1004">
        <v>22</v>
      </c>
      <c r="M1004">
        <f t="shared" si="91"/>
        <v>134.55000000000001</v>
      </c>
      <c r="N1004" t="b">
        <v>0</v>
      </c>
      <c r="O1004">
        <f t="shared" si="94"/>
        <v>30</v>
      </c>
      <c r="P1004" t="s">
        <v>8273</v>
      </c>
      <c r="Q1004" t="str">
        <f t="shared" si="95"/>
        <v>technology</v>
      </c>
      <c r="R1004" t="str">
        <f t="shared" si="96"/>
        <v>wearables</v>
      </c>
      <c r="S1004" s="7">
        <f t="shared" si="92"/>
        <v>42355.249305555553</v>
      </c>
      <c r="T1004" s="7">
        <f t="shared" si="93"/>
        <v>42325.684189814812</v>
      </c>
    </row>
    <row r="1005" spans="1:20" ht="43.2" hidden="1" x14ac:dyDescent="0.5500000000000000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5">
        <v>1489680061</v>
      </c>
      <c r="J1005">
        <v>1487091661</v>
      </c>
      <c r="K1005" t="b">
        <v>0</v>
      </c>
      <c r="L1005">
        <v>15</v>
      </c>
      <c r="M1005">
        <f t="shared" si="91"/>
        <v>214.07</v>
      </c>
      <c r="N1005" t="b">
        <v>0</v>
      </c>
      <c r="O1005">
        <f t="shared" si="94"/>
        <v>16</v>
      </c>
      <c r="P1005" t="s">
        <v>8273</v>
      </c>
      <c r="Q1005" t="str">
        <f t="shared" si="95"/>
        <v>technology</v>
      </c>
      <c r="R1005" t="str">
        <f t="shared" si="96"/>
        <v>wearables</v>
      </c>
      <c r="S1005" s="7">
        <f t="shared" si="92"/>
        <v>42810.667372685188</v>
      </c>
      <c r="T1005" s="7">
        <f t="shared" si="93"/>
        <v>42780.709039351852</v>
      </c>
    </row>
    <row r="1006" spans="1:20" ht="28.8" hidden="1" x14ac:dyDescent="0.5500000000000000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5">
        <v>1455814827</v>
      </c>
      <c r="J1006">
        <v>1453222827</v>
      </c>
      <c r="K1006" t="b">
        <v>0</v>
      </c>
      <c r="L1006">
        <v>95</v>
      </c>
      <c r="M1006">
        <f t="shared" si="91"/>
        <v>216.34</v>
      </c>
      <c r="N1006" t="b">
        <v>0</v>
      </c>
      <c r="O1006">
        <f t="shared" si="94"/>
        <v>82</v>
      </c>
      <c r="P1006" t="s">
        <v>8273</v>
      </c>
      <c r="Q1006" t="str">
        <f t="shared" si="95"/>
        <v>technology</v>
      </c>
      <c r="R1006" t="str">
        <f t="shared" si="96"/>
        <v>wearables</v>
      </c>
      <c r="S1006" s="7">
        <f t="shared" si="92"/>
        <v>42418.708645833336</v>
      </c>
      <c r="T1006" s="7">
        <f t="shared" si="93"/>
        <v>42388.708645833336</v>
      </c>
    </row>
    <row r="1007" spans="1:20" ht="28.8" hidden="1" x14ac:dyDescent="0.5500000000000000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5">
        <v>1446217183</v>
      </c>
      <c r="J1007">
        <v>1443538783</v>
      </c>
      <c r="K1007" t="b">
        <v>0</v>
      </c>
      <c r="L1007">
        <v>161</v>
      </c>
      <c r="M1007">
        <f t="shared" si="91"/>
        <v>932.31</v>
      </c>
      <c r="N1007" t="b">
        <v>0</v>
      </c>
      <c r="O1007">
        <f t="shared" si="94"/>
        <v>75</v>
      </c>
      <c r="P1007" t="s">
        <v>8273</v>
      </c>
      <c r="Q1007" t="str">
        <f t="shared" si="95"/>
        <v>technology</v>
      </c>
      <c r="R1007" t="str">
        <f t="shared" si="96"/>
        <v>wearables</v>
      </c>
      <c r="S1007" s="7">
        <f t="shared" si="92"/>
        <v>42307.624803240738</v>
      </c>
      <c r="T1007" s="7">
        <f t="shared" si="93"/>
        <v>42276.624803240738</v>
      </c>
    </row>
    <row r="1008" spans="1:20" ht="43.2" hidden="1" x14ac:dyDescent="0.5500000000000000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5">
        <v>1418368260</v>
      </c>
      <c r="J1008">
        <v>1417654672</v>
      </c>
      <c r="K1008" t="b">
        <v>0</v>
      </c>
      <c r="L1008">
        <v>8</v>
      </c>
      <c r="M1008">
        <f t="shared" si="91"/>
        <v>29.25</v>
      </c>
      <c r="N1008" t="b">
        <v>0</v>
      </c>
      <c r="O1008">
        <f t="shared" si="94"/>
        <v>6</v>
      </c>
      <c r="P1008" t="s">
        <v>8273</v>
      </c>
      <c r="Q1008" t="str">
        <f t="shared" si="95"/>
        <v>technology</v>
      </c>
      <c r="R1008" t="str">
        <f t="shared" si="96"/>
        <v>wearables</v>
      </c>
      <c r="S1008" s="7">
        <f t="shared" si="92"/>
        <v>41985.299305555556</v>
      </c>
      <c r="T1008" s="7">
        <f t="shared" si="93"/>
        <v>41977.040185185186</v>
      </c>
    </row>
    <row r="1009" spans="1:20" ht="43.2" hidden="1" x14ac:dyDescent="0.5500000000000000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5">
        <v>1481727623</v>
      </c>
      <c r="J1009">
        <v>1478095223</v>
      </c>
      <c r="K1009" t="b">
        <v>0</v>
      </c>
      <c r="L1009">
        <v>76</v>
      </c>
      <c r="M1009">
        <f t="shared" si="91"/>
        <v>174.95</v>
      </c>
      <c r="N1009" t="b">
        <v>0</v>
      </c>
      <c r="O1009">
        <f t="shared" si="94"/>
        <v>44</v>
      </c>
      <c r="P1009" t="s">
        <v>8273</v>
      </c>
      <c r="Q1009" t="str">
        <f t="shared" si="95"/>
        <v>technology</v>
      </c>
      <c r="R1009" t="str">
        <f t="shared" si="96"/>
        <v>wearables</v>
      </c>
      <c r="S1009" s="7">
        <f t="shared" si="92"/>
        <v>42718.6252662037</v>
      </c>
      <c r="T1009" s="7">
        <f t="shared" si="93"/>
        <v>42676.583599537036</v>
      </c>
    </row>
    <row r="1010" spans="1:20" ht="43.2" hidden="1" x14ac:dyDescent="0.5500000000000000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5">
        <v>1482953115</v>
      </c>
      <c r="J1010">
        <v>1480361115</v>
      </c>
      <c r="K1010" t="b">
        <v>0</v>
      </c>
      <c r="L1010">
        <v>1</v>
      </c>
      <c r="M1010">
        <f t="shared" si="91"/>
        <v>250</v>
      </c>
      <c r="N1010" t="b">
        <v>0</v>
      </c>
      <c r="O1010">
        <f t="shared" si="94"/>
        <v>0</v>
      </c>
      <c r="P1010" t="s">
        <v>8273</v>
      </c>
      <c r="Q1010" t="str">
        <f t="shared" si="95"/>
        <v>technology</v>
      </c>
      <c r="R1010" t="str">
        <f t="shared" si="96"/>
        <v>wearables</v>
      </c>
      <c r="S1010" s="7">
        <f t="shared" si="92"/>
        <v>42732.809201388889</v>
      </c>
      <c r="T1010" s="7">
        <f t="shared" si="93"/>
        <v>42702.809201388889</v>
      </c>
    </row>
    <row r="1011" spans="1:20" ht="43.2" hidden="1" x14ac:dyDescent="0.5500000000000000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5">
        <v>1466346646</v>
      </c>
      <c r="J1011">
        <v>1463754646</v>
      </c>
      <c r="K1011" t="b">
        <v>0</v>
      </c>
      <c r="L1011">
        <v>101</v>
      </c>
      <c r="M1011">
        <f t="shared" si="91"/>
        <v>65</v>
      </c>
      <c r="N1011" t="b">
        <v>0</v>
      </c>
      <c r="O1011">
        <f t="shared" si="94"/>
        <v>13</v>
      </c>
      <c r="P1011" t="s">
        <v>8273</v>
      </c>
      <c r="Q1011" t="str">
        <f t="shared" si="95"/>
        <v>technology</v>
      </c>
      <c r="R1011" t="str">
        <f t="shared" si="96"/>
        <v>wearables</v>
      </c>
      <c r="S1011" s="7">
        <f t="shared" si="92"/>
        <v>42540.604699074072</v>
      </c>
      <c r="T1011" s="7">
        <f t="shared" si="93"/>
        <v>42510.604699074072</v>
      </c>
    </row>
    <row r="1012" spans="1:20" ht="43.2" hidden="1" x14ac:dyDescent="0.5500000000000000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5">
        <v>1473044340</v>
      </c>
      <c r="J1012">
        <v>1468180462</v>
      </c>
      <c r="K1012" t="b">
        <v>0</v>
      </c>
      <c r="L1012">
        <v>4</v>
      </c>
      <c r="M1012">
        <f t="shared" si="91"/>
        <v>55</v>
      </c>
      <c r="N1012" t="b">
        <v>0</v>
      </c>
      <c r="O1012">
        <f t="shared" si="94"/>
        <v>0</v>
      </c>
      <c r="P1012" t="s">
        <v>8273</v>
      </c>
      <c r="Q1012" t="str">
        <f t="shared" si="95"/>
        <v>technology</v>
      </c>
      <c r="R1012" t="str">
        <f t="shared" si="96"/>
        <v>wearables</v>
      </c>
      <c r="S1012" s="7">
        <f t="shared" si="92"/>
        <v>42618.124305555553</v>
      </c>
      <c r="T1012" s="7">
        <f t="shared" si="93"/>
        <v>42561.829421296294</v>
      </c>
    </row>
    <row r="1013" spans="1:20" ht="43.2" hidden="1" x14ac:dyDescent="0.5500000000000000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5">
        <v>1418938395</v>
      </c>
      <c r="J1013">
        <v>1415050395</v>
      </c>
      <c r="K1013" t="b">
        <v>0</v>
      </c>
      <c r="L1013">
        <v>1</v>
      </c>
      <c r="M1013">
        <f t="shared" si="91"/>
        <v>75</v>
      </c>
      <c r="N1013" t="b">
        <v>0</v>
      </c>
      <c r="O1013">
        <f t="shared" si="94"/>
        <v>0</v>
      </c>
      <c r="P1013" t="s">
        <v>8273</v>
      </c>
      <c r="Q1013" t="str">
        <f t="shared" si="95"/>
        <v>technology</v>
      </c>
      <c r="R1013" t="str">
        <f t="shared" si="96"/>
        <v>wearables</v>
      </c>
      <c r="S1013" s="7">
        <f t="shared" si="92"/>
        <v>41991.898090277777</v>
      </c>
      <c r="T1013" s="7">
        <f t="shared" si="93"/>
        <v>41946.898090277777</v>
      </c>
    </row>
    <row r="1014" spans="1:20" ht="57.6" hidden="1" x14ac:dyDescent="0.5500000000000000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5">
        <v>1485254052</v>
      </c>
      <c r="J1014">
        <v>1481366052</v>
      </c>
      <c r="K1014" t="b">
        <v>0</v>
      </c>
      <c r="L1014">
        <v>775</v>
      </c>
      <c r="M1014">
        <f t="shared" si="91"/>
        <v>1389.36</v>
      </c>
      <c r="N1014" t="b">
        <v>0</v>
      </c>
      <c r="O1014">
        <f t="shared" si="94"/>
        <v>21535</v>
      </c>
      <c r="P1014" t="s">
        <v>8273</v>
      </c>
      <c r="Q1014" t="str">
        <f t="shared" si="95"/>
        <v>technology</v>
      </c>
      <c r="R1014" t="str">
        <f t="shared" si="96"/>
        <v>wearables</v>
      </c>
      <c r="S1014" s="7">
        <f t="shared" si="92"/>
        <v>42759.440416666665</v>
      </c>
      <c r="T1014" s="7">
        <f t="shared" si="93"/>
        <v>42714.440416666665</v>
      </c>
    </row>
    <row r="1015" spans="1:20" ht="43.2" hidden="1" x14ac:dyDescent="0.5500000000000000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5">
        <v>1451419200</v>
      </c>
      <c r="J1015">
        <v>1449000056</v>
      </c>
      <c r="K1015" t="b">
        <v>0</v>
      </c>
      <c r="L1015">
        <v>90</v>
      </c>
      <c r="M1015">
        <f t="shared" si="91"/>
        <v>95.91</v>
      </c>
      <c r="N1015" t="b">
        <v>0</v>
      </c>
      <c r="O1015">
        <f t="shared" si="94"/>
        <v>35</v>
      </c>
      <c r="P1015" t="s">
        <v>8273</v>
      </c>
      <c r="Q1015" t="str">
        <f t="shared" si="95"/>
        <v>technology</v>
      </c>
      <c r="R1015" t="str">
        <f t="shared" si="96"/>
        <v>wearables</v>
      </c>
      <c r="S1015" s="7">
        <f t="shared" si="92"/>
        <v>42367.833333333328</v>
      </c>
      <c r="T1015" s="7">
        <f t="shared" si="93"/>
        <v>42339.833981481483</v>
      </c>
    </row>
    <row r="1016" spans="1:20" ht="28.8" hidden="1" x14ac:dyDescent="0.5500000000000000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5">
        <v>1420070615</v>
      </c>
      <c r="J1016">
        <v>1415750615</v>
      </c>
      <c r="K1016" t="b">
        <v>0</v>
      </c>
      <c r="L1016">
        <v>16</v>
      </c>
      <c r="M1016">
        <f t="shared" si="91"/>
        <v>191.25</v>
      </c>
      <c r="N1016" t="b">
        <v>0</v>
      </c>
      <c r="O1016">
        <f t="shared" si="94"/>
        <v>31</v>
      </c>
      <c r="P1016" t="s">
        <v>8273</v>
      </c>
      <c r="Q1016" t="str">
        <f t="shared" si="95"/>
        <v>technology</v>
      </c>
      <c r="R1016" t="str">
        <f t="shared" si="96"/>
        <v>wearables</v>
      </c>
      <c r="S1016" s="7">
        <f t="shared" si="92"/>
        <v>42005.002488425926</v>
      </c>
      <c r="T1016" s="7">
        <f t="shared" si="93"/>
        <v>41955.002488425926</v>
      </c>
    </row>
    <row r="1017" spans="1:20" ht="28.8" hidden="1" x14ac:dyDescent="0.5500000000000000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5">
        <v>1448489095</v>
      </c>
      <c r="J1017">
        <v>1445893495</v>
      </c>
      <c r="K1017" t="b">
        <v>0</v>
      </c>
      <c r="L1017">
        <v>6</v>
      </c>
      <c r="M1017">
        <f t="shared" si="91"/>
        <v>40</v>
      </c>
      <c r="N1017" t="b">
        <v>0</v>
      </c>
      <c r="O1017">
        <f t="shared" si="94"/>
        <v>3</v>
      </c>
      <c r="P1017" t="s">
        <v>8273</v>
      </c>
      <c r="Q1017" t="str">
        <f t="shared" si="95"/>
        <v>technology</v>
      </c>
      <c r="R1017" t="str">
        <f t="shared" si="96"/>
        <v>wearables</v>
      </c>
      <c r="S1017" s="7">
        <f t="shared" si="92"/>
        <v>42333.920081018514</v>
      </c>
      <c r="T1017" s="7">
        <f t="shared" si="93"/>
        <v>42303.878414351857</v>
      </c>
    </row>
    <row r="1018" spans="1:20" ht="43.2" hidden="1" x14ac:dyDescent="0.5500000000000000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5">
        <v>1459992856</v>
      </c>
      <c r="J1018">
        <v>1456108456</v>
      </c>
      <c r="K1018" t="b">
        <v>0</v>
      </c>
      <c r="L1018">
        <v>38</v>
      </c>
      <c r="M1018">
        <f t="shared" si="91"/>
        <v>74.790000000000006</v>
      </c>
      <c r="N1018" t="b">
        <v>0</v>
      </c>
      <c r="O1018">
        <f t="shared" si="94"/>
        <v>3</v>
      </c>
      <c r="P1018" t="s">
        <v>8273</v>
      </c>
      <c r="Q1018" t="str">
        <f t="shared" si="95"/>
        <v>technology</v>
      </c>
      <c r="R1018" t="str">
        <f t="shared" si="96"/>
        <v>wearables</v>
      </c>
      <c r="S1018" s="7">
        <f t="shared" si="92"/>
        <v>42467.065462962957</v>
      </c>
      <c r="T1018" s="7">
        <f t="shared" si="93"/>
        <v>42422.107129629629</v>
      </c>
    </row>
    <row r="1019" spans="1:20" ht="43.2" hidden="1" x14ac:dyDescent="0.5500000000000000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5">
        <v>1448125935</v>
      </c>
      <c r="J1019">
        <v>1444666335</v>
      </c>
      <c r="K1019" t="b">
        <v>0</v>
      </c>
      <c r="L1019">
        <v>355</v>
      </c>
      <c r="M1019">
        <f t="shared" si="91"/>
        <v>161.12</v>
      </c>
      <c r="N1019" t="b">
        <v>0</v>
      </c>
      <c r="O1019">
        <f t="shared" si="94"/>
        <v>23</v>
      </c>
      <c r="P1019" t="s">
        <v>8273</v>
      </c>
      <c r="Q1019" t="str">
        <f t="shared" si="95"/>
        <v>technology</v>
      </c>
      <c r="R1019" t="str">
        <f t="shared" si="96"/>
        <v>wearables</v>
      </c>
      <c r="S1019" s="7">
        <f t="shared" si="92"/>
        <v>42329.716840277775</v>
      </c>
      <c r="T1019" s="7">
        <f t="shared" si="93"/>
        <v>42289.675173611111</v>
      </c>
    </row>
    <row r="1020" spans="1:20" ht="43.2" hidden="1" x14ac:dyDescent="0.5500000000000000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5">
        <v>1468496933</v>
      </c>
      <c r="J1020">
        <v>1465904933</v>
      </c>
      <c r="K1020" t="b">
        <v>0</v>
      </c>
      <c r="L1020">
        <v>7</v>
      </c>
      <c r="M1020">
        <f t="shared" si="91"/>
        <v>88.71</v>
      </c>
      <c r="N1020" t="b">
        <v>0</v>
      </c>
      <c r="O1020">
        <f t="shared" si="94"/>
        <v>3</v>
      </c>
      <c r="P1020" t="s">
        <v>8273</v>
      </c>
      <c r="Q1020" t="str">
        <f t="shared" si="95"/>
        <v>technology</v>
      </c>
      <c r="R1020" t="str">
        <f t="shared" si="96"/>
        <v>wearables</v>
      </c>
      <c r="S1020" s="7">
        <f t="shared" si="92"/>
        <v>42565.492280092592</v>
      </c>
      <c r="T1020" s="7">
        <f t="shared" si="93"/>
        <v>42535.492280092592</v>
      </c>
    </row>
    <row r="1021" spans="1:20" ht="28.8" hidden="1" x14ac:dyDescent="0.5500000000000000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5">
        <v>1423092149</v>
      </c>
      <c r="J1021">
        <v>1420500149</v>
      </c>
      <c r="K1021" t="b">
        <v>0</v>
      </c>
      <c r="L1021">
        <v>400</v>
      </c>
      <c r="M1021">
        <f t="shared" si="91"/>
        <v>53.25</v>
      </c>
      <c r="N1021" t="b">
        <v>0</v>
      </c>
      <c r="O1021">
        <f t="shared" si="94"/>
        <v>47</v>
      </c>
      <c r="P1021" t="s">
        <v>8273</v>
      </c>
      <c r="Q1021" t="str">
        <f t="shared" si="95"/>
        <v>technology</v>
      </c>
      <c r="R1021" t="str">
        <f t="shared" si="96"/>
        <v>wearables</v>
      </c>
      <c r="S1021" s="7">
        <f t="shared" si="92"/>
        <v>42039.973946759259</v>
      </c>
      <c r="T1021" s="7">
        <f t="shared" si="93"/>
        <v>42009.973946759259</v>
      </c>
    </row>
    <row r="1022" spans="1:20" ht="43.2" hidden="1" x14ac:dyDescent="0.5500000000000000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5">
        <v>1433206020</v>
      </c>
      <c r="J1022">
        <v>1430617209</v>
      </c>
      <c r="K1022" t="b">
        <v>0</v>
      </c>
      <c r="L1022">
        <v>30</v>
      </c>
      <c r="M1022">
        <f t="shared" si="91"/>
        <v>106.2</v>
      </c>
      <c r="N1022" t="b">
        <v>1</v>
      </c>
      <c r="O1022">
        <f t="shared" si="94"/>
        <v>206</v>
      </c>
      <c r="P1022" t="s">
        <v>8280</v>
      </c>
      <c r="Q1022" t="str">
        <f t="shared" si="95"/>
        <v>music</v>
      </c>
      <c r="R1022" t="str">
        <f t="shared" si="96"/>
        <v>electronic music</v>
      </c>
      <c r="S1022" s="7">
        <f t="shared" si="92"/>
        <v>42157.032638888893</v>
      </c>
      <c r="T1022" s="7">
        <f t="shared" si="93"/>
        <v>42127.069548611107</v>
      </c>
    </row>
    <row r="1023" spans="1:20" ht="43.2" hidden="1" x14ac:dyDescent="0.5500000000000000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5">
        <v>1445054400</v>
      </c>
      <c r="J1023">
        <v>1443074571</v>
      </c>
      <c r="K1023" t="b">
        <v>1</v>
      </c>
      <c r="L1023">
        <v>478</v>
      </c>
      <c r="M1023">
        <f t="shared" si="91"/>
        <v>22.08</v>
      </c>
      <c r="N1023" t="b">
        <v>1</v>
      </c>
      <c r="O1023">
        <f t="shared" si="94"/>
        <v>352</v>
      </c>
      <c r="P1023" t="s">
        <v>8280</v>
      </c>
      <c r="Q1023" t="str">
        <f t="shared" si="95"/>
        <v>music</v>
      </c>
      <c r="R1023" t="str">
        <f t="shared" si="96"/>
        <v>electronic music</v>
      </c>
      <c r="S1023" s="7">
        <f t="shared" si="92"/>
        <v>42294.166666666672</v>
      </c>
      <c r="T1023" s="7">
        <f t="shared" si="93"/>
        <v>42271.251979166671</v>
      </c>
    </row>
    <row r="1024" spans="1:20" ht="28.8" hidden="1" x14ac:dyDescent="0.5500000000000000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5">
        <v>1431876677</v>
      </c>
      <c r="J1024">
        <v>1429284677</v>
      </c>
      <c r="K1024" t="b">
        <v>1</v>
      </c>
      <c r="L1024">
        <v>74</v>
      </c>
      <c r="M1024">
        <f t="shared" si="91"/>
        <v>31.05</v>
      </c>
      <c r="N1024" t="b">
        <v>1</v>
      </c>
      <c r="O1024">
        <f t="shared" si="94"/>
        <v>115</v>
      </c>
      <c r="P1024" t="s">
        <v>8280</v>
      </c>
      <c r="Q1024" t="str">
        <f t="shared" si="95"/>
        <v>music</v>
      </c>
      <c r="R1024" t="str">
        <f t="shared" si="96"/>
        <v>electronic music</v>
      </c>
      <c r="S1024" s="7">
        <f t="shared" si="92"/>
        <v>42141.646724537044</v>
      </c>
      <c r="T1024" s="7">
        <f t="shared" si="93"/>
        <v>42111.646724537044</v>
      </c>
    </row>
    <row r="1025" spans="1:20" ht="43.2" hidden="1" x14ac:dyDescent="0.5500000000000000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5">
        <v>1434837861</v>
      </c>
      <c r="J1025">
        <v>1432245861</v>
      </c>
      <c r="K1025" t="b">
        <v>0</v>
      </c>
      <c r="L1025">
        <v>131</v>
      </c>
      <c r="M1025">
        <f t="shared" si="91"/>
        <v>36.21</v>
      </c>
      <c r="N1025" t="b">
        <v>1</v>
      </c>
      <c r="O1025">
        <f t="shared" si="94"/>
        <v>237</v>
      </c>
      <c r="P1025" t="s">
        <v>8280</v>
      </c>
      <c r="Q1025" t="str">
        <f t="shared" si="95"/>
        <v>music</v>
      </c>
      <c r="R1025" t="str">
        <f t="shared" si="96"/>
        <v>electronic music</v>
      </c>
      <c r="S1025" s="7">
        <f t="shared" si="92"/>
        <v>42175.919687500005</v>
      </c>
      <c r="T1025" s="7">
        <f t="shared" si="93"/>
        <v>42145.919687500005</v>
      </c>
    </row>
    <row r="1026" spans="1:20" ht="43.2" hidden="1" x14ac:dyDescent="0.5500000000000000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5">
        <v>1454248563</v>
      </c>
      <c r="J1026">
        <v>1451656563</v>
      </c>
      <c r="K1026" t="b">
        <v>1</v>
      </c>
      <c r="L1026">
        <v>61</v>
      </c>
      <c r="M1026">
        <f t="shared" ref="M1026:M1089" si="97">IF(L1026=0,0,ROUND(E1026/L1026,2))</f>
        <v>388.98</v>
      </c>
      <c r="N1026" t="b">
        <v>1</v>
      </c>
      <c r="O1026">
        <f t="shared" si="94"/>
        <v>119</v>
      </c>
      <c r="P1026" t="s">
        <v>8280</v>
      </c>
      <c r="Q1026" t="str">
        <f t="shared" si="95"/>
        <v>music</v>
      </c>
      <c r="R1026" t="str">
        <f t="shared" si="96"/>
        <v>electronic music</v>
      </c>
      <c r="S1026" s="7">
        <f t="shared" ref="S1026:S1089" si="98">(((I1026/60)/60)/24)+DATE(1970,1,1)</f>
        <v>42400.580590277779</v>
      </c>
      <c r="T1026" s="7">
        <f t="shared" ref="T1026:T1089" si="99">(((J1026/60)/60)/24)+DATE(1970,1,1)</f>
        <v>42370.580590277779</v>
      </c>
    </row>
    <row r="1027" spans="1:20" ht="28.8" hidden="1" x14ac:dyDescent="0.5500000000000000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5">
        <v>1426532437</v>
      </c>
      <c r="J1027">
        <v>1423944037</v>
      </c>
      <c r="K1027" t="b">
        <v>1</v>
      </c>
      <c r="L1027">
        <v>1071</v>
      </c>
      <c r="M1027">
        <f t="shared" si="97"/>
        <v>71.849999999999994</v>
      </c>
      <c r="N1027" t="b">
        <v>1</v>
      </c>
      <c r="O1027">
        <f t="shared" ref="O1027:O1090" si="100">ROUND(($E1027*100)/$D1027,0)</f>
        <v>110</v>
      </c>
      <c r="P1027" t="s">
        <v>8280</v>
      </c>
      <c r="Q1027" t="str">
        <f t="shared" ref="Q1027:Q1090" si="101">LEFT(P1027,FIND("/",P1027)-1)</f>
        <v>music</v>
      </c>
      <c r="R1027" t="str">
        <f t="shared" si="96"/>
        <v>electronic music</v>
      </c>
      <c r="S1027" s="7">
        <f t="shared" si="98"/>
        <v>42079.792094907403</v>
      </c>
      <c r="T1027" s="7">
        <f t="shared" si="99"/>
        <v>42049.833761574075</v>
      </c>
    </row>
    <row r="1028" spans="1:20" ht="43.2" hidden="1" x14ac:dyDescent="0.5500000000000000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5">
        <v>1459414016</v>
      </c>
      <c r="J1028">
        <v>1456480016</v>
      </c>
      <c r="K1028" t="b">
        <v>1</v>
      </c>
      <c r="L1028">
        <v>122</v>
      </c>
      <c r="M1028">
        <f t="shared" si="97"/>
        <v>57.38</v>
      </c>
      <c r="N1028" t="b">
        <v>1</v>
      </c>
      <c r="O1028">
        <f t="shared" si="100"/>
        <v>100</v>
      </c>
      <c r="P1028" t="s">
        <v>8280</v>
      </c>
      <c r="Q1028" t="str">
        <f t="shared" si="101"/>
        <v>music</v>
      </c>
      <c r="R1028" t="str">
        <f t="shared" si="96"/>
        <v>electronic music</v>
      </c>
      <c r="S1028" s="7">
        <f t="shared" si="98"/>
        <v>42460.365925925929</v>
      </c>
      <c r="T1028" s="7">
        <f t="shared" si="99"/>
        <v>42426.407592592594</v>
      </c>
    </row>
    <row r="1029" spans="1:20" ht="43.2" hidden="1" x14ac:dyDescent="0.5500000000000000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5">
        <v>1414025347</v>
      </c>
      <c r="J1029">
        <v>1411433347</v>
      </c>
      <c r="K1029" t="b">
        <v>1</v>
      </c>
      <c r="L1029">
        <v>111</v>
      </c>
      <c r="M1029">
        <f t="shared" si="97"/>
        <v>69.67</v>
      </c>
      <c r="N1029" t="b">
        <v>1</v>
      </c>
      <c r="O1029">
        <f t="shared" si="100"/>
        <v>103</v>
      </c>
      <c r="P1029" t="s">
        <v>8280</v>
      </c>
      <c r="Q1029" t="str">
        <f t="shared" si="101"/>
        <v>music</v>
      </c>
      <c r="R1029" t="str">
        <f t="shared" si="96"/>
        <v>electronic music</v>
      </c>
      <c r="S1029" s="7">
        <f t="shared" si="98"/>
        <v>41935.034108796295</v>
      </c>
      <c r="T1029" s="7">
        <f t="shared" si="99"/>
        <v>41905.034108796295</v>
      </c>
    </row>
    <row r="1030" spans="1:20" ht="43.2" hidden="1" x14ac:dyDescent="0.5500000000000000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5">
        <v>1488830400</v>
      </c>
      <c r="J1030">
        <v>1484924605</v>
      </c>
      <c r="K1030" t="b">
        <v>1</v>
      </c>
      <c r="L1030">
        <v>255</v>
      </c>
      <c r="M1030">
        <f t="shared" si="97"/>
        <v>45.99</v>
      </c>
      <c r="N1030" t="b">
        <v>1</v>
      </c>
      <c r="O1030">
        <f t="shared" si="100"/>
        <v>117</v>
      </c>
      <c r="P1030" t="s">
        <v>8280</v>
      </c>
      <c r="Q1030" t="str">
        <f t="shared" si="101"/>
        <v>music</v>
      </c>
      <c r="R1030" t="str">
        <f t="shared" si="96"/>
        <v>electronic music</v>
      </c>
      <c r="S1030" s="7">
        <f t="shared" si="98"/>
        <v>42800.833333333328</v>
      </c>
      <c r="T1030" s="7">
        <f t="shared" si="99"/>
        <v>42755.627372685187</v>
      </c>
    </row>
    <row r="1031" spans="1:20" ht="28.8" hidden="1" x14ac:dyDescent="0.5500000000000000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5">
        <v>1428184740</v>
      </c>
      <c r="J1031">
        <v>1423501507</v>
      </c>
      <c r="K1031" t="b">
        <v>0</v>
      </c>
      <c r="L1031">
        <v>141</v>
      </c>
      <c r="M1031">
        <f t="shared" si="97"/>
        <v>79.260000000000005</v>
      </c>
      <c r="N1031" t="b">
        <v>1</v>
      </c>
      <c r="O1031">
        <f t="shared" si="100"/>
        <v>112</v>
      </c>
      <c r="P1031" t="s">
        <v>8280</v>
      </c>
      <c r="Q1031" t="str">
        <f t="shared" si="101"/>
        <v>music</v>
      </c>
      <c r="R1031" t="str">
        <f t="shared" si="96"/>
        <v>electronic music</v>
      </c>
      <c r="S1031" s="7">
        <f t="shared" si="98"/>
        <v>42098.915972222225</v>
      </c>
      <c r="T1031" s="7">
        <f t="shared" si="99"/>
        <v>42044.711886574078</v>
      </c>
    </row>
    <row r="1032" spans="1:20" ht="28.8" hidden="1" x14ac:dyDescent="0.5500000000000000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5">
        <v>1473680149</v>
      </c>
      <c r="J1032">
        <v>1472470549</v>
      </c>
      <c r="K1032" t="b">
        <v>0</v>
      </c>
      <c r="L1032">
        <v>159</v>
      </c>
      <c r="M1032">
        <f t="shared" si="97"/>
        <v>43.03</v>
      </c>
      <c r="N1032" t="b">
        <v>1</v>
      </c>
      <c r="O1032">
        <f t="shared" si="100"/>
        <v>342</v>
      </c>
      <c r="P1032" t="s">
        <v>8280</v>
      </c>
      <c r="Q1032" t="str">
        <f t="shared" si="101"/>
        <v>music</v>
      </c>
      <c r="R1032" t="str">
        <f t="shared" si="96"/>
        <v>electronic music</v>
      </c>
      <c r="S1032" s="7">
        <f t="shared" si="98"/>
        <v>42625.483206018514</v>
      </c>
      <c r="T1032" s="7">
        <f t="shared" si="99"/>
        <v>42611.483206018514</v>
      </c>
    </row>
    <row r="1033" spans="1:20" ht="43.2" hidden="1" x14ac:dyDescent="0.5500000000000000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5">
        <v>1450290010</v>
      </c>
      <c r="J1033">
        <v>1447698010</v>
      </c>
      <c r="K1033" t="b">
        <v>0</v>
      </c>
      <c r="L1033">
        <v>99</v>
      </c>
      <c r="M1033">
        <f t="shared" si="97"/>
        <v>108.48</v>
      </c>
      <c r="N1033" t="b">
        <v>1</v>
      </c>
      <c r="O1033">
        <f t="shared" si="100"/>
        <v>107</v>
      </c>
      <c r="P1033" t="s">
        <v>8280</v>
      </c>
      <c r="Q1033" t="str">
        <f t="shared" si="101"/>
        <v>music</v>
      </c>
      <c r="R1033" t="str">
        <f t="shared" si="96"/>
        <v>electronic music</v>
      </c>
      <c r="S1033" s="7">
        <f t="shared" si="98"/>
        <v>42354.764004629629</v>
      </c>
      <c r="T1033" s="7">
        <f t="shared" si="99"/>
        <v>42324.764004629629</v>
      </c>
    </row>
    <row r="1034" spans="1:20" hidden="1" x14ac:dyDescent="0.5500000000000000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5">
        <v>1466697625</v>
      </c>
      <c r="J1034">
        <v>1464105625</v>
      </c>
      <c r="K1034" t="b">
        <v>0</v>
      </c>
      <c r="L1034">
        <v>96</v>
      </c>
      <c r="M1034">
        <f t="shared" si="97"/>
        <v>61.03</v>
      </c>
      <c r="N1034" t="b">
        <v>1</v>
      </c>
      <c r="O1034">
        <f t="shared" si="100"/>
        <v>108</v>
      </c>
      <c r="P1034" t="s">
        <v>8280</v>
      </c>
      <c r="Q1034" t="str">
        <f t="shared" si="101"/>
        <v>music</v>
      </c>
      <c r="R1034" t="str">
        <f t="shared" si="96"/>
        <v>electronic music</v>
      </c>
      <c r="S1034" s="7">
        <f t="shared" si="98"/>
        <v>42544.666956018518</v>
      </c>
      <c r="T1034" s="7">
        <f t="shared" si="99"/>
        <v>42514.666956018518</v>
      </c>
    </row>
    <row r="1035" spans="1:20" ht="43.2" hidden="1" x14ac:dyDescent="0.5500000000000000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5">
        <v>1481564080</v>
      </c>
      <c r="J1035">
        <v>1479144880</v>
      </c>
      <c r="K1035" t="b">
        <v>0</v>
      </c>
      <c r="L1035">
        <v>27</v>
      </c>
      <c r="M1035">
        <f t="shared" si="97"/>
        <v>50.59</v>
      </c>
      <c r="N1035" t="b">
        <v>1</v>
      </c>
      <c r="O1035">
        <f t="shared" si="100"/>
        <v>103</v>
      </c>
      <c r="P1035" t="s">
        <v>8280</v>
      </c>
      <c r="Q1035" t="str">
        <f t="shared" si="101"/>
        <v>music</v>
      </c>
      <c r="R1035" t="str">
        <f t="shared" ref="R1035:R1098" si="102">RIGHT(P1035,LEN(P1035)-FIND("/",P1035))</f>
        <v>electronic music</v>
      </c>
      <c r="S1035" s="7">
        <f t="shared" si="98"/>
        <v>42716.732407407413</v>
      </c>
      <c r="T1035" s="7">
        <f t="shared" si="99"/>
        <v>42688.732407407413</v>
      </c>
    </row>
    <row r="1036" spans="1:20" ht="43.2" hidden="1" x14ac:dyDescent="0.5500000000000000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5">
        <v>1470369540</v>
      </c>
      <c r="J1036">
        <v>1467604804</v>
      </c>
      <c r="K1036" t="b">
        <v>0</v>
      </c>
      <c r="L1036">
        <v>166</v>
      </c>
      <c r="M1036">
        <f t="shared" si="97"/>
        <v>39.159999999999997</v>
      </c>
      <c r="N1036" t="b">
        <v>1</v>
      </c>
      <c r="O1036">
        <f t="shared" si="100"/>
        <v>130</v>
      </c>
      <c r="P1036" t="s">
        <v>8280</v>
      </c>
      <c r="Q1036" t="str">
        <f t="shared" si="101"/>
        <v>music</v>
      </c>
      <c r="R1036" t="str">
        <f t="shared" si="102"/>
        <v>electronic music</v>
      </c>
      <c r="S1036" s="7">
        <f t="shared" si="98"/>
        <v>42587.165972222225</v>
      </c>
      <c r="T1036" s="7">
        <f t="shared" si="99"/>
        <v>42555.166712962964</v>
      </c>
    </row>
    <row r="1037" spans="1:20" ht="43.2" hidden="1" x14ac:dyDescent="0.5500000000000000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5">
        <v>1423668220</v>
      </c>
      <c r="J1037">
        <v>1421076220</v>
      </c>
      <c r="K1037" t="b">
        <v>0</v>
      </c>
      <c r="L1037">
        <v>76</v>
      </c>
      <c r="M1037">
        <f t="shared" si="97"/>
        <v>65.16</v>
      </c>
      <c r="N1037" t="b">
        <v>1</v>
      </c>
      <c r="O1037">
        <f t="shared" si="100"/>
        <v>108</v>
      </c>
      <c r="P1037" t="s">
        <v>8280</v>
      </c>
      <c r="Q1037" t="str">
        <f t="shared" si="101"/>
        <v>music</v>
      </c>
      <c r="R1037" t="str">
        <f t="shared" si="102"/>
        <v>electronic music</v>
      </c>
      <c r="S1037" s="7">
        <f t="shared" si="98"/>
        <v>42046.641435185185</v>
      </c>
      <c r="T1037" s="7">
        <f t="shared" si="99"/>
        <v>42016.641435185185</v>
      </c>
    </row>
    <row r="1038" spans="1:20" ht="43.2" hidden="1" x14ac:dyDescent="0.5500000000000000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5">
        <v>1357545600</v>
      </c>
      <c r="J1038">
        <v>1354790790</v>
      </c>
      <c r="K1038" t="b">
        <v>0</v>
      </c>
      <c r="L1038">
        <v>211</v>
      </c>
      <c r="M1038">
        <f t="shared" si="97"/>
        <v>23.96</v>
      </c>
      <c r="N1038" t="b">
        <v>1</v>
      </c>
      <c r="O1038">
        <f t="shared" si="100"/>
        <v>112</v>
      </c>
      <c r="P1038" t="s">
        <v>8280</v>
      </c>
      <c r="Q1038" t="str">
        <f t="shared" si="101"/>
        <v>music</v>
      </c>
      <c r="R1038" t="str">
        <f t="shared" si="102"/>
        <v>electronic music</v>
      </c>
      <c r="S1038" s="7">
        <f t="shared" si="98"/>
        <v>41281.333333333336</v>
      </c>
      <c r="T1038" s="7">
        <f t="shared" si="99"/>
        <v>41249.448958333334</v>
      </c>
    </row>
    <row r="1039" spans="1:20" ht="43.2" hidden="1" x14ac:dyDescent="0.5500000000000000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5">
        <v>1431925200</v>
      </c>
      <c r="J1039">
        <v>1429991062</v>
      </c>
      <c r="K1039" t="b">
        <v>0</v>
      </c>
      <c r="L1039">
        <v>21</v>
      </c>
      <c r="M1039">
        <f t="shared" si="97"/>
        <v>48.62</v>
      </c>
      <c r="N1039" t="b">
        <v>1</v>
      </c>
      <c r="O1039">
        <f t="shared" si="100"/>
        <v>102</v>
      </c>
      <c r="P1039" t="s">
        <v>8280</v>
      </c>
      <c r="Q1039" t="str">
        <f t="shared" si="101"/>
        <v>music</v>
      </c>
      <c r="R1039" t="str">
        <f t="shared" si="102"/>
        <v>electronic music</v>
      </c>
      <c r="S1039" s="7">
        <f t="shared" si="98"/>
        <v>42142.208333333328</v>
      </c>
      <c r="T1039" s="7">
        <f t="shared" si="99"/>
        <v>42119.822476851856</v>
      </c>
    </row>
    <row r="1040" spans="1:20" ht="43.2" hidden="1" x14ac:dyDescent="0.5500000000000000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5">
        <v>1458362023</v>
      </c>
      <c r="J1040">
        <v>1455773623</v>
      </c>
      <c r="K1040" t="b">
        <v>0</v>
      </c>
      <c r="L1040">
        <v>61</v>
      </c>
      <c r="M1040">
        <f t="shared" si="97"/>
        <v>35.74</v>
      </c>
      <c r="N1040" t="b">
        <v>1</v>
      </c>
      <c r="O1040">
        <f t="shared" si="100"/>
        <v>145</v>
      </c>
      <c r="P1040" t="s">
        <v>8280</v>
      </c>
      <c r="Q1040" t="str">
        <f t="shared" si="101"/>
        <v>music</v>
      </c>
      <c r="R1040" t="str">
        <f t="shared" si="102"/>
        <v>electronic music</v>
      </c>
      <c r="S1040" s="7">
        <f t="shared" si="98"/>
        <v>42448.190081018518</v>
      </c>
      <c r="T1040" s="7">
        <f t="shared" si="99"/>
        <v>42418.231747685189</v>
      </c>
    </row>
    <row r="1041" spans="1:20" ht="43.2" hidden="1" x14ac:dyDescent="0.5500000000000000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5">
        <v>1481615940</v>
      </c>
      <c r="J1041">
        <v>1479436646</v>
      </c>
      <c r="K1041" t="b">
        <v>0</v>
      </c>
      <c r="L1041">
        <v>30</v>
      </c>
      <c r="M1041">
        <f t="shared" si="97"/>
        <v>21.37</v>
      </c>
      <c r="N1041" t="b">
        <v>1</v>
      </c>
      <c r="O1041">
        <f t="shared" si="100"/>
        <v>128</v>
      </c>
      <c r="P1041" t="s">
        <v>8280</v>
      </c>
      <c r="Q1041" t="str">
        <f t="shared" si="101"/>
        <v>music</v>
      </c>
      <c r="R1041" t="str">
        <f t="shared" si="102"/>
        <v>electronic music</v>
      </c>
      <c r="S1041" s="7">
        <f t="shared" si="98"/>
        <v>42717.332638888889</v>
      </c>
      <c r="T1041" s="7">
        <f t="shared" si="99"/>
        <v>42692.109328703707</v>
      </c>
    </row>
    <row r="1042" spans="1:20" ht="43.2" hidden="1" x14ac:dyDescent="0.5500000000000000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5">
        <v>1472317209</v>
      </c>
      <c r="J1042">
        <v>1469725209</v>
      </c>
      <c r="K1042" t="b">
        <v>0</v>
      </c>
      <c r="L1042">
        <v>1</v>
      </c>
      <c r="M1042">
        <f t="shared" si="97"/>
        <v>250</v>
      </c>
      <c r="N1042" t="b">
        <v>0</v>
      </c>
      <c r="O1042">
        <f t="shared" si="100"/>
        <v>0</v>
      </c>
      <c r="P1042" t="s">
        <v>8281</v>
      </c>
      <c r="Q1042" t="str">
        <f t="shared" si="101"/>
        <v>journalism</v>
      </c>
      <c r="R1042" t="str">
        <f t="shared" si="102"/>
        <v>audio</v>
      </c>
      <c r="S1042" s="7">
        <f t="shared" si="98"/>
        <v>42609.708437499998</v>
      </c>
      <c r="T1042" s="7">
        <f t="shared" si="99"/>
        <v>42579.708437499998</v>
      </c>
    </row>
    <row r="1043" spans="1:20" ht="43.2" hidden="1" x14ac:dyDescent="0.5500000000000000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5">
        <v>1406769992</v>
      </c>
      <c r="J1043">
        <v>1405041992</v>
      </c>
      <c r="K1043" t="b">
        <v>0</v>
      </c>
      <c r="L1043">
        <v>0</v>
      </c>
      <c r="M1043">
        <f t="shared" si="97"/>
        <v>0</v>
      </c>
      <c r="N1043" t="b">
        <v>0</v>
      </c>
      <c r="O1043">
        <f t="shared" si="100"/>
        <v>0</v>
      </c>
      <c r="P1043" t="s">
        <v>8281</v>
      </c>
      <c r="Q1043" t="str">
        <f t="shared" si="101"/>
        <v>journalism</v>
      </c>
      <c r="R1043" t="str">
        <f t="shared" si="102"/>
        <v>audio</v>
      </c>
      <c r="S1043" s="7">
        <f t="shared" si="98"/>
        <v>41851.060092592597</v>
      </c>
      <c r="T1043" s="7">
        <f t="shared" si="99"/>
        <v>41831.060092592597</v>
      </c>
    </row>
    <row r="1044" spans="1:20" ht="43.2" hidden="1" x14ac:dyDescent="0.5500000000000000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5">
        <v>1410516000</v>
      </c>
      <c r="J1044">
        <v>1406824948</v>
      </c>
      <c r="K1044" t="b">
        <v>0</v>
      </c>
      <c r="L1044">
        <v>1</v>
      </c>
      <c r="M1044">
        <f t="shared" si="97"/>
        <v>10</v>
      </c>
      <c r="N1044" t="b">
        <v>0</v>
      </c>
      <c r="O1044">
        <f t="shared" si="100"/>
        <v>2</v>
      </c>
      <c r="P1044" t="s">
        <v>8281</v>
      </c>
      <c r="Q1044" t="str">
        <f t="shared" si="101"/>
        <v>journalism</v>
      </c>
      <c r="R1044" t="str">
        <f t="shared" si="102"/>
        <v>audio</v>
      </c>
      <c r="S1044" s="7">
        <f t="shared" si="98"/>
        <v>41894.416666666664</v>
      </c>
      <c r="T1044" s="7">
        <f t="shared" si="99"/>
        <v>41851.696157407408</v>
      </c>
    </row>
    <row r="1045" spans="1:20" ht="43.2" hidden="1" x14ac:dyDescent="0.5500000000000000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5">
        <v>1432101855</v>
      </c>
      <c r="J1045">
        <v>1429509855</v>
      </c>
      <c r="K1045" t="b">
        <v>0</v>
      </c>
      <c r="L1045">
        <v>292</v>
      </c>
      <c r="M1045">
        <f t="shared" si="97"/>
        <v>29.24</v>
      </c>
      <c r="N1045" t="b">
        <v>0</v>
      </c>
      <c r="O1045">
        <f t="shared" si="100"/>
        <v>9</v>
      </c>
      <c r="P1045" t="s">
        <v>8281</v>
      </c>
      <c r="Q1045" t="str">
        <f t="shared" si="101"/>
        <v>journalism</v>
      </c>
      <c r="R1045" t="str">
        <f t="shared" si="102"/>
        <v>audio</v>
      </c>
      <c r="S1045" s="7">
        <f t="shared" si="98"/>
        <v>42144.252951388888</v>
      </c>
      <c r="T1045" s="7">
        <f t="shared" si="99"/>
        <v>42114.252951388888</v>
      </c>
    </row>
    <row r="1046" spans="1:20" ht="43.2" hidden="1" x14ac:dyDescent="0.5500000000000000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5">
        <v>1425587220</v>
      </c>
      <c r="J1046">
        <v>1420668801</v>
      </c>
      <c r="K1046" t="b">
        <v>0</v>
      </c>
      <c r="L1046">
        <v>2</v>
      </c>
      <c r="M1046">
        <f t="shared" si="97"/>
        <v>3</v>
      </c>
      <c r="N1046" t="b">
        <v>0</v>
      </c>
      <c r="O1046">
        <f t="shared" si="100"/>
        <v>0</v>
      </c>
      <c r="P1046" t="s">
        <v>8281</v>
      </c>
      <c r="Q1046" t="str">
        <f t="shared" si="101"/>
        <v>journalism</v>
      </c>
      <c r="R1046" t="str">
        <f t="shared" si="102"/>
        <v>audio</v>
      </c>
      <c r="S1046" s="7">
        <f t="shared" si="98"/>
        <v>42068.852083333331</v>
      </c>
      <c r="T1046" s="7">
        <f t="shared" si="99"/>
        <v>42011.925937499997</v>
      </c>
    </row>
    <row r="1047" spans="1:20" ht="43.2" hidden="1" x14ac:dyDescent="0.5500000000000000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5">
        <v>1408827550</v>
      </c>
      <c r="J1047">
        <v>1406235550</v>
      </c>
      <c r="K1047" t="b">
        <v>0</v>
      </c>
      <c r="L1047">
        <v>8</v>
      </c>
      <c r="M1047">
        <f t="shared" si="97"/>
        <v>33.25</v>
      </c>
      <c r="N1047" t="b">
        <v>0</v>
      </c>
      <c r="O1047">
        <f t="shared" si="100"/>
        <v>3</v>
      </c>
      <c r="P1047" t="s">
        <v>8281</v>
      </c>
      <c r="Q1047" t="str">
        <f t="shared" si="101"/>
        <v>journalism</v>
      </c>
      <c r="R1047" t="str">
        <f t="shared" si="102"/>
        <v>audio</v>
      </c>
      <c r="S1047" s="7">
        <f t="shared" si="98"/>
        <v>41874.874421296299</v>
      </c>
      <c r="T1047" s="7">
        <f t="shared" si="99"/>
        <v>41844.874421296299</v>
      </c>
    </row>
    <row r="1048" spans="1:20" ht="43.2" hidden="1" x14ac:dyDescent="0.5500000000000000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5">
        <v>1451161560</v>
      </c>
      <c r="J1048">
        <v>1447273560</v>
      </c>
      <c r="K1048" t="b">
        <v>0</v>
      </c>
      <c r="L1048">
        <v>0</v>
      </c>
      <c r="M1048">
        <f t="shared" si="97"/>
        <v>0</v>
      </c>
      <c r="N1048" t="b">
        <v>0</v>
      </c>
      <c r="O1048">
        <f t="shared" si="100"/>
        <v>0</v>
      </c>
      <c r="P1048" t="s">
        <v>8281</v>
      </c>
      <c r="Q1048" t="str">
        <f t="shared" si="101"/>
        <v>journalism</v>
      </c>
      <c r="R1048" t="str">
        <f t="shared" si="102"/>
        <v>audio</v>
      </c>
      <c r="S1048" s="7">
        <f t="shared" si="98"/>
        <v>42364.851388888885</v>
      </c>
      <c r="T1048" s="7">
        <f t="shared" si="99"/>
        <v>42319.851388888885</v>
      </c>
    </row>
    <row r="1049" spans="1:20" ht="43.2" hidden="1" x14ac:dyDescent="0.5500000000000000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5">
        <v>1415219915</v>
      </c>
      <c r="J1049">
        <v>1412624315</v>
      </c>
      <c r="K1049" t="b">
        <v>0</v>
      </c>
      <c r="L1049">
        <v>1</v>
      </c>
      <c r="M1049">
        <f t="shared" si="97"/>
        <v>1</v>
      </c>
      <c r="N1049" t="b">
        <v>0</v>
      </c>
      <c r="O1049">
        <f t="shared" si="100"/>
        <v>0</v>
      </c>
      <c r="P1049" t="s">
        <v>8281</v>
      </c>
      <c r="Q1049" t="str">
        <f t="shared" si="101"/>
        <v>journalism</v>
      </c>
      <c r="R1049" t="str">
        <f t="shared" si="102"/>
        <v>audio</v>
      </c>
      <c r="S1049" s="7">
        <f t="shared" si="98"/>
        <v>41948.860127314816</v>
      </c>
      <c r="T1049" s="7">
        <f t="shared" si="99"/>
        <v>41918.818460648145</v>
      </c>
    </row>
    <row r="1050" spans="1:20" ht="43.2" hidden="1" x14ac:dyDescent="0.5500000000000000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5">
        <v>1474766189</v>
      </c>
      <c r="J1050">
        <v>1471310189</v>
      </c>
      <c r="K1050" t="b">
        <v>0</v>
      </c>
      <c r="L1050">
        <v>4</v>
      </c>
      <c r="M1050">
        <f t="shared" si="97"/>
        <v>53</v>
      </c>
      <c r="N1050" t="b">
        <v>0</v>
      </c>
      <c r="O1050">
        <f t="shared" si="100"/>
        <v>1</v>
      </c>
      <c r="P1050" t="s">
        <v>8281</v>
      </c>
      <c r="Q1050" t="str">
        <f t="shared" si="101"/>
        <v>journalism</v>
      </c>
      <c r="R1050" t="str">
        <f t="shared" si="102"/>
        <v>audio</v>
      </c>
      <c r="S1050" s="7">
        <f t="shared" si="98"/>
        <v>42638.053113425922</v>
      </c>
      <c r="T1050" s="7">
        <f t="shared" si="99"/>
        <v>42598.053113425922</v>
      </c>
    </row>
    <row r="1051" spans="1:20" hidden="1" x14ac:dyDescent="0.5500000000000000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5">
        <v>1455272445</v>
      </c>
      <c r="J1051">
        <v>1452680445</v>
      </c>
      <c r="K1051" t="b">
        <v>0</v>
      </c>
      <c r="L1051">
        <v>0</v>
      </c>
      <c r="M1051">
        <f t="shared" si="97"/>
        <v>0</v>
      </c>
      <c r="N1051" t="b">
        <v>0</v>
      </c>
      <c r="O1051">
        <f t="shared" si="100"/>
        <v>0</v>
      </c>
      <c r="P1051" t="s">
        <v>8281</v>
      </c>
      <c r="Q1051" t="str">
        <f t="shared" si="101"/>
        <v>journalism</v>
      </c>
      <c r="R1051" t="str">
        <f t="shared" si="102"/>
        <v>audio</v>
      </c>
      <c r="S1051" s="7">
        <f t="shared" si="98"/>
        <v>42412.431076388893</v>
      </c>
      <c r="T1051" s="7">
        <f t="shared" si="99"/>
        <v>42382.431076388893</v>
      </c>
    </row>
    <row r="1052" spans="1:20" ht="28.8" hidden="1" x14ac:dyDescent="0.5500000000000000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5">
        <v>1442257677</v>
      </c>
      <c r="J1052">
        <v>1439665677</v>
      </c>
      <c r="K1052" t="b">
        <v>0</v>
      </c>
      <c r="L1052">
        <v>0</v>
      </c>
      <c r="M1052">
        <f t="shared" si="97"/>
        <v>0</v>
      </c>
      <c r="N1052" t="b">
        <v>0</v>
      </c>
      <c r="O1052">
        <f t="shared" si="100"/>
        <v>0</v>
      </c>
      <c r="P1052" t="s">
        <v>8281</v>
      </c>
      <c r="Q1052" t="str">
        <f t="shared" si="101"/>
        <v>journalism</v>
      </c>
      <c r="R1052" t="str">
        <f t="shared" si="102"/>
        <v>audio</v>
      </c>
      <c r="S1052" s="7">
        <f t="shared" si="98"/>
        <v>42261.7971875</v>
      </c>
      <c r="T1052" s="7">
        <f t="shared" si="99"/>
        <v>42231.7971875</v>
      </c>
    </row>
    <row r="1053" spans="1:20" ht="43.2" hidden="1" x14ac:dyDescent="0.5500000000000000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5">
        <v>1409098825</v>
      </c>
      <c r="J1053">
        <v>1406679625</v>
      </c>
      <c r="K1053" t="b">
        <v>0</v>
      </c>
      <c r="L1053">
        <v>0</v>
      </c>
      <c r="M1053">
        <f t="shared" si="97"/>
        <v>0</v>
      </c>
      <c r="N1053" t="b">
        <v>0</v>
      </c>
      <c r="O1053">
        <f t="shared" si="100"/>
        <v>0</v>
      </c>
      <c r="P1053" t="s">
        <v>8281</v>
      </c>
      <c r="Q1053" t="str">
        <f t="shared" si="101"/>
        <v>journalism</v>
      </c>
      <c r="R1053" t="str">
        <f t="shared" si="102"/>
        <v>audio</v>
      </c>
      <c r="S1053" s="7">
        <f t="shared" si="98"/>
        <v>41878.014178240745</v>
      </c>
      <c r="T1053" s="7">
        <f t="shared" si="99"/>
        <v>41850.014178240745</v>
      </c>
    </row>
    <row r="1054" spans="1:20" ht="57.6" hidden="1" x14ac:dyDescent="0.5500000000000000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5">
        <v>1465243740</v>
      </c>
      <c r="J1054">
        <v>1461438495</v>
      </c>
      <c r="K1054" t="b">
        <v>0</v>
      </c>
      <c r="L1054">
        <v>0</v>
      </c>
      <c r="M1054">
        <f t="shared" si="97"/>
        <v>0</v>
      </c>
      <c r="N1054" t="b">
        <v>0</v>
      </c>
      <c r="O1054">
        <f t="shared" si="100"/>
        <v>0</v>
      </c>
      <c r="P1054" t="s">
        <v>8281</v>
      </c>
      <c r="Q1054" t="str">
        <f t="shared" si="101"/>
        <v>journalism</v>
      </c>
      <c r="R1054" t="str">
        <f t="shared" si="102"/>
        <v>audio</v>
      </c>
      <c r="S1054" s="7">
        <f t="shared" si="98"/>
        <v>42527.839583333334</v>
      </c>
      <c r="T1054" s="7">
        <f t="shared" si="99"/>
        <v>42483.797395833331</v>
      </c>
    </row>
    <row r="1055" spans="1:20" ht="43.2" hidden="1" x14ac:dyDescent="0.5500000000000000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5">
        <v>1488773332</v>
      </c>
      <c r="J1055">
        <v>1486613332</v>
      </c>
      <c r="K1055" t="b">
        <v>0</v>
      </c>
      <c r="L1055">
        <v>1</v>
      </c>
      <c r="M1055">
        <f t="shared" si="97"/>
        <v>15</v>
      </c>
      <c r="N1055" t="b">
        <v>0</v>
      </c>
      <c r="O1055">
        <f t="shared" si="100"/>
        <v>1</v>
      </c>
      <c r="P1055" t="s">
        <v>8281</v>
      </c>
      <c r="Q1055" t="str">
        <f t="shared" si="101"/>
        <v>journalism</v>
      </c>
      <c r="R1055" t="str">
        <f t="shared" si="102"/>
        <v>audio</v>
      </c>
      <c r="S1055" s="7">
        <f t="shared" si="98"/>
        <v>42800.172824074078</v>
      </c>
      <c r="T1055" s="7">
        <f t="shared" si="99"/>
        <v>42775.172824074078</v>
      </c>
    </row>
    <row r="1056" spans="1:20" ht="43.2" hidden="1" x14ac:dyDescent="0.5500000000000000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5">
        <v>1407708000</v>
      </c>
      <c r="J1056">
        <v>1405110399</v>
      </c>
      <c r="K1056" t="b">
        <v>0</v>
      </c>
      <c r="L1056">
        <v>0</v>
      </c>
      <c r="M1056">
        <f t="shared" si="97"/>
        <v>0</v>
      </c>
      <c r="N1056" t="b">
        <v>0</v>
      </c>
      <c r="O1056">
        <f t="shared" si="100"/>
        <v>0</v>
      </c>
      <c r="P1056" t="s">
        <v>8281</v>
      </c>
      <c r="Q1056" t="str">
        <f t="shared" si="101"/>
        <v>journalism</v>
      </c>
      <c r="R1056" t="str">
        <f t="shared" si="102"/>
        <v>audio</v>
      </c>
      <c r="S1056" s="7">
        <f t="shared" si="98"/>
        <v>41861.916666666664</v>
      </c>
      <c r="T1056" s="7">
        <f t="shared" si="99"/>
        <v>41831.851840277777</v>
      </c>
    </row>
    <row r="1057" spans="1:20" ht="43.2" hidden="1" x14ac:dyDescent="0.5500000000000000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5">
        <v>1457394545</v>
      </c>
      <c r="J1057">
        <v>1454802545</v>
      </c>
      <c r="K1057" t="b">
        <v>0</v>
      </c>
      <c r="L1057">
        <v>0</v>
      </c>
      <c r="M1057">
        <f t="shared" si="97"/>
        <v>0</v>
      </c>
      <c r="N1057" t="b">
        <v>0</v>
      </c>
      <c r="O1057">
        <f t="shared" si="100"/>
        <v>0</v>
      </c>
      <c r="P1057" t="s">
        <v>8281</v>
      </c>
      <c r="Q1057" t="str">
        <f t="shared" si="101"/>
        <v>journalism</v>
      </c>
      <c r="R1057" t="str">
        <f t="shared" si="102"/>
        <v>audio</v>
      </c>
      <c r="S1057" s="7">
        <f t="shared" si="98"/>
        <v>42436.992418981477</v>
      </c>
      <c r="T1057" s="7">
        <f t="shared" si="99"/>
        <v>42406.992418981477</v>
      </c>
    </row>
    <row r="1058" spans="1:20" ht="43.2" hidden="1" x14ac:dyDescent="0.5500000000000000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5">
        <v>1429892177</v>
      </c>
      <c r="J1058">
        <v>1424711777</v>
      </c>
      <c r="K1058" t="b">
        <v>0</v>
      </c>
      <c r="L1058">
        <v>0</v>
      </c>
      <c r="M1058">
        <f t="shared" si="97"/>
        <v>0</v>
      </c>
      <c r="N1058" t="b">
        <v>0</v>
      </c>
      <c r="O1058">
        <f t="shared" si="100"/>
        <v>0</v>
      </c>
      <c r="P1058" t="s">
        <v>8281</v>
      </c>
      <c r="Q1058" t="str">
        <f t="shared" si="101"/>
        <v>journalism</v>
      </c>
      <c r="R1058" t="str">
        <f t="shared" si="102"/>
        <v>audio</v>
      </c>
      <c r="S1058" s="7">
        <f t="shared" si="98"/>
        <v>42118.677974537044</v>
      </c>
      <c r="T1058" s="7">
        <f t="shared" si="99"/>
        <v>42058.719641203701</v>
      </c>
    </row>
    <row r="1059" spans="1:20" ht="43.2" hidden="1" x14ac:dyDescent="0.5500000000000000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5">
        <v>1480888483</v>
      </c>
      <c r="J1059">
        <v>1478292883</v>
      </c>
      <c r="K1059" t="b">
        <v>0</v>
      </c>
      <c r="L1059">
        <v>0</v>
      </c>
      <c r="M1059">
        <f t="shared" si="97"/>
        <v>0</v>
      </c>
      <c r="N1059" t="b">
        <v>0</v>
      </c>
      <c r="O1059">
        <f t="shared" si="100"/>
        <v>0</v>
      </c>
      <c r="P1059" t="s">
        <v>8281</v>
      </c>
      <c r="Q1059" t="str">
        <f t="shared" si="101"/>
        <v>journalism</v>
      </c>
      <c r="R1059" t="str">
        <f t="shared" si="102"/>
        <v>audio</v>
      </c>
      <c r="S1059" s="7">
        <f t="shared" si="98"/>
        <v>42708.912997685184</v>
      </c>
      <c r="T1059" s="7">
        <f t="shared" si="99"/>
        <v>42678.871331018512</v>
      </c>
    </row>
    <row r="1060" spans="1:20" ht="43.2" hidden="1" x14ac:dyDescent="0.5500000000000000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5">
        <v>1427328000</v>
      </c>
      <c r="J1060">
        <v>1423777043</v>
      </c>
      <c r="K1060" t="b">
        <v>0</v>
      </c>
      <c r="L1060">
        <v>0</v>
      </c>
      <c r="M1060">
        <f t="shared" si="97"/>
        <v>0</v>
      </c>
      <c r="N1060" t="b">
        <v>0</v>
      </c>
      <c r="O1060">
        <f t="shared" si="100"/>
        <v>0</v>
      </c>
      <c r="P1060" t="s">
        <v>8281</v>
      </c>
      <c r="Q1060" t="str">
        <f t="shared" si="101"/>
        <v>journalism</v>
      </c>
      <c r="R1060" t="str">
        <f t="shared" si="102"/>
        <v>audio</v>
      </c>
      <c r="S1060" s="7">
        <f t="shared" si="98"/>
        <v>42089</v>
      </c>
      <c r="T1060" s="7">
        <f t="shared" si="99"/>
        <v>42047.900960648149</v>
      </c>
    </row>
    <row r="1061" spans="1:20" hidden="1" x14ac:dyDescent="0.5500000000000000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5">
        <v>1426269456</v>
      </c>
      <c r="J1061">
        <v>1423681056</v>
      </c>
      <c r="K1061" t="b">
        <v>0</v>
      </c>
      <c r="L1061">
        <v>0</v>
      </c>
      <c r="M1061">
        <f t="shared" si="97"/>
        <v>0</v>
      </c>
      <c r="N1061" t="b">
        <v>0</v>
      </c>
      <c r="O1061">
        <f t="shared" si="100"/>
        <v>0</v>
      </c>
      <c r="P1061" t="s">
        <v>8281</v>
      </c>
      <c r="Q1061" t="str">
        <f t="shared" si="101"/>
        <v>journalism</v>
      </c>
      <c r="R1061" t="str">
        <f t="shared" si="102"/>
        <v>audio</v>
      </c>
      <c r="S1061" s="7">
        <f t="shared" si="98"/>
        <v>42076.748333333337</v>
      </c>
      <c r="T1061" s="7">
        <f t="shared" si="99"/>
        <v>42046.79</v>
      </c>
    </row>
    <row r="1062" spans="1:20" ht="43.2" hidden="1" x14ac:dyDescent="0.5500000000000000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5">
        <v>1429134893</v>
      </c>
      <c r="J1062">
        <v>1426542893</v>
      </c>
      <c r="K1062" t="b">
        <v>0</v>
      </c>
      <c r="L1062">
        <v>1</v>
      </c>
      <c r="M1062">
        <f t="shared" si="97"/>
        <v>50</v>
      </c>
      <c r="N1062" t="b">
        <v>0</v>
      </c>
      <c r="O1062">
        <f t="shared" si="100"/>
        <v>1</v>
      </c>
      <c r="P1062" t="s">
        <v>8281</v>
      </c>
      <c r="Q1062" t="str">
        <f t="shared" si="101"/>
        <v>journalism</v>
      </c>
      <c r="R1062" t="str">
        <f t="shared" si="102"/>
        <v>audio</v>
      </c>
      <c r="S1062" s="7">
        <f t="shared" si="98"/>
        <v>42109.913113425922</v>
      </c>
      <c r="T1062" s="7">
        <f t="shared" si="99"/>
        <v>42079.913113425922</v>
      </c>
    </row>
    <row r="1063" spans="1:20" ht="28.8" hidden="1" x14ac:dyDescent="0.5500000000000000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5">
        <v>1462150800</v>
      </c>
      <c r="J1063">
        <v>1456987108</v>
      </c>
      <c r="K1063" t="b">
        <v>0</v>
      </c>
      <c r="L1063">
        <v>0</v>
      </c>
      <c r="M1063">
        <f t="shared" si="97"/>
        <v>0</v>
      </c>
      <c r="N1063" t="b">
        <v>0</v>
      </c>
      <c r="O1063">
        <f t="shared" si="100"/>
        <v>0</v>
      </c>
      <c r="P1063" t="s">
        <v>8281</v>
      </c>
      <c r="Q1063" t="str">
        <f t="shared" si="101"/>
        <v>journalism</v>
      </c>
      <c r="R1063" t="str">
        <f t="shared" si="102"/>
        <v>audio</v>
      </c>
      <c r="S1063" s="7">
        <f t="shared" si="98"/>
        <v>42492.041666666672</v>
      </c>
      <c r="T1063" s="7">
        <f t="shared" si="99"/>
        <v>42432.276712962965</v>
      </c>
    </row>
    <row r="1064" spans="1:20" hidden="1" x14ac:dyDescent="0.5500000000000000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5">
        <v>1468351341</v>
      </c>
      <c r="J1064">
        <v>1467746541</v>
      </c>
      <c r="K1064" t="b">
        <v>0</v>
      </c>
      <c r="L1064">
        <v>4</v>
      </c>
      <c r="M1064">
        <f t="shared" si="97"/>
        <v>47.5</v>
      </c>
      <c r="N1064" t="b">
        <v>0</v>
      </c>
      <c r="O1064">
        <f t="shared" si="100"/>
        <v>95</v>
      </c>
      <c r="P1064" t="s">
        <v>8281</v>
      </c>
      <c r="Q1064" t="str">
        <f t="shared" si="101"/>
        <v>journalism</v>
      </c>
      <c r="R1064" t="str">
        <f t="shared" si="102"/>
        <v>audio</v>
      </c>
      <c r="S1064" s="7">
        <f t="shared" si="98"/>
        <v>42563.807187500002</v>
      </c>
      <c r="T1064" s="7">
        <f t="shared" si="99"/>
        <v>42556.807187500002</v>
      </c>
    </row>
    <row r="1065" spans="1:20" ht="43.2" hidden="1" x14ac:dyDescent="0.5500000000000000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5">
        <v>1472604262</v>
      </c>
      <c r="J1065">
        <v>1470012262</v>
      </c>
      <c r="K1065" t="b">
        <v>0</v>
      </c>
      <c r="L1065">
        <v>0</v>
      </c>
      <c r="M1065">
        <f t="shared" si="97"/>
        <v>0</v>
      </c>
      <c r="N1065" t="b">
        <v>0</v>
      </c>
      <c r="O1065">
        <f t="shared" si="100"/>
        <v>0</v>
      </c>
      <c r="P1065" t="s">
        <v>8281</v>
      </c>
      <c r="Q1065" t="str">
        <f t="shared" si="101"/>
        <v>journalism</v>
      </c>
      <c r="R1065" t="str">
        <f t="shared" si="102"/>
        <v>audio</v>
      </c>
      <c r="S1065" s="7">
        <f t="shared" si="98"/>
        <v>42613.030810185184</v>
      </c>
      <c r="T1065" s="7">
        <f t="shared" si="99"/>
        <v>42583.030810185184</v>
      </c>
    </row>
    <row r="1066" spans="1:20" ht="43.2" hidden="1" x14ac:dyDescent="0.5500000000000000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5">
        <v>1373174903</v>
      </c>
      <c r="J1066">
        <v>1369286903</v>
      </c>
      <c r="K1066" t="b">
        <v>0</v>
      </c>
      <c r="L1066">
        <v>123</v>
      </c>
      <c r="M1066">
        <f t="shared" si="97"/>
        <v>65.67</v>
      </c>
      <c r="N1066" t="b">
        <v>0</v>
      </c>
      <c r="O1066">
        <f t="shared" si="100"/>
        <v>9</v>
      </c>
      <c r="P1066" t="s">
        <v>8282</v>
      </c>
      <c r="Q1066" t="str">
        <f t="shared" si="101"/>
        <v>games</v>
      </c>
      <c r="R1066" t="str">
        <f t="shared" si="102"/>
        <v>video games</v>
      </c>
      <c r="S1066" s="7">
        <f t="shared" si="98"/>
        <v>41462.228043981479</v>
      </c>
      <c r="T1066" s="7">
        <f t="shared" si="99"/>
        <v>41417.228043981479</v>
      </c>
    </row>
    <row r="1067" spans="1:20" ht="43.2" hidden="1" x14ac:dyDescent="0.5500000000000000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5">
        <v>1392800922</v>
      </c>
      <c r="J1067">
        <v>1390381722</v>
      </c>
      <c r="K1067" t="b">
        <v>0</v>
      </c>
      <c r="L1067">
        <v>5</v>
      </c>
      <c r="M1067">
        <f t="shared" si="97"/>
        <v>16.2</v>
      </c>
      <c r="N1067" t="b">
        <v>0</v>
      </c>
      <c r="O1067">
        <f t="shared" si="100"/>
        <v>3</v>
      </c>
      <c r="P1067" t="s">
        <v>8282</v>
      </c>
      <c r="Q1067" t="str">
        <f t="shared" si="101"/>
        <v>games</v>
      </c>
      <c r="R1067" t="str">
        <f t="shared" si="102"/>
        <v>video games</v>
      </c>
      <c r="S1067" s="7">
        <f t="shared" si="98"/>
        <v>41689.381041666667</v>
      </c>
      <c r="T1067" s="7">
        <f t="shared" si="99"/>
        <v>41661.381041666667</v>
      </c>
    </row>
    <row r="1068" spans="1:20" ht="43.2" hidden="1" x14ac:dyDescent="0.5500000000000000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5">
        <v>1375657582</v>
      </c>
      <c r="J1068">
        <v>1371769582</v>
      </c>
      <c r="K1068" t="b">
        <v>0</v>
      </c>
      <c r="L1068">
        <v>148</v>
      </c>
      <c r="M1068">
        <f t="shared" si="97"/>
        <v>34.130000000000003</v>
      </c>
      <c r="N1068" t="b">
        <v>0</v>
      </c>
      <c r="O1068">
        <f t="shared" si="100"/>
        <v>3</v>
      </c>
      <c r="P1068" t="s">
        <v>8282</v>
      </c>
      <c r="Q1068" t="str">
        <f t="shared" si="101"/>
        <v>games</v>
      </c>
      <c r="R1068" t="str">
        <f t="shared" si="102"/>
        <v>video games</v>
      </c>
      <c r="S1068" s="7">
        <f t="shared" si="98"/>
        <v>41490.962754629632</v>
      </c>
      <c r="T1068" s="7">
        <f t="shared" si="99"/>
        <v>41445.962754629632</v>
      </c>
    </row>
    <row r="1069" spans="1:20" ht="43.2" hidden="1" x14ac:dyDescent="0.5500000000000000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5">
        <v>1387657931</v>
      </c>
      <c r="J1069">
        <v>1385065931</v>
      </c>
      <c r="K1069" t="b">
        <v>0</v>
      </c>
      <c r="L1069">
        <v>10</v>
      </c>
      <c r="M1069">
        <f t="shared" si="97"/>
        <v>13</v>
      </c>
      <c r="N1069" t="b">
        <v>0</v>
      </c>
      <c r="O1069">
        <f t="shared" si="100"/>
        <v>26</v>
      </c>
      <c r="P1069" t="s">
        <v>8282</v>
      </c>
      <c r="Q1069" t="str">
        <f t="shared" si="101"/>
        <v>games</v>
      </c>
      <c r="R1069" t="str">
        <f t="shared" si="102"/>
        <v>video games</v>
      </c>
      <c r="S1069" s="7">
        <f t="shared" si="98"/>
        <v>41629.855682870373</v>
      </c>
      <c r="T1069" s="7">
        <f t="shared" si="99"/>
        <v>41599.855682870373</v>
      </c>
    </row>
    <row r="1070" spans="1:20" ht="43.2" hidden="1" x14ac:dyDescent="0.5500000000000000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5">
        <v>1460274864</v>
      </c>
      <c r="J1070">
        <v>1457686464</v>
      </c>
      <c r="K1070" t="b">
        <v>0</v>
      </c>
      <c r="L1070">
        <v>4</v>
      </c>
      <c r="M1070">
        <f t="shared" si="97"/>
        <v>11.25</v>
      </c>
      <c r="N1070" t="b">
        <v>0</v>
      </c>
      <c r="O1070">
        <f t="shared" si="100"/>
        <v>0</v>
      </c>
      <c r="P1070" t="s">
        <v>8282</v>
      </c>
      <c r="Q1070" t="str">
        <f t="shared" si="101"/>
        <v>games</v>
      </c>
      <c r="R1070" t="str">
        <f t="shared" si="102"/>
        <v>video games</v>
      </c>
      <c r="S1070" s="7">
        <f t="shared" si="98"/>
        <v>42470.329444444447</v>
      </c>
      <c r="T1070" s="7">
        <f t="shared" si="99"/>
        <v>42440.371111111104</v>
      </c>
    </row>
    <row r="1071" spans="1:20" ht="43.2" hidden="1" x14ac:dyDescent="0.5500000000000000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5">
        <v>1385447459</v>
      </c>
      <c r="J1071">
        <v>1382679059</v>
      </c>
      <c r="K1071" t="b">
        <v>0</v>
      </c>
      <c r="L1071">
        <v>21</v>
      </c>
      <c r="M1071">
        <f t="shared" si="97"/>
        <v>40.479999999999997</v>
      </c>
      <c r="N1071" t="b">
        <v>0</v>
      </c>
      <c r="O1071">
        <f t="shared" si="100"/>
        <v>39</v>
      </c>
      <c r="P1071" t="s">
        <v>8282</v>
      </c>
      <c r="Q1071" t="str">
        <f t="shared" si="101"/>
        <v>games</v>
      </c>
      <c r="R1071" t="str">
        <f t="shared" si="102"/>
        <v>video games</v>
      </c>
      <c r="S1071" s="7">
        <f t="shared" si="98"/>
        <v>41604.271516203706</v>
      </c>
      <c r="T1071" s="7">
        <f t="shared" si="99"/>
        <v>41572.229849537034</v>
      </c>
    </row>
    <row r="1072" spans="1:20" ht="43.2" hidden="1" x14ac:dyDescent="0.5500000000000000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5">
        <v>1349050622</v>
      </c>
      <c r="J1072">
        <v>1347322622</v>
      </c>
      <c r="K1072" t="b">
        <v>0</v>
      </c>
      <c r="L1072">
        <v>2</v>
      </c>
      <c r="M1072">
        <f t="shared" si="97"/>
        <v>35</v>
      </c>
      <c r="N1072" t="b">
        <v>0</v>
      </c>
      <c r="O1072">
        <f t="shared" si="100"/>
        <v>1</v>
      </c>
      <c r="P1072" t="s">
        <v>8282</v>
      </c>
      <c r="Q1072" t="str">
        <f t="shared" si="101"/>
        <v>games</v>
      </c>
      <c r="R1072" t="str">
        <f t="shared" si="102"/>
        <v>video games</v>
      </c>
      <c r="S1072" s="7">
        <f t="shared" si="98"/>
        <v>41183.011828703704</v>
      </c>
      <c r="T1072" s="7">
        <f t="shared" si="99"/>
        <v>41163.011828703704</v>
      </c>
    </row>
    <row r="1073" spans="1:20" ht="43.2" hidden="1" x14ac:dyDescent="0.5500000000000000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5">
        <v>1447787093</v>
      </c>
      <c r="J1073">
        <v>1445191493</v>
      </c>
      <c r="K1073" t="b">
        <v>0</v>
      </c>
      <c r="L1073">
        <v>0</v>
      </c>
      <c r="M1073">
        <f t="shared" si="97"/>
        <v>0</v>
      </c>
      <c r="N1073" t="b">
        <v>0</v>
      </c>
      <c r="O1073">
        <f t="shared" si="100"/>
        <v>0</v>
      </c>
      <c r="P1073" t="s">
        <v>8282</v>
      </c>
      <c r="Q1073" t="str">
        <f t="shared" si="101"/>
        <v>games</v>
      </c>
      <c r="R1073" t="str">
        <f t="shared" si="102"/>
        <v>video games</v>
      </c>
      <c r="S1073" s="7">
        <f t="shared" si="98"/>
        <v>42325.795057870375</v>
      </c>
      <c r="T1073" s="7">
        <f t="shared" si="99"/>
        <v>42295.753391203703</v>
      </c>
    </row>
    <row r="1074" spans="1:20" ht="43.2" hidden="1" x14ac:dyDescent="0.5500000000000000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5">
        <v>1391630297</v>
      </c>
      <c r="J1074">
        <v>1389038297</v>
      </c>
      <c r="K1074" t="b">
        <v>0</v>
      </c>
      <c r="L1074">
        <v>4</v>
      </c>
      <c r="M1074">
        <f t="shared" si="97"/>
        <v>12.75</v>
      </c>
      <c r="N1074" t="b">
        <v>0</v>
      </c>
      <c r="O1074">
        <f t="shared" si="100"/>
        <v>0</v>
      </c>
      <c r="P1074" t="s">
        <v>8282</v>
      </c>
      <c r="Q1074" t="str">
        <f t="shared" si="101"/>
        <v>games</v>
      </c>
      <c r="R1074" t="str">
        <f t="shared" si="102"/>
        <v>video games</v>
      </c>
      <c r="S1074" s="7">
        <f t="shared" si="98"/>
        <v>41675.832141203704</v>
      </c>
      <c r="T1074" s="7">
        <f t="shared" si="99"/>
        <v>41645.832141203704</v>
      </c>
    </row>
    <row r="1075" spans="1:20" ht="28.8" hidden="1" x14ac:dyDescent="0.5500000000000000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5">
        <v>1318806541</v>
      </c>
      <c r="J1075">
        <v>1316214541</v>
      </c>
      <c r="K1075" t="b">
        <v>0</v>
      </c>
      <c r="L1075">
        <v>1</v>
      </c>
      <c r="M1075">
        <f t="shared" si="97"/>
        <v>10</v>
      </c>
      <c r="N1075" t="b">
        <v>0</v>
      </c>
      <c r="O1075">
        <f t="shared" si="100"/>
        <v>1</v>
      </c>
      <c r="P1075" t="s">
        <v>8282</v>
      </c>
      <c r="Q1075" t="str">
        <f t="shared" si="101"/>
        <v>games</v>
      </c>
      <c r="R1075" t="str">
        <f t="shared" si="102"/>
        <v>video games</v>
      </c>
      <c r="S1075" s="7">
        <f t="shared" si="98"/>
        <v>40832.964594907404</v>
      </c>
      <c r="T1075" s="7">
        <f t="shared" si="99"/>
        <v>40802.964594907404</v>
      </c>
    </row>
    <row r="1076" spans="1:20" ht="43.2" hidden="1" x14ac:dyDescent="0.5500000000000000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5">
        <v>1388808545</v>
      </c>
      <c r="J1076">
        <v>1386216545</v>
      </c>
      <c r="K1076" t="b">
        <v>0</v>
      </c>
      <c r="L1076">
        <v>30</v>
      </c>
      <c r="M1076">
        <f t="shared" si="97"/>
        <v>113.57</v>
      </c>
      <c r="N1076" t="b">
        <v>0</v>
      </c>
      <c r="O1076">
        <f t="shared" si="100"/>
        <v>6</v>
      </c>
      <c r="P1076" t="s">
        <v>8282</v>
      </c>
      <c r="Q1076" t="str">
        <f t="shared" si="101"/>
        <v>games</v>
      </c>
      <c r="R1076" t="str">
        <f t="shared" si="102"/>
        <v>video games</v>
      </c>
      <c r="S1076" s="7">
        <f t="shared" si="98"/>
        <v>41643.172974537039</v>
      </c>
      <c r="T1076" s="7">
        <f t="shared" si="99"/>
        <v>41613.172974537039</v>
      </c>
    </row>
    <row r="1077" spans="1:20" ht="28.8" hidden="1" x14ac:dyDescent="0.5500000000000000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5">
        <v>1336340516</v>
      </c>
      <c r="J1077">
        <v>1333748516</v>
      </c>
      <c r="K1077" t="b">
        <v>0</v>
      </c>
      <c r="L1077">
        <v>3</v>
      </c>
      <c r="M1077">
        <f t="shared" si="97"/>
        <v>15</v>
      </c>
      <c r="N1077" t="b">
        <v>0</v>
      </c>
      <c r="O1077">
        <f t="shared" si="100"/>
        <v>5</v>
      </c>
      <c r="P1077" t="s">
        <v>8282</v>
      </c>
      <c r="Q1077" t="str">
        <f t="shared" si="101"/>
        <v>games</v>
      </c>
      <c r="R1077" t="str">
        <f t="shared" si="102"/>
        <v>video games</v>
      </c>
      <c r="S1077" s="7">
        <f t="shared" si="98"/>
        <v>41035.904120370367</v>
      </c>
      <c r="T1077" s="7">
        <f t="shared" si="99"/>
        <v>41005.904120370367</v>
      </c>
    </row>
    <row r="1078" spans="1:20" ht="43.2" hidden="1" x14ac:dyDescent="0.5500000000000000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5">
        <v>1410426250</v>
      </c>
      <c r="J1078">
        <v>1405674250</v>
      </c>
      <c r="K1078" t="b">
        <v>0</v>
      </c>
      <c r="L1078">
        <v>975</v>
      </c>
      <c r="M1078">
        <f t="shared" si="97"/>
        <v>48.28</v>
      </c>
      <c r="N1078" t="b">
        <v>0</v>
      </c>
      <c r="O1078">
        <f t="shared" si="100"/>
        <v>63</v>
      </c>
      <c r="P1078" t="s">
        <v>8282</v>
      </c>
      <c r="Q1078" t="str">
        <f t="shared" si="101"/>
        <v>games</v>
      </c>
      <c r="R1078" t="str">
        <f t="shared" si="102"/>
        <v>video games</v>
      </c>
      <c r="S1078" s="7">
        <f t="shared" si="98"/>
        <v>41893.377893518518</v>
      </c>
      <c r="T1078" s="7">
        <f t="shared" si="99"/>
        <v>41838.377893518518</v>
      </c>
    </row>
    <row r="1079" spans="1:20" ht="43.2" hidden="1" x14ac:dyDescent="0.5500000000000000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5">
        <v>1452744011</v>
      </c>
      <c r="J1079">
        <v>1450152011</v>
      </c>
      <c r="K1079" t="b">
        <v>0</v>
      </c>
      <c r="L1079">
        <v>167</v>
      </c>
      <c r="M1079">
        <f t="shared" si="97"/>
        <v>43.98</v>
      </c>
      <c r="N1079" t="b">
        <v>0</v>
      </c>
      <c r="O1079">
        <f t="shared" si="100"/>
        <v>29</v>
      </c>
      <c r="P1079" t="s">
        <v>8282</v>
      </c>
      <c r="Q1079" t="str">
        <f t="shared" si="101"/>
        <v>games</v>
      </c>
      <c r="R1079" t="str">
        <f t="shared" si="102"/>
        <v>video games</v>
      </c>
      <c r="S1079" s="7">
        <f t="shared" si="98"/>
        <v>42383.16679398148</v>
      </c>
      <c r="T1079" s="7">
        <f t="shared" si="99"/>
        <v>42353.16679398148</v>
      </c>
    </row>
    <row r="1080" spans="1:20" ht="43.2" hidden="1" x14ac:dyDescent="0.5500000000000000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5">
        <v>1311309721</v>
      </c>
      <c r="J1080">
        <v>1307421721</v>
      </c>
      <c r="K1080" t="b">
        <v>0</v>
      </c>
      <c r="L1080">
        <v>5</v>
      </c>
      <c r="M1080">
        <f t="shared" si="97"/>
        <v>9</v>
      </c>
      <c r="N1080" t="b">
        <v>0</v>
      </c>
      <c r="O1080">
        <f t="shared" si="100"/>
        <v>8</v>
      </c>
      <c r="P1080" t="s">
        <v>8282</v>
      </c>
      <c r="Q1080" t="str">
        <f t="shared" si="101"/>
        <v>games</v>
      </c>
      <c r="R1080" t="str">
        <f t="shared" si="102"/>
        <v>video games</v>
      </c>
      <c r="S1080" s="7">
        <f t="shared" si="98"/>
        <v>40746.195844907408</v>
      </c>
      <c r="T1080" s="7">
        <f t="shared" si="99"/>
        <v>40701.195844907408</v>
      </c>
    </row>
    <row r="1081" spans="1:20" ht="43.2" hidden="1" x14ac:dyDescent="0.5500000000000000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5">
        <v>1463232936</v>
      </c>
      <c r="J1081">
        <v>1461072936</v>
      </c>
      <c r="K1081" t="b">
        <v>0</v>
      </c>
      <c r="L1081">
        <v>18</v>
      </c>
      <c r="M1081">
        <f t="shared" si="97"/>
        <v>37.67</v>
      </c>
      <c r="N1081" t="b">
        <v>0</v>
      </c>
      <c r="O1081">
        <f t="shared" si="100"/>
        <v>3</v>
      </c>
      <c r="P1081" t="s">
        <v>8282</v>
      </c>
      <c r="Q1081" t="str">
        <f t="shared" si="101"/>
        <v>games</v>
      </c>
      <c r="R1081" t="str">
        <f t="shared" si="102"/>
        <v>video games</v>
      </c>
      <c r="S1081" s="7">
        <f t="shared" si="98"/>
        <v>42504.566388888896</v>
      </c>
      <c r="T1081" s="7">
        <f t="shared" si="99"/>
        <v>42479.566388888896</v>
      </c>
    </row>
    <row r="1082" spans="1:20" ht="43.2" hidden="1" x14ac:dyDescent="0.5500000000000000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5">
        <v>1399778333</v>
      </c>
      <c r="J1082">
        <v>1397186333</v>
      </c>
      <c r="K1082" t="b">
        <v>0</v>
      </c>
      <c r="L1082">
        <v>98</v>
      </c>
      <c r="M1082">
        <f t="shared" si="97"/>
        <v>18.579999999999998</v>
      </c>
      <c r="N1082" t="b">
        <v>0</v>
      </c>
      <c r="O1082">
        <f t="shared" si="100"/>
        <v>9</v>
      </c>
      <c r="P1082" t="s">
        <v>8282</v>
      </c>
      <c r="Q1082" t="str">
        <f t="shared" si="101"/>
        <v>games</v>
      </c>
      <c r="R1082" t="str">
        <f t="shared" si="102"/>
        <v>video games</v>
      </c>
      <c r="S1082" s="7">
        <f t="shared" si="98"/>
        <v>41770.138113425928</v>
      </c>
      <c r="T1082" s="7">
        <f t="shared" si="99"/>
        <v>41740.138113425928</v>
      </c>
    </row>
    <row r="1083" spans="1:20" ht="43.2" hidden="1" x14ac:dyDescent="0.5500000000000000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5">
        <v>1422483292</v>
      </c>
      <c r="J1083">
        <v>1419891292</v>
      </c>
      <c r="K1083" t="b">
        <v>0</v>
      </c>
      <c r="L1083">
        <v>4</v>
      </c>
      <c r="M1083">
        <f t="shared" si="97"/>
        <v>3</v>
      </c>
      <c r="N1083" t="b">
        <v>0</v>
      </c>
      <c r="O1083">
        <f t="shared" si="100"/>
        <v>0</v>
      </c>
      <c r="P1083" t="s">
        <v>8282</v>
      </c>
      <c r="Q1083" t="str">
        <f t="shared" si="101"/>
        <v>games</v>
      </c>
      <c r="R1083" t="str">
        <f t="shared" si="102"/>
        <v>video games</v>
      </c>
      <c r="S1083" s="7">
        <f t="shared" si="98"/>
        <v>42032.926990740743</v>
      </c>
      <c r="T1083" s="7">
        <f t="shared" si="99"/>
        <v>42002.926990740743</v>
      </c>
    </row>
    <row r="1084" spans="1:20" ht="28.8" hidden="1" x14ac:dyDescent="0.5500000000000000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5">
        <v>1344635088</v>
      </c>
      <c r="J1084">
        <v>1342043088</v>
      </c>
      <c r="K1084" t="b">
        <v>0</v>
      </c>
      <c r="L1084">
        <v>3</v>
      </c>
      <c r="M1084">
        <f t="shared" si="97"/>
        <v>18.670000000000002</v>
      </c>
      <c r="N1084" t="b">
        <v>0</v>
      </c>
      <c r="O1084">
        <f t="shared" si="100"/>
        <v>1</v>
      </c>
      <c r="P1084" t="s">
        <v>8282</v>
      </c>
      <c r="Q1084" t="str">
        <f t="shared" si="101"/>
        <v>games</v>
      </c>
      <c r="R1084" t="str">
        <f t="shared" si="102"/>
        <v>video games</v>
      </c>
      <c r="S1084" s="7">
        <f t="shared" si="98"/>
        <v>41131.906111111115</v>
      </c>
      <c r="T1084" s="7">
        <f t="shared" si="99"/>
        <v>41101.906111111115</v>
      </c>
    </row>
    <row r="1085" spans="1:20" ht="43.2" hidden="1" x14ac:dyDescent="0.5500000000000000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5">
        <v>1406994583</v>
      </c>
      <c r="J1085">
        <v>1401810583</v>
      </c>
      <c r="K1085" t="b">
        <v>0</v>
      </c>
      <c r="L1085">
        <v>1</v>
      </c>
      <c r="M1085">
        <f t="shared" si="97"/>
        <v>410</v>
      </c>
      <c r="N1085" t="b">
        <v>0</v>
      </c>
      <c r="O1085">
        <f t="shared" si="100"/>
        <v>1</v>
      </c>
      <c r="P1085" t="s">
        <v>8282</v>
      </c>
      <c r="Q1085" t="str">
        <f t="shared" si="101"/>
        <v>games</v>
      </c>
      <c r="R1085" t="str">
        <f t="shared" si="102"/>
        <v>video games</v>
      </c>
      <c r="S1085" s="7">
        <f t="shared" si="98"/>
        <v>41853.659525462965</v>
      </c>
      <c r="T1085" s="7">
        <f t="shared" si="99"/>
        <v>41793.659525462965</v>
      </c>
    </row>
    <row r="1086" spans="1:20" hidden="1" x14ac:dyDescent="0.5500000000000000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5">
        <v>1407534804</v>
      </c>
      <c r="J1086">
        <v>1404942804</v>
      </c>
      <c r="K1086" t="b">
        <v>0</v>
      </c>
      <c r="L1086">
        <v>0</v>
      </c>
      <c r="M1086">
        <f t="shared" si="97"/>
        <v>0</v>
      </c>
      <c r="N1086" t="b">
        <v>0</v>
      </c>
      <c r="O1086">
        <f t="shared" si="100"/>
        <v>0</v>
      </c>
      <c r="P1086" t="s">
        <v>8282</v>
      </c>
      <c r="Q1086" t="str">
        <f t="shared" si="101"/>
        <v>games</v>
      </c>
      <c r="R1086" t="str">
        <f t="shared" si="102"/>
        <v>video games</v>
      </c>
      <c r="S1086" s="7">
        <f t="shared" si="98"/>
        <v>41859.912083333329</v>
      </c>
      <c r="T1086" s="7">
        <f t="shared" si="99"/>
        <v>41829.912083333329</v>
      </c>
    </row>
    <row r="1087" spans="1:20" ht="28.8" hidden="1" x14ac:dyDescent="0.5500000000000000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5">
        <v>1457967975</v>
      </c>
      <c r="J1087">
        <v>1455379575</v>
      </c>
      <c r="K1087" t="b">
        <v>0</v>
      </c>
      <c r="L1087">
        <v>9</v>
      </c>
      <c r="M1087">
        <f t="shared" si="97"/>
        <v>114</v>
      </c>
      <c r="N1087" t="b">
        <v>0</v>
      </c>
      <c r="O1087">
        <f t="shared" si="100"/>
        <v>3</v>
      </c>
      <c r="P1087" t="s">
        <v>8282</v>
      </c>
      <c r="Q1087" t="str">
        <f t="shared" si="101"/>
        <v>games</v>
      </c>
      <c r="R1087" t="str">
        <f t="shared" si="102"/>
        <v>video games</v>
      </c>
      <c r="S1087" s="7">
        <f t="shared" si="98"/>
        <v>42443.629340277781</v>
      </c>
      <c r="T1087" s="7">
        <f t="shared" si="99"/>
        <v>42413.671006944445</v>
      </c>
    </row>
    <row r="1088" spans="1:20" hidden="1" x14ac:dyDescent="0.5500000000000000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5">
        <v>1408913291</v>
      </c>
      <c r="J1088">
        <v>1406321291</v>
      </c>
      <c r="K1088" t="b">
        <v>0</v>
      </c>
      <c r="L1088">
        <v>2</v>
      </c>
      <c r="M1088">
        <f t="shared" si="97"/>
        <v>7.5</v>
      </c>
      <c r="N1088" t="b">
        <v>0</v>
      </c>
      <c r="O1088">
        <f t="shared" si="100"/>
        <v>0</v>
      </c>
      <c r="P1088" t="s">
        <v>8282</v>
      </c>
      <c r="Q1088" t="str">
        <f t="shared" si="101"/>
        <v>games</v>
      </c>
      <c r="R1088" t="str">
        <f t="shared" si="102"/>
        <v>video games</v>
      </c>
      <c r="S1088" s="7">
        <f t="shared" si="98"/>
        <v>41875.866793981484</v>
      </c>
      <c r="T1088" s="7">
        <f t="shared" si="99"/>
        <v>41845.866793981484</v>
      </c>
    </row>
    <row r="1089" spans="1:20" ht="43.2" hidden="1" x14ac:dyDescent="0.5500000000000000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5">
        <v>1402852087</v>
      </c>
      <c r="J1089">
        <v>1400260087</v>
      </c>
      <c r="K1089" t="b">
        <v>0</v>
      </c>
      <c r="L1089">
        <v>0</v>
      </c>
      <c r="M1089">
        <f t="shared" si="97"/>
        <v>0</v>
      </c>
      <c r="N1089" t="b">
        <v>0</v>
      </c>
      <c r="O1089">
        <f t="shared" si="100"/>
        <v>0</v>
      </c>
      <c r="P1089" t="s">
        <v>8282</v>
      </c>
      <c r="Q1089" t="str">
        <f t="shared" si="101"/>
        <v>games</v>
      </c>
      <c r="R1089" t="str">
        <f t="shared" si="102"/>
        <v>video games</v>
      </c>
      <c r="S1089" s="7">
        <f t="shared" si="98"/>
        <v>41805.713969907411</v>
      </c>
      <c r="T1089" s="7">
        <f t="shared" si="99"/>
        <v>41775.713969907411</v>
      </c>
    </row>
    <row r="1090" spans="1:20" ht="28.8" hidden="1" x14ac:dyDescent="0.5500000000000000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5">
        <v>1398366667</v>
      </c>
      <c r="J1090">
        <v>1395774667</v>
      </c>
      <c r="K1090" t="b">
        <v>0</v>
      </c>
      <c r="L1090">
        <v>147</v>
      </c>
      <c r="M1090">
        <f t="shared" ref="M1090:M1153" si="103">IF(L1090=0,0,ROUND(E1090/L1090,2))</f>
        <v>43.42</v>
      </c>
      <c r="N1090" t="b">
        <v>0</v>
      </c>
      <c r="O1090">
        <f t="shared" si="100"/>
        <v>14</v>
      </c>
      <c r="P1090" t="s">
        <v>8282</v>
      </c>
      <c r="Q1090" t="str">
        <f t="shared" si="101"/>
        <v>games</v>
      </c>
      <c r="R1090" t="str">
        <f t="shared" si="102"/>
        <v>video games</v>
      </c>
      <c r="S1090" s="7">
        <f t="shared" ref="S1090:S1153" si="104">(((I1090/60)/60)/24)+DATE(1970,1,1)</f>
        <v>41753.799386574072</v>
      </c>
      <c r="T1090" s="7">
        <f t="shared" ref="T1090:T1153" si="105">(((J1090/60)/60)/24)+DATE(1970,1,1)</f>
        <v>41723.799386574072</v>
      </c>
    </row>
    <row r="1091" spans="1:20" ht="28.8" hidden="1" x14ac:dyDescent="0.5500000000000000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5">
        <v>1435293175</v>
      </c>
      <c r="J1091">
        <v>1432701175</v>
      </c>
      <c r="K1091" t="b">
        <v>0</v>
      </c>
      <c r="L1091">
        <v>49</v>
      </c>
      <c r="M1091">
        <f t="shared" si="103"/>
        <v>23.96</v>
      </c>
      <c r="N1091" t="b">
        <v>0</v>
      </c>
      <c r="O1091">
        <f t="shared" ref="O1091:O1154" si="106">ROUND(($E1091*100)/$D1091,0)</f>
        <v>8</v>
      </c>
      <c r="P1091" t="s">
        <v>8282</v>
      </c>
      <c r="Q1091" t="str">
        <f t="shared" ref="Q1091:Q1154" si="107">LEFT(P1091,FIND("/",P1091)-1)</f>
        <v>games</v>
      </c>
      <c r="R1091" t="str">
        <f t="shared" si="102"/>
        <v>video games</v>
      </c>
      <c r="S1091" s="7">
        <f t="shared" si="104"/>
        <v>42181.189525462964</v>
      </c>
      <c r="T1091" s="7">
        <f t="shared" si="105"/>
        <v>42151.189525462964</v>
      </c>
    </row>
    <row r="1092" spans="1:20" ht="43.2" hidden="1" x14ac:dyDescent="0.5500000000000000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5">
        <v>1432873653</v>
      </c>
      <c r="J1092">
        <v>1430281653</v>
      </c>
      <c r="K1092" t="b">
        <v>0</v>
      </c>
      <c r="L1092">
        <v>1</v>
      </c>
      <c r="M1092">
        <f t="shared" si="103"/>
        <v>5</v>
      </c>
      <c r="N1092" t="b">
        <v>0</v>
      </c>
      <c r="O1092">
        <f t="shared" si="106"/>
        <v>0</v>
      </c>
      <c r="P1092" t="s">
        <v>8282</v>
      </c>
      <c r="Q1092" t="str">
        <f t="shared" si="107"/>
        <v>games</v>
      </c>
      <c r="R1092" t="str">
        <f t="shared" si="102"/>
        <v>video games</v>
      </c>
      <c r="S1092" s="7">
        <f t="shared" si="104"/>
        <v>42153.185798611114</v>
      </c>
      <c r="T1092" s="7">
        <f t="shared" si="105"/>
        <v>42123.185798611114</v>
      </c>
    </row>
    <row r="1093" spans="1:20" ht="43.2" hidden="1" x14ac:dyDescent="0.5500000000000000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5">
        <v>1460313672</v>
      </c>
      <c r="J1093">
        <v>1457725272</v>
      </c>
      <c r="K1093" t="b">
        <v>0</v>
      </c>
      <c r="L1093">
        <v>2</v>
      </c>
      <c r="M1093">
        <f t="shared" si="103"/>
        <v>12.5</v>
      </c>
      <c r="N1093" t="b">
        <v>0</v>
      </c>
      <c r="O1093">
        <f t="shared" si="106"/>
        <v>13</v>
      </c>
      <c r="P1093" t="s">
        <v>8282</v>
      </c>
      <c r="Q1093" t="str">
        <f t="shared" si="107"/>
        <v>games</v>
      </c>
      <c r="R1093" t="str">
        <f t="shared" si="102"/>
        <v>video games</v>
      </c>
      <c r="S1093" s="7">
        <f t="shared" si="104"/>
        <v>42470.778611111105</v>
      </c>
      <c r="T1093" s="7">
        <f t="shared" si="105"/>
        <v>42440.820277777777</v>
      </c>
    </row>
    <row r="1094" spans="1:20" ht="57.6" hidden="1" x14ac:dyDescent="0.5500000000000000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5">
        <v>1357432638</v>
      </c>
      <c r="J1094">
        <v>1354840638</v>
      </c>
      <c r="K1094" t="b">
        <v>0</v>
      </c>
      <c r="L1094">
        <v>7</v>
      </c>
      <c r="M1094">
        <f t="shared" si="103"/>
        <v>3</v>
      </c>
      <c r="N1094" t="b">
        <v>0</v>
      </c>
      <c r="O1094">
        <f t="shared" si="106"/>
        <v>1</v>
      </c>
      <c r="P1094" t="s">
        <v>8282</v>
      </c>
      <c r="Q1094" t="str">
        <f t="shared" si="107"/>
        <v>games</v>
      </c>
      <c r="R1094" t="str">
        <f t="shared" si="102"/>
        <v>video games</v>
      </c>
      <c r="S1094" s="7">
        <f t="shared" si="104"/>
        <v>41280.025902777779</v>
      </c>
      <c r="T1094" s="7">
        <f t="shared" si="105"/>
        <v>41250.025902777779</v>
      </c>
    </row>
    <row r="1095" spans="1:20" ht="43.2" hidden="1" x14ac:dyDescent="0.5500000000000000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5">
        <v>1455232937</v>
      </c>
      <c r="J1095">
        <v>1453936937</v>
      </c>
      <c r="K1095" t="b">
        <v>0</v>
      </c>
      <c r="L1095">
        <v>4</v>
      </c>
      <c r="M1095">
        <f t="shared" si="103"/>
        <v>10.56</v>
      </c>
      <c r="N1095" t="b">
        <v>0</v>
      </c>
      <c r="O1095">
        <f t="shared" si="106"/>
        <v>14</v>
      </c>
      <c r="P1095" t="s">
        <v>8282</v>
      </c>
      <c r="Q1095" t="str">
        <f t="shared" si="107"/>
        <v>games</v>
      </c>
      <c r="R1095" t="str">
        <f t="shared" si="102"/>
        <v>video games</v>
      </c>
      <c r="S1095" s="7">
        <f t="shared" si="104"/>
        <v>42411.973807870367</v>
      </c>
      <c r="T1095" s="7">
        <f t="shared" si="105"/>
        <v>42396.973807870367</v>
      </c>
    </row>
    <row r="1096" spans="1:20" ht="43.2" hidden="1" x14ac:dyDescent="0.5500000000000000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5">
        <v>1318180033</v>
      </c>
      <c r="J1096">
        <v>1315588033</v>
      </c>
      <c r="K1096" t="b">
        <v>0</v>
      </c>
      <c r="L1096">
        <v>27</v>
      </c>
      <c r="M1096">
        <f t="shared" si="103"/>
        <v>122</v>
      </c>
      <c r="N1096" t="b">
        <v>0</v>
      </c>
      <c r="O1096">
        <f t="shared" si="106"/>
        <v>18</v>
      </c>
      <c r="P1096" t="s">
        <v>8282</v>
      </c>
      <c r="Q1096" t="str">
        <f t="shared" si="107"/>
        <v>games</v>
      </c>
      <c r="R1096" t="str">
        <f t="shared" si="102"/>
        <v>video games</v>
      </c>
      <c r="S1096" s="7">
        <f t="shared" si="104"/>
        <v>40825.713344907403</v>
      </c>
      <c r="T1096" s="7">
        <f t="shared" si="105"/>
        <v>40795.713344907403</v>
      </c>
    </row>
    <row r="1097" spans="1:20" ht="43.2" hidden="1" x14ac:dyDescent="0.5500000000000000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5">
        <v>1377867220</v>
      </c>
      <c r="J1097">
        <v>1375275220</v>
      </c>
      <c r="K1097" t="b">
        <v>0</v>
      </c>
      <c r="L1097">
        <v>94</v>
      </c>
      <c r="M1097">
        <f t="shared" si="103"/>
        <v>267.81</v>
      </c>
      <c r="N1097" t="b">
        <v>0</v>
      </c>
      <c r="O1097">
        <f t="shared" si="106"/>
        <v>5</v>
      </c>
      <c r="P1097" t="s">
        <v>8282</v>
      </c>
      <c r="Q1097" t="str">
        <f t="shared" si="107"/>
        <v>games</v>
      </c>
      <c r="R1097" t="str">
        <f t="shared" si="102"/>
        <v>video games</v>
      </c>
      <c r="S1097" s="7">
        <f t="shared" si="104"/>
        <v>41516.537268518521</v>
      </c>
      <c r="T1097" s="7">
        <f t="shared" si="105"/>
        <v>41486.537268518521</v>
      </c>
    </row>
    <row r="1098" spans="1:20" ht="43.2" hidden="1" x14ac:dyDescent="0.5500000000000000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5">
        <v>1412393400</v>
      </c>
      <c r="J1098">
        <v>1409747154</v>
      </c>
      <c r="K1098" t="b">
        <v>0</v>
      </c>
      <c r="L1098">
        <v>29</v>
      </c>
      <c r="M1098">
        <f t="shared" si="103"/>
        <v>74.209999999999994</v>
      </c>
      <c r="N1098" t="b">
        <v>0</v>
      </c>
      <c r="O1098">
        <f t="shared" si="106"/>
        <v>18</v>
      </c>
      <c r="P1098" t="s">
        <v>8282</v>
      </c>
      <c r="Q1098" t="str">
        <f t="shared" si="107"/>
        <v>games</v>
      </c>
      <c r="R1098" t="str">
        <f t="shared" si="102"/>
        <v>video games</v>
      </c>
      <c r="S1098" s="7">
        <f t="shared" si="104"/>
        <v>41916.145833333336</v>
      </c>
      <c r="T1098" s="7">
        <f t="shared" si="105"/>
        <v>41885.51798611111</v>
      </c>
    </row>
    <row r="1099" spans="1:20" ht="43.2" hidden="1" x14ac:dyDescent="0.5500000000000000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5">
        <v>1393786877</v>
      </c>
      <c r="J1099">
        <v>1390330877</v>
      </c>
      <c r="K1099" t="b">
        <v>0</v>
      </c>
      <c r="L1099">
        <v>7</v>
      </c>
      <c r="M1099">
        <f t="shared" si="103"/>
        <v>6.71</v>
      </c>
      <c r="N1099" t="b">
        <v>0</v>
      </c>
      <c r="O1099">
        <f t="shared" si="106"/>
        <v>0</v>
      </c>
      <c r="P1099" t="s">
        <v>8282</v>
      </c>
      <c r="Q1099" t="str">
        <f t="shared" si="107"/>
        <v>games</v>
      </c>
      <c r="R1099" t="str">
        <f t="shared" ref="R1099:R1162" si="108">RIGHT(P1099,LEN(P1099)-FIND("/",P1099))</f>
        <v>video games</v>
      </c>
      <c r="S1099" s="7">
        <f t="shared" si="104"/>
        <v>41700.792557870373</v>
      </c>
      <c r="T1099" s="7">
        <f t="shared" si="105"/>
        <v>41660.792557870373</v>
      </c>
    </row>
    <row r="1100" spans="1:20" ht="28.8" hidden="1" x14ac:dyDescent="0.5500000000000000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5">
        <v>1397413095</v>
      </c>
      <c r="J1100">
        <v>1394821095</v>
      </c>
      <c r="K1100" t="b">
        <v>0</v>
      </c>
      <c r="L1100">
        <v>22</v>
      </c>
      <c r="M1100">
        <f t="shared" si="103"/>
        <v>81.95</v>
      </c>
      <c r="N1100" t="b">
        <v>0</v>
      </c>
      <c r="O1100">
        <f t="shared" si="106"/>
        <v>7</v>
      </c>
      <c r="P1100" t="s">
        <v>8282</v>
      </c>
      <c r="Q1100" t="str">
        <f t="shared" si="107"/>
        <v>games</v>
      </c>
      <c r="R1100" t="str">
        <f t="shared" si="108"/>
        <v>video games</v>
      </c>
      <c r="S1100" s="7">
        <f t="shared" si="104"/>
        <v>41742.762673611112</v>
      </c>
      <c r="T1100" s="7">
        <f t="shared" si="105"/>
        <v>41712.762673611112</v>
      </c>
    </row>
    <row r="1101" spans="1:20" ht="43.2" hidden="1" x14ac:dyDescent="0.5500000000000000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5">
        <v>1431547468</v>
      </c>
      <c r="J1101">
        <v>1428955468</v>
      </c>
      <c r="K1101" t="b">
        <v>0</v>
      </c>
      <c r="L1101">
        <v>1</v>
      </c>
      <c r="M1101">
        <f t="shared" si="103"/>
        <v>25</v>
      </c>
      <c r="N1101" t="b">
        <v>0</v>
      </c>
      <c r="O1101">
        <f t="shared" si="106"/>
        <v>1</v>
      </c>
      <c r="P1101" t="s">
        <v>8282</v>
      </c>
      <c r="Q1101" t="str">
        <f t="shared" si="107"/>
        <v>games</v>
      </c>
      <c r="R1101" t="str">
        <f t="shared" si="108"/>
        <v>video games</v>
      </c>
      <c r="S1101" s="7">
        <f t="shared" si="104"/>
        <v>42137.836435185185</v>
      </c>
      <c r="T1101" s="7">
        <f t="shared" si="105"/>
        <v>42107.836435185185</v>
      </c>
    </row>
    <row r="1102" spans="1:20" ht="43.2" hidden="1" x14ac:dyDescent="0.5500000000000000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5">
        <v>1455417571</v>
      </c>
      <c r="J1102">
        <v>1452825571</v>
      </c>
      <c r="K1102" t="b">
        <v>0</v>
      </c>
      <c r="L1102">
        <v>10</v>
      </c>
      <c r="M1102">
        <f t="shared" si="103"/>
        <v>10</v>
      </c>
      <c r="N1102" t="b">
        <v>0</v>
      </c>
      <c r="O1102">
        <f t="shared" si="106"/>
        <v>3</v>
      </c>
      <c r="P1102" t="s">
        <v>8282</v>
      </c>
      <c r="Q1102" t="str">
        <f t="shared" si="107"/>
        <v>games</v>
      </c>
      <c r="R1102" t="str">
        <f t="shared" si="108"/>
        <v>video games</v>
      </c>
      <c r="S1102" s="7">
        <f t="shared" si="104"/>
        <v>42414.110775462963</v>
      </c>
      <c r="T1102" s="7">
        <f t="shared" si="105"/>
        <v>42384.110775462963</v>
      </c>
    </row>
    <row r="1103" spans="1:20" ht="28.8" hidden="1" x14ac:dyDescent="0.5500000000000000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5">
        <v>1468519920</v>
      </c>
      <c r="J1103">
        <v>1466188338</v>
      </c>
      <c r="K1103" t="b">
        <v>0</v>
      </c>
      <c r="L1103">
        <v>6</v>
      </c>
      <c r="M1103">
        <f t="shared" si="103"/>
        <v>6.83</v>
      </c>
      <c r="N1103" t="b">
        <v>0</v>
      </c>
      <c r="O1103">
        <f t="shared" si="106"/>
        <v>0</v>
      </c>
      <c r="P1103" t="s">
        <v>8282</v>
      </c>
      <c r="Q1103" t="str">
        <f t="shared" si="107"/>
        <v>games</v>
      </c>
      <c r="R1103" t="str">
        <f t="shared" si="108"/>
        <v>video games</v>
      </c>
      <c r="S1103" s="7">
        <f t="shared" si="104"/>
        <v>42565.758333333331</v>
      </c>
      <c r="T1103" s="7">
        <f t="shared" si="105"/>
        <v>42538.77243055556</v>
      </c>
    </row>
    <row r="1104" spans="1:20" ht="43.2" hidden="1" x14ac:dyDescent="0.5500000000000000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5">
        <v>1386568740</v>
      </c>
      <c r="J1104">
        <v>1383095125</v>
      </c>
      <c r="K1104" t="b">
        <v>0</v>
      </c>
      <c r="L1104">
        <v>24</v>
      </c>
      <c r="M1104">
        <f t="shared" si="103"/>
        <v>17.71</v>
      </c>
      <c r="N1104" t="b">
        <v>0</v>
      </c>
      <c r="O1104">
        <f t="shared" si="106"/>
        <v>5</v>
      </c>
      <c r="P1104" t="s">
        <v>8282</v>
      </c>
      <c r="Q1104" t="str">
        <f t="shared" si="107"/>
        <v>games</v>
      </c>
      <c r="R1104" t="str">
        <f t="shared" si="108"/>
        <v>video games</v>
      </c>
      <c r="S1104" s="7">
        <f t="shared" si="104"/>
        <v>41617.249305555553</v>
      </c>
      <c r="T1104" s="7">
        <f t="shared" si="105"/>
        <v>41577.045428240745</v>
      </c>
    </row>
    <row r="1105" spans="1:20" ht="43.2" hidden="1" x14ac:dyDescent="0.5500000000000000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5">
        <v>1466227190</v>
      </c>
      <c r="J1105">
        <v>1461043190</v>
      </c>
      <c r="K1105" t="b">
        <v>0</v>
      </c>
      <c r="L1105">
        <v>15</v>
      </c>
      <c r="M1105">
        <f t="shared" si="103"/>
        <v>16.2</v>
      </c>
      <c r="N1105" t="b">
        <v>0</v>
      </c>
      <c r="O1105">
        <f t="shared" si="106"/>
        <v>2</v>
      </c>
      <c r="P1105" t="s">
        <v>8282</v>
      </c>
      <c r="Q1105" t="str">
        <f t="shared" si="107"/>
        <v>games</v>
      </c>
      <c r="R1105" t="str">
        <f t="shared" si="108"/>
        <v>video games</v>
      </c>
      <c r="S1105" s="7">
        <f t="shared" si="104"/>
        <v>42539.22210648148</v>
      </c>
      <c r="T1105" s="7">
        <f t="shared" si="105"/>
        <v>42479.22210648148</v>
      </c>
    </row>
    <row r="1106" spans="1:20" ht="43.2" hidden="1" x14ac:dyDescent="0.5500000000000000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5">
        <v>1402480221</v>
      </c>
      <c r="J1106">
        <v>1399888221</v>
      </c>
      <c r="K1106" t="b">
        <v>0</v>
      </c>
      <c r="L1106">
        <v>37</v>
      </c>
      <c r="M1106">
        <f t="shared" si="103"/>
        <v>80.3</v>
      </c>
      <c r="N1106" t="b">
        <v>0</v>
      </c>
      <c r="O1106">
        <f t="shared" si="106"/>
        <v>5</v>
      </c>
      <c r="P1106" t="s">
        <v>8282</v>
      </c>
      <c r="Q1106" t="str">
        <f t="shared" si="107"/>
        <v>games</v>
      </c>
      <c r="R1106" t="str">
        <f t="shared" si="108"/>
        <v>video games</v>
      </c>
      <c r="S1106" s="7">
        <f t="shared" si="104"/>
        <v>41801.40996527778</v>
      </c>
      <c r="T1106" s="7">
        <f t="shared" si="105"/>
        <v>41771.40996527778</v>
      </c>
    </row>
    <row r="1107" spans="1:20" ht="43.2" hidden="1" x14ac:dyDescent="0.5500000000000000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5">
        <v>1395627327</v>
      </c>
      <c r="J1107">
        <v>1393038927</v>
      </c>
      <c r="K1107" t="b">
        <v>0</v>
      </c>
      <c r="L1107">
        <v>20</v>
      </c>
      <c r="M1107">
        <f t="shared" si="103"/>
        <v>71.55</v>
      </c>
      <c r="N1107" t="b">
        <v>0</v>
      </c>
      <c r="O1107">
        <f t="shared" si="106"/>
        <v>0</v>
      </c>
      <c r="P1107" t="s">
        <v>8282</v>
      </c>
      <c r="Q1107" t="str">
        <f t="shared" si="107"/>
        <v>games</v>
      </c>
      <c r="R1107" t="str">
        <f t="shared" si="108"/>
        <v>video games</v>
      </c>
      <c r="S1107" s="7">
        <f t="shared" si="104"/>
        <v>41722.0940625</v>
      </c>
      <c r="T1107" s="7">
        <f t="shared" si="105"/>
        <v>41692.135729166665</v>
      </c>
    </row>
    <row r="1108" spans="1:20" ht="43.2" hidden="1" x14ac:dyDescent="0.5500000000000000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5">
        <v>1333557975</v>
      </c>
      <c r="J1108">
        <v>1330969575</v>
      </c>
      <c r="K1108" t="b">
        <v>0</v>
      </c>
      <c r="L1108">
        <v>7</v>
      </c>
      <c r="M1108">
        <f t="shared" si="103"/>
        <v>23.57</v>
      </c>
      <c r="N1108" t="b">
        <v>0</v>
      </c>
      <c r="O1108">
        <f t="shared" si="106"/>
        <v>41</v>
      </c>
      <c r="P1108" t="s">
        <v>8282</v>
      </c>
      <c r="Q1108" t="str">
        <f t="shared" si="107"/>
        <v>games</v>
      </c>
      <c r="R1108" t="str">
        <f t="shared" si="108"/>
        <v>video games</v>
      </c>
      <c r="S1108" s="7">
        <f t="shared" si="104"/>
        <v>41003.698784722219</v>
      </c>
      <c r="T1108" s="7">
        <f t="shared" si="105"/>
        <v>40973.740451388891</v>
      </c>
    </row>
    <row r="1109" spans="1:20" ht="57.6" hidden="1" x14ac:dyDescent="0.5500000000000000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5">
        <v>1406148024</v>
      </c>
      <c r="J1109">
        <v>1403556024</v>
      </c>
      <c r="K1109" t="b">
        <v>0</v>
      </c>
      <c r="L1109">
        <v>0</v>
      </c>
      <c r="M1109">
        <f t="shared" si="103"/>
        <v>0</v>
      </c>
      <c r="N1109" t="b">
        <v>0</v>
      </c>
      <c r="O1109">
        <f t="shared" si="106"/>
        <v>0</v>
      </c>
      <c r="P1109" t="s">
        <v>8282</v>
      </c>
      <c r="Q1109" t="str">
        <f t="shared" si="107"/>
        <v>games</v>
      </c>
      <c r="R1109" t="str">
        <f t="shared" si="108"/>
        <v>video games</v>
      </c>
      <c r="S1109" s="7">
        <f t="shared" si="104"/>
        <v>41843.861388888887</v>
      </c>
      <c r="T1109" s="7">
        <f t="shared" si="105"/>
        <v>41813.861388888887</v>
      </c>
    </row>
    <row r="1110" spans="1:20" ht="43.2" hidden="1" x14ac:dyDescent="0.5500000000000000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5">
        <v>1334326635</v>
      </c>
      <c r="J1110">
        <v>1329146235</v>
      </c>
      <c r="K1110" t="b">
        <v>0</v>
      </c>
      <c r="L1110">
        <v>21</v>
      </c>
      <c r="M1110">
        <f t="shared" si="103"/>
        <v>34.880000000000003</v>
      </c>
      <c r="N1110" t="b">
        <v>0</v>
      </c>
      <c r="O1110">
        <f t="shared" si="106"/>
        <v>3</v>
      </c>
      <c r="P1110" t="s">
        <v>8282</v>
      </c>
      <c r="Q1110" t="str">
        <f t="shared" si="107"/>
        <v>games</v>
      </c>
      <c r="R1110" t="str">
        <f t="shared" si="108"/>
        <v>video games</v>
      </c>
      <c r="S1110" s="7">
        <f t="shared" si="104"/>
        <v>41012.595312500001</v>
      </c>
      <c r="T1110" s="7">
        <f t="shared" si="105"/>
        <v>40952.636979166666</v>
      </c>
    </row>
    <row r="1111" spans="1:20" ht="43.2" hidden="1" x14ac:dyDescent="0.5500000000000000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5">
        <v>1479495790</v>
      </c>
      <c r="J1111">
        <v>1476900190</v>
      </c>
      <c r="K1111" t="b">
        <v>0</v>
      </c>
      <c r="L1111">
        <v>3</v>
      </c>
      <c r="M1111">
        <f t="shared" si="103"/>
        <v>15</v>
      </c>
      <c r="N1111" t="b">
        <v>0</v>
      </c>
      <c r="O1111">
        <f t="shared" si="106"/>
        <v>0</v>
      </c>
      <c r="P1111" t="s">
        <v>8282</v>
      </c>
      <c r="Q1111" t="str">
        <f t="shared" si="107"/>
        <v>games</v>
      </c>
      <c r="R1111" t="str">
        <f t="shared" si="108"/>
        <v>video games</v>
      </c>
      <c r="S1111" s="7">
        <f t="shared" si="104"/>
        <v>42692.793865740736</v>
      </c>
      <c r="T1111" s="7">
        <f t="shared" si="105"/>
        <v>42662.752199074079</v>
      </c>
    </row>
    <row r="1112" spans="1:20" ht="43.2" hidden="1" x14ac:dyDescent="0.5500000000000000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5">
        <v>1354919022</v>
      </c>
      <c r="J1112">
        <v>1352327022</v>
      </c>
      <c r="K1112" t="b">
        <v>0</v>
      </c>
      <c r="L1112">
        <v>11</v>
      </c>
      <c r="M1112">
        <f t="shared" si="103"/>
        <v>23.18</v>
      </c>
      <c r="N1112" t="b">
        <v>0</v>
      </c>
      <c r="O1112">
        <f t="shared" si="106"/>
        <v>1</v>
      </c>
      <c r="P1112" t="s">
        <v>8282</v>
      </c>
      <c r="Q1112" t="str">
        <f t="shared" si="107"/>
        <v>games</v>
      </c>
      <c r="R1112" t="str">
        <f t="shared" si="108"/>
        <v>video games</v>
      </c>
      <c r="S1112" s="7">
        <f t="shared" si="104"/>
        <v>41250.933124999996</v>
      </c>
      <c r="T1112" s="7">
        <f t="shared" si="105"/>
        <v>41220.933124999996</v>
      </c>
    </row>
    <row r="1113" spans="1:20" ht="43.2" hidden="1" x14ac:dyDescent="0.5500000000000000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5">
        <v>1452228790</v>
      </c>
      <c r="J1113">
        <v>1449636790</v>
      </c>
      <c r="K1113" t="b">
        <v>0</v>
      </c>
      <c r="L1113">
        <v>1</v>
      </c>
      <c r="M1113">
        <f t="shared" si="103"/>
        <v>1</v>
      </c>
      <c r="N1113" t="b">
        <v>0</v>
      </c>
      <c r="O1113">
        <f t="shared" si="106"/>
        <v>0</v>
      </c>
      <c r="P1113" t="s">
        <v>8282</v>
      </c>
      <c r="Q1113" t="str">
        <f t="shared" si="107"/>
        <v>games</v>
      </c>
      <c r="R1113" t="str">
        <f t="shared" si="108"/>
        <v>video games</v>
      </c>
      <c r="S1113" s="7">
        <f t="shared" si="104"/>
        <v>42377.203587962969</v>
      </c>
      <c r="T1113" s="7">
        <f t="shared" si="105"/>
        <v>42347.203587962969</v>
      </c>
    </row>
    <row r="1114" spans="1:20" ht="43.2" hidden="1" x14ac:dyDescent="0.5500000000000000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5">
        <v>1421656200</v>
      </c>
      <c r="J1114">
        <v>1416507211</v>
      </c>
      <c r="K1114" t="b">
        <v>0</v>
      </c>
      <c r="L1114">
        <v>312</v>
      </c>
      <c r="M1114">
        <f t="shared" si="103"/>
        <v>100.23</v>
      </c>
      <c r="N1114" t="b">
        <v>0</v>
      </c>
      <c r="O1114">
        <f t="shared" si="106"/>
        <v>36</v>
      </c>
      <c r="P1114" t="s">
        <v>8282</v>
      </c>
      <c r="Q1114" t="str">
        <f t="shared" si="107"/>
        <v>games</v>
      </c>
      <c r="R1114" t="str">
        <f t="shared" si="108"/>
        <v>video games</v>
      </c>
      <c r="S1114" s="7">
        <f t="shared" si="104"/>
        <v>42023.354166666672</v>
      </c>
      <c r="T1114" s="7">
        <f t="shared" si="105"/>
        <v>41963.759386574078</v>
      </c>
    </row>
    <row r="1115" spans="1:20" ht="43.2" hidden="1" x14ac:dyDescent="0.5500000000000000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5">
        <v>1408058820</v>
      </c>
      <c r="J1115">
        <v>1405466820</v>
      </c>
      <c r="K1115" t="b">
        <v>0</v>
      </c>
      <c r="L1115">
        <v>1</v>
      </c>
      <c r="M1115">
        <f t="shared" si="103"/>
        <v>5</v>
      </c>
      <c r="N1115" t="b">
        <v>0</v>
      </c>
      <c r="O1115">
        <f t="shared" si="106"/>
        <v>1</v>
      </c>
      <c r="P1115" t="s">
        <v>8282</v>
      </c>
      <c r="Q1115" t="str">
        <f t="shared" si="107"/>
        <v>games</v>
      </c>
      <c r="R1115" t="str">
        <f t="shared" si="108"/>
        <v>video games</v>
      </c>
      <c r="S1115" s="7">
        <f t="shared" si="104"/>
        <v>41865.977083333331</v>
      </c>
      <c r="T1115" s="7">
        <f t="shared" si="105"/>
        <v>41835.977083333331</v>
      </c>
    </row>
    <row r="1116" spans="1:20" ht="43.2" hidden="1" x14ac:dyDescent="0.5500000000000000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5">
        <v>1381306687</v>
      </c>
      <c r="J1116">
        <v>1378714687</v>
      </c>
      <c r="K1116" t="b">
        <v>0</v>
      </c>
      <c r="L1116">
        <v>3</v>
      </c>
      <c r="M1116">
        <f t="shared" si="103"/>
        <v>3.33</v>
      </c>
      <c r="N1116" t="b">
        <v>0</v>
      </c>
      <c r="O1116">
        <f t="shared" si="106"/>
        <v>0</v>
      </c>
      <c r="P1116" t="s">
        <v>8282</v>
      </c>
      <c r="Q1116" t="str">
        <f t="shared" si="107"/>
        <v>games</v>
      </c>
      <c r="R1116" t="str">
        <f t="shared" si="108"/>
        <v>video games</v>
      </c>
      <c r="S1116" s="7">
        <f t="shared" si="104"/>
        <v>41556.345914351856</v>
      </c>
      <c r="T1116" s="7">
        <f t="shared" si="105"/>
        <v>41526.345914351856</v>
      </c>
    </row>
    <row r="1117" spans="1:20" ht="43.2" hidden="1" x14ac:dyDescent="0.5500000000000000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5">
        <v>1459352495</v>
      </c>
      <c r="J1117">
        <v>1456764095</v>
      </c>
      <c r="K1117" t="b">
        <v>0</v>
      </c>
      <c r="L1117">
        <v>4</v>
      </c>
      <c r="M1117">
        <f t="shared" si="103"/>
        <v>13.25</v>
      </c>
      <c r="N1117" t="b">
        <v>0</v>
      </c>
      <c r="O1117">
        <f t="shared" si="106"/>
        <v>0</v>
      </c>
      <c r="P1117" t="s">
        <v>8282</v>
      </c>
      <c r="Q1117" t="str">
        <f t="shared" si="107"/>
        <v>games</v>
      </c>
      <c r="R1117" t="str">
        <f t="shared" si="108"/>
        <v>video games</v>
      </c>
      <c r="S1117" s="7">
        <f t="shared" si="104"/>
        <v>42459.653877314813</v>
      </c>
      <c r="T1117" s="7">
        <f t="shared" si="105"/>
        <v>42429.695543981477</v>
      </c>
    </row>
    <row r="1118" spans="1:20" ht="28.8" hidden="1" x14ac:dyDescent="0.5500000000000000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5">
        <v>1339273208</v>
      </c>
      <c r="J1118">
        <v>1334089208</v>
      </c>
      <c r="K1118" t="b">
        <v>0</v>
      </c>
      <c r="L1118">
        <v>10</v>
      </c>
      <c r="M1118">
        <f t="shared" si="103"/>
        <v>17.850000000000001</v>
      </c>
      <c r="N1118" t="b">
        <v>0</v>
      </c>
      <c r="O1118">
        <f t="shared" si="106"/>
        <v>0</v>
      </c>
      <c r="P1118" t="s">
        <v>8282</v>
      </c>
      <c r="Q1118" t="str">
        <f t="shared" si="107"/>
        <v>games</v>
      </c>
      <c r="R1118" t="str">
        <f t="shared" si="108"/>
        <v>video games</v>
      </c>
      <c r="S1118" s="7">
        <f t="shared" si="104"/>
        <v>41069.847314814811</v>
      </c>
      <c r="T1118" s="7">
        <f t="shared" si="105"/>
        <v>41009.847314814811</v>
      </c>
    </row>
    <row r="1119" spans="1:20" ht="43.2" hidden="1" x14ac:dyDescent="0.5500000000000000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5">
        <v>1451053313</v>
      </c>
      <c r="J1119">
        <v>1448461313</v>
      </c>
      <c r="K1119" t="b">
        <v>0</v>
      </c>
      <c r="L1119">
        <v>8</v>
      </c>
      <c r="M1119">
        <f t="shared" si="103"/>
        <v>10.38</v>
      </c>
      <c r="N1119" t="b">
        <v>0</v>
      </c>
      <c r="O1119">
        <f t="shared" si="106"/>
        <v>8</v>
      </c>
      <c r="P1119" t="s">
        <v>8282</v>
      </c>
      <c r="Q1119" t="str">
        <f t="shared" si="107"/>
        <v>games</v>
      </c>
      <c r="R1119" t="str">
        <f t="shared" si="108"/>
        <v>video games</v>
      </c>
      <c r="S1119" s="7">
        <f t="shared" si="104"/>
        <v>42363.598530092597</v>
      </c>
      <c r="T1119" s="7">
        <f t="shared" si="105"/>
        <v>42333.598530092597</v>
      </c>
    </row>
    <row r="1120" spans="1:20" ht="43.2" hidden="1" x14ac:dyDescent="0.5500000000000000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5">
        <v>1396666779</v>
      </c>
      <c r="J1120">
        <v>1394078379</v>
      </c>
      <c r="K1120" t="b">
        <v>0</v>
      </c>
      <c r="L1120">
        <v>3</v>
      </c>
      <c r="M1120">
        <f t="shared" si="103"/>
        <v>36.33</v>
      </c>
      <c r="N1120" t="b">
        <v>0</v>
      </c>
      <c r="O1120">
        <f t="shared" si="106"/>
        <v>2</v>
      </c>
      <c r="P1120" t="s">
        <v>8282</v>
      </c>
      <c r="Q1120" t="str">
        <f t="shared" si="107"/>
        <v>games</v>
      </c>
      <c r="R1120" t="str">
        <f t="shared" si="108"/>
        <v>video games</v>
      </c>
      <c r="S1120" s="7">
        <f t="shared" si="104"/>
        <v>41734.124756944446</v>
      </c>
      <c r="T1120" s="7">
        <f t="shared" si="105"/>
        <v>41704.16642361111</v>
      </c>
    </row>
    <row r="1121" spans="1:20" ht="43.2" hidden="1" x14ac:dyDescent="0.5500000000000000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5">
        <v>1396810864</v>
      </c>
      <c r="J1121">
        <v>1395687664</v>
      </c>
      <c r="K1121" t="b">
        <v>0</v>
      </c>
      <c r="L1121">
        <v>1</v>
      </c>
      <c r="M1121">
        <f t="shared" si="103"/>
        <v>5</v>
      </c>
      <c r="N1121" t="b">
        <v>0</v>
      </c>
      <c r="O1121">
        <f t="shared" si="106"/>
        <v>0</v>
      </c>
      <c r="P1121" t="s">
        <v>8282</v>
      </c>
      <c r="Q1121" t="str">
        <f t="shared" si="107"/>
        <v>games</v>
      </c>
      <c r="R1121" t="str">
        <f t="shared" si="108"/>
        <v>video games</v>
      </c>
      <c r="S1121" s="7">
        <f t="shared" si="104"/>
        <v>41735.792407407411</v>
      </c>
      <c r="T1121" s="7">
        <f t="shared" si="105"/>
        <v>41722.792407407411</v>
      </c>
    </row>
    <row r="1122" spans="1:20" ht="28.8" hidden="1" x14ac:dyDescent="0.5500000000000000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5">
        <v>1319835400</v>
      </c>
      <c r="J1122">
        <v>1315947400</v>
      </c>
      <c r="K1122" t="b">
        <v>0</v>
      </c>
      <c r="L1122">
        <v>0</v>
      </c>
      <c r="M1122">
        <f t="shared" si="103"/>
        <v>0</v>
      </c>
      <c r="N1122" t="b">
        <v>0</v>
      </c>
      <c r="O1122">
        <f t="shared" si="106"/>
        <v>0</v>
      </c>
      <c r="P1122" t="s">
        <v>8282</v>
      </c>
      <c r="Q1122" t="str">
        <f t="shared" si="107"/>
        <v>games</v>
      </c>
      <c r="R1122" t="str">
        <f t="shared" si="108"/>
        <v>video games</v>
      </c>
      <c r="S1122" s="7">
        <f t="shared" si="104"/>
        <v>40844.872685185182</v>
      </c>
      <c r="T1122" s="7">
        <f t="shared" si="105"/>
        <v>40799.872685185182</v>
      </c>
    </row>
    <row r="1123" spans="1:20" ht="43.2" hidden="1" x14ac:dyDescent="0.5500000000000000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5">
        <v>1457904316</v>
      </c>
      <c r="J1123">
        <v>1455315916</v>
      </c>
      <c r="K1123" t="b">
        <v>0</v>
      </c>
      <c r="L1123">
        <v>5</v>
      </c>
      <c r="M1123">
        <f t="shared" si="103"/>
        <v>5.8</v>
      </c>
      <c r="N1123" t="b">
        <v>0</v>
      </c>
      <c r="O1123">
        <f t="shared" si="106"/>
        <v>0</v>
      </c>
      <c r="P1123" t="s">
        <v>8282</v>
      </c>
      <c r="Q1123" t="str">
        <f t="shared" si="107"/>
        <v>games</v>
      </c>
      <c r="R1123" t="str">
        <f t="shared" si="108"/>
        <v>video games</v>
      </c>
      <c r="S1123" s="7">
        <f t="shared" si="104"/>
        <v>42442.892546296294</v>
      </c>
      <c r="T1123" s="7">
        <f t="shared" si="105"/>
        <v>42412.934212962966</v>
      </c>
    </row>
    <row r="1124" spans="1:20" ht="43.2" hidden="1" x14ac:dyDescent="0.5500000000000000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5">
        <v>1369932825</v>
      </c>
      <c r="J1124">
        <v>1368723225</v>
      </c>
      <c r="K1124" t="b">
        <v>0</v>
      </c>
      <c r="L1124">
        <v>0</v>
      </c>
      <c r="M1124">
        <f t="shared" si="103"/>
        <v>0</v>
      </c>
      <c r="N1124" t="b">
        <v>0</v>
      </c>
      <c r="O1124">
        <f t="shared" si="106"/>
        <v>0</v>
      </c>
      <c r="P1124" t="s">
        <v>8282</v>
      </c>
      <c r="Q1124" t="str">
        <f t="shared" si="107"/>
        <v>games</v>
      </c>
      <c r="R1124" t="str">
        <f t="shared" si="108"/>
        <v>video games</v>
      </c>
      <c r="S1124" s="7">
        <f t="shared" si="104"/>
        <v>41424.703993055555</v>
      </c>
      <c r="T1124" s="7">
        <f t="shared" si="105"/>
        <v>41410.703993055555</v>
      </c>
    </row>
    <row r="1125" spans="1:20" ht="43.2" hidden="1" x14ac:dyDescent="0.5500000000000000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5">
        <v>1397910848</v>
      </c>
      <c r="J1125">
        <v>1395318848</v>
      </c>
      <c r="K1125" t="b">
        <v>0</v>
      </c>
      <c r="L1125">
        <v>3</v>
      </c>
      <c r="M1125">
        <f t="shared" si="103"/>
        <v>3.67</v>
      </c>
      <c r="N1125" t="b">
        <v>0</v>
      </c>
      <c r="O1125">
        <f t="shared" si="106"/>
        <v>0</v>
      </c>
      <c r="P1125" t="s">
        <v>8282</v>
      </c>
      <c r="Q1125" t="str">
        <f t="shared" si="107"/>
        <v>games</v>
      </c>
      <c r="R1125" t="str">
        <f t="shared" si="108"/>
        <v>video games</v>
      </c>
      <c r="S1125" s="7">
        <f t="shared" si="104"/>
        <v>41748.5237037037</v>
      </c>
      <c r="T1125" s="7">
        <f t="shared" si="105"/>
        <v>41718.5237037037</v>
      </c>
    </row>
    <row r="1126" spans="1:20" ht="43.2" hidden="1" x14ac:dyDescent="0.5500000000000000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5">
        <v>1430409651</v>
      </c>
      <c r="J1126">
        <v>1427817651</v>
      </c>
      <c r="K1126" t="b">
        <v>0</v>
      </c>
      <c r="L1126">
        <v>7</v>
      </c>
      <c r="M1126">
        <f t="shared" si="103"/>
        <v>60.71</v>
      </c>
      <c r="N1126" t="b">
        <v>0</v>
      </c>
      <c r="O1126">
        <f t="shared" si="106"/>
        <v>0</v>
      </c>
      <c r="P1126" t="s">
        <v>8283</v>
      </c>
      <c r="Q1126" t="str">
        <f t="shared" si="107"/>
        <v>games</v>
      </c>
      <c r="R1126" t="str">
        <f t="shared" si="108"/>
        <v>mobile games</v>
      </c>
      <c r="S1126" s="7">
        <f t="shared" si="104"/>
        <v>42124.667256944449</v>
      </c>
      <c r="T1126" s="7">
        <f t="shared" si="105"/>
        <v>42094.667256944449</v>
      </c>
    </row>
    <row r="1127" spans="1:20" ht="43.2" hidden="1" x14ac:dyDescent="0.5500000000000000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5">
        <v>1443193130</v>
      </c>
      <c r="J1127">
        <v>1438009130</v>
      </c>
      <c r="K1127" t="b">
        <v>0</v>
      </c>
      <c r="L1127">
        <v>0</v>
      </c>
      <c r="M1127">
        <f t="shared" si="103"/>
        <v>0</v>
      </c>
      <c r="N1127" t="b">
        <v>0</v>
      </c>
      <c r="O1127">
        <f t="shared" si="106"/>
        <v>0</v>
      </c>
      <c r="P1127" t="s">
        <v>8283</v>
      </c>
      <c r="Q1127" t="str">
        <f t="shared" si="107"/>
        <v>games</v>
      </c>
      <c r="R1127" t="str">
        <f t="shared" si="108"/>
        <v>mobile games</v>
      </c>
      <c r="S1127" s="7">
        <f t="shared" si="104"/>
        <v>42272.624189814815</v>
      </c>
      <c r="T1127" s="7">
        <f t="shared" si="105"/>
        <v>42212.624189814815</v>
      </c>
    </row>
    <row r="1128" spans="1:20" ht="43.2" hidden="1" x14ac:dyDescent="0.5500000000000000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5">
        <v>1468482694</v>
      </c>
      <c r="J1128">
        <v>1465890694</v>
      </c>
      <c r="K1128" t="b">
        <v>0</v>
      </c>
      <c r="L1128">
        <v>2</v>
      </c>
      <c r="M1128">
        <f t="shared" si="103"/>
        <v>5</v>
      </c>
      <c r="N1128" t="b">
        <v>0</v>
      </c>
      <c r="O1128">
        <f t="shared" si="106"/>
        <v>1</v>
      </c>
      <c r="P1128" t="s">
        <v>8283</v>
      </c>
      <c r="Q1128" t="str">
        <f t="shared" si="107"/>
        <v>games</v>
      </c>
      <c r="R1128" t="str">
        <f t="shared" si="108"/>
        <v>mobile games</v>
      </c>
      <c r="S1128" s="7">
        <f t="shared" si="104"/>
        <v>42565.327476851846</v>
      </c>
      <c r="T1128" s="7">
        <f t="shared" si="105"/>
        <v>42535.327476851846</v>
      </c>
    </row>
    <row r="1129" spans="1:20" ht="57.6" hidden="1" x14ac:dyDescent="0.5500000000000000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5">
        <v>1416000600</v>
      </c>
      <c r="J1129">
        <v>1413318600</v>
      </c>
      <c r="K1129" t="b">
        <v>0</v>
      </c>
      <c r="L1129">
        <v>23</v>
      </c>
      <c r="M1129">
        <f t="shared" si="103"/>
        <v>25.43</v>
      </c>
      <c r="N1129" t="b">
        <v>0</v>
      </c>
      <c r="O1129">
        <f t="shared" si="106"/>
        <v>2</v>
      </c>
      <c r="P1129" t="s">
        <v>8283</v>
      </c>
      <c r="Q1129" t="str">
        <f t="shared" si="107"/>
        <v>games</v>
      </c>
      <c r="R1129" t="str">
        <f t="shared" si="108"/>
        <v>mobile games</v>
      </c>
      <c r="S1129" s="7">
        <f t="shared" si="104"/>
        <v>41957.895833333328</v>
      </c>
      <c r="T1129" s="7">
        <f t="shared" si="105"/>
        <v>41926.854166666664</v>
      </c>
    </row>
    <row r="1130" spans="1:20" hidden="1" x14ac:dyDescent="0.5500000000000000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5">
        <v>1407425717</v>
      </c>
      <c r="J1130">
        <v>1404833717</v>
      </c>
      <c r="K1130" t="b">
        <v>0</v>
      </c>
      <c r="L1130">
        <v>1</v>
      </c>
      <c r="M1130">
        <f t="shared" si="103"/>
        <v>1</v>
      </c>
      <c r="N1130" t="b">
        <v>0</v>
      </c>
      <c r="O1130">
        <f t="shared" si="106"/>
        <v>0</v>
      </c>
      <c r="P1130" t="s">
        <v>8283</v>
      </c>
      <c r="Q1130" t="str">
        <f t="shared" si="107"/>
        <v>games</v>
      </c>
      <c r="R1130" t="str">
        <f t="shared" si="108"/>
        <v>mobile games</v>
      </c>
      <c r="S1130" s="7">
        <f t="shared" si="104"/>
        <v>41858.649502314816</v>
      </c>
      <c r="T1130" s="7">
        <f t="shared" si="105"/>
        <v>41828.649502314816</v>
      </c>
    </row>
    <row r="1131" spans="1:20" ht="43.2" hidden="1" x14ac:dyDescent="0.5500000000000000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5">
        <v>1465107693</v>
      </c>
      <c r="J1131">
        <v>1462515693</v>
      </c>
      <c r="K1131" t="b">
        <v>0</v>
      </c>
      <c r="L1131">
        <v>2</v>
      </c>
      <c r="M1131">
        <f t="shared" si="103"/>
        <v>10.5</v>
      </c>
      <c r="N1131" t="b">
        <v>0</v>
      </c>
      <c r="O1131">
        <f t="shared" si="106"/>
        <v>0</v>
      </c>
      <c r="P1131" t="s">
        <v>8283</v>
      </c>
      <c r="Q1131" t="str">
        <f t="shared" si="107"/>
        <v>games</v>
      </c>
      <c r="R1131" t="str">
        <f t="shared" si="108"/>
        <v>mobile games</v>
      </c>
      <c r="S1131" s="7">
        <f t="shared" si="104"/>
        <v>42526.264965277776</v>
      </c>
      <c r="T1131" s="7">
        <f t="shared" si="105"/>
        <v>42496.264965277776</v>
      </c>
    </row>
    <row r="1132" spans="1:20" ht="43.2" hidden="1" x14ac:dyDescent="0.5500000000000000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5">
        <v>1416963300</v>
      </c>
      <c r="J1132">
        <v>1411775700</v>
      </c>
      <c r="K1132" t="b">
        <v>0</v>
      </c>
      <c r="L1132">
        <v>3</v>
      </c>
      <c r="M1132">
        <f t="shared" si="103"/>
        <v>3.67</v>
      </c>
      <c r="N1132" t="b">
        <v>0</v>
      </c>
      <c r="O1132">
        <f t="shared" si="106"/>
        <v>0</v>
      </c>
      <c r="P1132" t="s">
        <v>8283</v>
      </c>
      <c r="Q1132" t="str">
        <f t="shared" si="107"/>
        <v>games</v>
      </c>
      <c r="R1132" t="str">
        <f t="shared" si="108"/>
        <v>mobile games</v>
      </c>
      <c r="S1132" s="7">
        <f t="shared" si="104"/>
        <v>41969.038194444445</v>
      </c>
      <c r="T1132" s="7">
        <f t="shared" si="105"/>
        <v>41908.996527777781</v>
      </c>
    </row>
    <row r="1133" spans="1:20" ht="43.2" hidden="1" x14ac:dyDescent="0.5500000000000000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5">
        <v>1450993668</v>
      </c>
      <c r="J1133">
        <v>1448401668</v>
      </c>
      <c r="K1133" t="b">
        <v>0</v>
      </c>
      <c r="L1133">
        <v>0</v>
      </c>
      <c r="M1133">
        <f t="shared" si="103"/>
        <v>0</v>
      </c>
      <c r="N1133" t="b">
        <v>0</v>
      </c>
      <c r="O1133">
        <f t="shared" si="106"/>
        <v>0</v>
      </c>
      <c r="P1133" t="s">
        <v>8283</v>
      </c>
      <c r="Q1133" t="str">
        <f t="shared" si="107"/>
        <v>games</v>
      </c>
      <c r="R1133" t="str">
        <f t="shared" si="108"/>
        <v>mobile games</v>
      </c>
      <c r="S1133" s="7">
        <f t="shared" si="104"/>
        <v>42362.908194444448</v>
      </c>
      <c r="T1133" s="7">
        <f t="shared" si="105"/>
        <v>42332.908194444448</v>
      </c>
    </row>
    <row r="1134" spans="1:20" ht="43.2" hidden="1" x14ac:dyDescent="0.5500000000000000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5">
        <v>1483238771</v>
      </c>
      <c r="J1134">
        <v>1480646771</v>
      </c>
      <c r="K1134" t="b">
        <v>0</v>
      </c>
      <c r="L1134">
        <v>13</v>
      </c>
      <c r="M1134">
        <f t="shared" si="103"/>
        <v>110.62</v>
      </c>
      <c r="N1134" t="b">
        <v>0</v>
      </c>
      <c r="O1134">
        <f t="shared" si="106"/>
        <v>14</v>
      </c>
      <c r="P1134" t="s">
        <v>8283</v>
      </c>
      <c r="Q1134" t="str">
        <f t="shared" si="107"/>
        <v>games</v>
      </c>
      <c r="R1134" t="str">
        <f t="shared" si="108"/>
        <v>mobile games</v>
      </c>
      <c r="S1134" s="7">
        <f t="shared" si="104"/>
        <v>42736.115405092598</v>
      </c>
      <c r="T1134" s="7">
        <f t="shared" si="105"/>
        <v>42706.115405092598</v>
      </c>
    </row>
    <row r="1135" spans="1:20" ht="43.2" hidden="1" x14ac:dyDescent="0.5500000000000000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5">
        <v>1406799981</v>
      </c>
      <c r="J1135">
        <v>1404207981</v>
      </c>
      <c r="K1135" t="b">
        <v>0</v>
      </c>
      <c r="L1135">
        <v>1</v>
      </c>
      <c r="M1135">
        <f t="shared" si="103"/>
        <v>20</v>
      </c>
      <c r="N1135" t="b">
        <v>0</v>
      </c>
      <c r="O1135">
        <f t="shared" si="106"/>
        <v>1</v>
      </c>
      <c r="P1135" t="s">
        <v>8283</v>
      </c>
      <c r="Q1135" t="str">
        <f t="shared" si="107"/>
        <v>games</v>
      </c>
      <c r="R1135" t="str">
        <f t="shared" si="108"/>
        <v>mobile games</v>
      </c>
      <c r="S1135" s="7">
        <f t="shared" si="104"/>
        <v>41851.407187500001</v>
      </c>
      <c r="T1135" s="7">
        <f t="shared" si="105"/>
        <v>41821.407187500001</v>
      </c>
    </row>
    <row r="1136" spans="1:20" ht="43.2" hidden="1" x14ac:dyDescent="0.5500000000000000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5">
        <v>1417235580</v>
      </c>
      <c r="J1136">
        <v>1416034228</v>
      </c>
      <c r="K1136" t="b">
        <v>0</v>
      </c>
      <c r="L1136">
        <v>1</v>
      </c>
      <c r="M1136">
        <f t="shared" si="103"/>
        <v>1</v>
      </c>
      <c r="N1136" t="b">
        <v>0</v>
      </c>
      <c r="O1136">
        <f t="shared" si="106"/>
        <v>0</v>
      </c>
      <c r="P1136" t="s">
        <v>8283</v>
      </c>
      <c r="Q1136" t="str">
        <f t="shared" si="107"/>
        <v>games</v>
      </c>
      <c r="R1136" t="str">
        <f t="shared" si="108"/>
        <v>mobile games</v>
      </c>
      <c r="S1136" s="7">
        <f t="shared" si="104"/>
        <v>41972.189583333333</v>
      </c>
      <c r="T1136" s="7">
        <f t="shared" si="105"/>
        <v>41958.285046296296</v>
      </c>
    </row>
    <row r="1137" spans="1:20" ht="57.6" hidden="1" x14ac:dyDescent="0.5500000000000000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5">
        <v>1470527094</v>
      </c>
      <c r="J1137">
        <v>1467935094</v>
      </c>
      <c r="K1137" t="b">
        <v>0</v>
      </c>
      <c r="L1137">
        <v>1</v>
      </c>
      <c r="M1137">
        <f t="shared" si="103"/>
        <v>50</v>
      </c>
      <c r="N1137" t="b">
        <v>0</v>
      </c>
      <c r="O1137">
        <f t="shared" si="106"/>
        <v>5</v>
      </c>
      <c r="P1137" t="s">
        <v>8283</v>
      </c>
      <c r="Q1137" t="str">
        <f t="shared" si="107"/>
        <v>games</v>
      </c>
      <c r="R1137" t="str">
        <f t="shared" si="108"/>
        <v>mobile games</v>
      </c>
      <c r="S1137" s="7">
        <f t="shared" si="104"/>
        <v>42588.989513888882</v>
      </c>
      <c r="T1137" s="7">
        <f t="shared" si="105"/>
        <v>42558.989513888882</v>
      </c>
    </row>
    <row r="1138" spans="1:20" ht="43.2" hidden="1" x14ac:dyDescent="0.5500000000000000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5">
        <v>1450541229</v>
      </c>
      <c r="J1138">
        <v>1447949229</v>
      </c>
      <c r="K1138" t="b">
        <v>0</v>
      </c>
      <c r="L1138">
        <v>6</v>
      </c>
      <c r="M1138">
        <f t="shared" si="103"/>
        <v>45</v>
      </c>
      <c r="N1138" t="b">
        <v>0</v>
      </c>
      <c r="O1138">
        <f t="shared" si="106"/>
        <v>6</v>
      </c>
      <c r="P1138" t="s">
        <v>8283</v>
      </c>
      <c r="Q1138" t="str">
        <f t="shared" si="107"/>
        <v>games</v>
      </c>
      <c r="R1138" t="str">
        <f t="shared" si="108"/>
        <v>mobile games</v>
      </c>
      <c r="S1138" s="7">
        <f t="shared" si="104"/>
        <v>42357.671631944439</v>
      </c>
      <c r="T1138" s="7">
        <f t="shared" si="105"/>
        <v>42327.671631944439</v>
      </c>
    </row>
    <row r="1139" spans="1:20" ht="43.2" hidden="1" x14ac:dyDescent="0.5500000000000000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5">
        <v>1461440421</v>
      </c>
      <c r="J1139">
        <v>1458848421</v>
      </c>
      <c r="K1139" t="b">
        <v>0</v>
      </c>
      <c r="L1139">
        <v>39</v>
      </c>
      <c r="M1139">
        <f t="shared" si="103"/>
        <v>253.21</v>
      </c>
      <c r="N1139" t="b">
        <v>0</v>
      </c>
      <c r="O1139">
        <f t="shared" si="106"/>
        <v>40</v>
      </c>
      <c r="P1139" t="s">
        <v>8283</v>
      </c>
      <c r="Q1139" t="str">
        <f t="shared" si="107"/>
        <v>games</v>
      </c>
      <c r="R1139" t="str">
        <f t="shared" si="108"/>
        <v>mobile games</v>
      </c>
      <c r="S1139" s="7">
        <f t="shared" si="104"/>
        <v>42483.819687499999</v>
      </c>
      <c r="T1139" s="7">
        <f t="shared" si="105"/>
        <v>42453.819687499999</v>
      </c>
    </row>
    <row r="1140" spans="1:20" ht="43.2" hidden="1" x14ac:dyDescent="0.5500000000000000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5">
        <v>1485035131</v>
      </c>
      <c r="J1140">
        <v>1483307131</v>
      </c>
      <c r="K1140" t="b">
        <v>0</v>
      </c>
      <c r="L1140">
        <v>4</v>
      </c>
      <c r="M1140">
        <f t="shared" si="103"/>
        <v>31.25</v>
      </c>
      <c r="N1140" t="b">
        <v>0</v>
      </c>
      <c r="O1140">
        <f t="shared" si="106"/>
        <v>0</v>
      </c>
      <c r="P1140" t="s">
        <v>8283</v>
      </c>
      <c r="Q1140" t="str">
        <f t="shared" si="107"/>
        <v>games</v>
      </c>
      <c r="R1140" t="str">
        <f t="shared" si="108"/>
        <v>mobile games</v>
      </c>
      <c r="S1140" s="7">
        <f t="shared" si="104"/>
        <v>42756.9066087963</v>
      </c>
      <c r="T1140" s="7">
        <f t="shared" si="105"/>
        <v>42736.9066087963</v>
      </c>
    </row>
    <row r="1141" spans="1:20" ht="43.2" hidden="1" x14ac:dyDescent="0.5500000000000000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5">
        <v>1420100426</v>
      </c>
      <c r="J1141">
        <v>1417508426</v>
      </c>
      <c r="K1141" t="b">
        <v>0</v>
      </c>
      <c r="L1141">
        <v>1</v>
      </c>
      <c r="M1141">
        <f t="shared" si="103"/>
        <v>5</v>
      </c>
      <c r="N1141" t="b">
        <v>0</v>
      </c>
      <c r="O1141">
        <f t="shared" si="106"/>
        <v>0</v>
      </c>
      <c r="P1141" t="s">
        <v>8283</v>
      </c>
      <c r="Q1141" t="str">
        <f t="shared" si="107"/>
        <v>games</v>
      </c>
      <c r="R1141" t="str">
        <f t="shared" si="108"/>
        <v>mobile games</v>
      </c>
      <c r="S1141" s="7">
        <f t="shared" si="104"/>
        <v>42005.347523148142</v>
      </c>
      <c r="T1141" s="7">
        <f t="shared" si="105"/>
        <v>41975.347523148142</v>
      </c>
    </row>
    <row r="1142" spans="1:20" ht="43.2" hidden="1" x14ac:dyDescent="0.5500000000000000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5">
        <v>1438859121</v>
      </c>
      <c r="J1142">
        <v>1436267121</v>
      </c>
      <c r="K1142" t="b">
        <v>0</v>
      </c>
      <c r="L1142">
        <v>0</v>
      </c>
      <c r="M1142">
        <f t="shared" si="103"/>
        <v>0</v>
      </c>
      <c r="N1142" t="b">
        <v>0</v>
      </c>
      <c r="O1142">
        <f t="shared" si="106"/>
        <v>0</v>
      </c>
      <c r="P1142" t="s">
        <v>8283</v>
      </c>
      <c r="Q1142" t="str">
        <f t="shared" si="107"/>
        <v>games</v>
      </c>
      <c r="R1142" t="str">
        <f t="shared" si="108"/>
        <v>mobile games</v>
      </c>
      <c r="S1142" s="7">
        <f t="shared" si="104"/>
        <v>42222.462048611109</v>
      </c>
      <c r="T1142" s="7">
        <f t="shared" si="105"/>
        <v>42192.462048611109</v>
      </c>
    </row>
    <row r="1143" spans="1:20" hidden="1" x14ac:dyDescent="0.5500000000000000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5">
        <v>1436460450</v>
      </c>
      <c r="J1143">
        <v>1433868450</v>
      </c>
      <c r="K1143" t="b">
        <v>0</v>
      </c>
      <c r="L1143">
        <v>0</v>
      </c>
      <c r="M1143">
        <f t="shared" si="103"/>
        <v>0</v>
      </c>
      <c r="N1143" t="b">
        <v>0</v>
      </c>
      <c r="O1143">
        <f t="shared" si="106"/>
        <v>0</v>
      </c>
      <c r="P1143" t="s">
        <v>8283</v>
      </c>
      <c r="Q1143" t="str">
        <f t="shared" si="107"/>
        <v>games</v>
      </c>
      <c r="R1143" t="str">
        <f t="shared" si="108"/>
        <v>mobile games</v>
      </c>
      <c r="S1143" s="7">
        <f t="shared" si="104"/>
        <v>42194.699652777781</v>
      </c>
      <c r="T1143" s="7">
        <f t="shared" si="105"/>
        <v>42164.699652777781</v>
      </c>
    </row>
    <row r="1144" spans="1:20" ht="43.2" hidden="1" x14ac:dyDescent="0.5500000000000000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5">
        <v>1424131727</v>
      </c>
      <c r="J1144">
        <v>1421539727</v>
      </c>
      <c r="K1144" t="b">
        <v>0</v>
      </c>
      <c r="L1144">
        <v>0</v>
      </c>
      <c r="M1144">
        <f t="shared" si="103"/>
        <v>0</v>
      </c>
      <c r="N1144" t="b">
        <v>0</v>
      </c>
      <c r="O1144">
        <f t="shared" si="106"/>
        <v>0</v>
      </c>
      <c r="P1144" t="s">
        <v>8283</v>
      </c>
      <c r="Q1144" t="str">
        <f t="shared" si="107"/>
        <v>games</v>
      </c>
      <c r="R1144" t="str">
        <f t="shared" si="108"/>
        <v>mobile games</v>
      </c>
      <c r="S1144" s="7">
        <f t="shared" si="104"/>
        <v>42052.006099537044</v>
      </c>
      <c r="T1144" s="7">
        <f t="shared" si="105"/>
        <v>42022.006099537044</v>
      </c>
    </row>
    <row r="1145" spans="1:20" ht="43.2" hidden="1" x14ac:dyDescent="0.5500000000000000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5">
        <v>1450327126</v>
      </c>
      <c r="J1145">
        <v>1447735126</v>
      </c>
      <c r="K1145" t="b">
        <v>0</v>
      </c>
      <c r="L1145">
        <v>8</v>
      </c>
      <c r="M1145">
        <f t="shared" si="103"/>
        <v>23.25</v>
      </c>
      <c r="N1145" t="b">
        <v>0</v>
      </c>
      <c r="O1145">
        <f t="shared" si="106"/>
        <v>0</v>
      </c>
      <c r="P1145" t="s">
        <v>8283</v>
      </c>
      <c r="Q1145" t="str">
        <f t="shared" si="107"/>
        <v>games</v>
      </c>
      <c r="R1145" t="str">
        <f t="shared" si="108"/>
        <v>mobile games</v>
      </c>
      <c r="S1145" s="7">
        <f t="shared" si="104"/>
        <v>42355.19358796296</v>
      </c>
      <c r="T1145" s="7">
        <f t="shared" si="105"/>
        <v>42325.19358796296</v>
      </c>
    </row>
    <row r="1146" spans="1:20" ht="43.2" hidden="1" x14ac:dyDescent="0.5500000000000000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5">
        <v>1430281320</v>
      </c>
      <c r="J1146">
        <v>1427689320</v>
      </c>
      <c r="K1146" t="b">
        <v>0</v>
      </c>
      <c r="L1146">
        <v>0</v>
      </c>
      <c r="M1146">
        <f t="shared" si="103"/>
        <v>0</v>
      </c>
      <c r="N1146" t="b">
        <v>0</v>
      </c>
      <c r="O1146">
        <f t="shared" si="106"/>
        <v>0</v>
      </c>
      <c r="P1146" t="s">
        <v>8284</v>
      </c>
      <c r="Q1146" t="str">
        <f t="shared" si="107"/>
        <v>food</v>
      </c>
      <c r="R1146" t="str">
        <f t="shared" si="108"/>
        <v>food trucks</v>
      </c>
      <c r="S1146" s="7">
        <f t="shared" si="104"/>
        <v>42123.181944444441</v>
      </c>
      <c r="T1146" s="7">
        <f t="shared" si="105"/>
        <v>42093.181944444441</v>
      </c>
    </row>
    <row r="1147" spans="1:20" ht="43.2" hidden="1" x14ac:dyDescent="0.5500000000000000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5">
        <v>1412272592</v>
      </c>
      <c r="J1147">
        <v>1407088592</v>
      </c>
      <c r="K1147" t="b">
        <v>0</v>
      </c>
      <c r="L1147">
        <v>1</v>
      </c>
      <c r="M1147">
        <f t="shared" si="103"/>
        <v>100</v>
      </c>
      <c r="N1147" t="b">
        <v>0</v>
      </c>
      <c r="O1147">
        <f t="shared" si="106"/>
        <v>0</v>
      </c>
      <c r="P1147" t="s">
        <v>8284</v>
      </c>
      <c r="Q1147" t="str">
        <f t="shared" si="107"/>
        <v>food</v>
      </c>
      <c r="R1147" t="str">
        <f t="shared" si="108"/>
        <v>food trucks</v>
      </c>
      <c r="S1147" s="7">
        <f t="shared" si="104"/>
        <v>41914.747592592597</v>
      </c>
      <c r="T1147" s="7">
        <f t="shared" si="105"/>
        <v>41854.747592592597</v>
      </c>
    </row>
    <row r="1148" spans="1:20" ht="43.2" hidden="1" x14ac:dyDescent="0.5500000000000000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5">
        <v>1399071173</v>
      </c>
      <c r="J1148">
        <v>1395787973</v>
      </c>
      <c r="K1148" t="b">
        <v>0</v>
      </c>
      <c r="L1148">
        <v>12</v>
      </c>
      <c r="M1148">
        <f t="shared" si="103"/>
        <v>44.17</v>
      </c>
      <c r="N1148" t="b">
        <v>0</v>
      </c>
      <c r="O1148">
        <f t="shared" si="106"/>
        <v>9</v>
      </c>
      <c r="P1148" t="s">
        <v>8284</v>
      </c>
      <c r="Q1148" t="str">
        <f t="shared" si="107"/>
        <v>food</v>
      </c>
      <c r="R1148" t="str">
        <f t="shared" si="108"/>
        <v>food trucks</v>
      </c>
      <c r="S1148" s="7">
        <f t="shared" si="104"/>
        <v>41761.9533912037</v>
      </c>
      <c r="T1148" s="7">
        <f t="shared" si="105"/>
        <v>41723.9533912037</v>
      </c>
    </row>
    <row r="1149" spans="1:20" ht="43.2" hidden="1" x14ac:dyDescent="0.5500000000000000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5">
        <v>1413760783</v>
      </c>
      <c r="J1149">
        <v>1408576783</v>
      </c>
      <c r="K1149" t="b">
        <v>0</v>
      </c>
      <c r="L1149">
        <v>0</v>
      </c>
      <c r="M1149">
        <f t="shared" si="103"/>
        <v>0</v>
      </c>
      <c r="N1149" t="b">
        <v>0</v>
      </c>
      <c r="O1149">
        <f t="shared" si="106"/>
        <v>0</v>
      </c>
      <c r="P1149" t="s">
        <v>8284</v>
      </c>
      <c r="Q1149" t="str">
        <f t="shared" si="107"/>
        <v>food</v>
      </c>
      <c r="R1149" t="str">
        <f t="shared" si="108"/>
        <v>food trucks</v>
      </c>
      <c r="S1149" s="7">
        <f t="shared" si="104"/>
        <v>41931.972025462965</v>
      </c>
      <c r="T1149" s="7">
        <f t="shared" si="105"/>
        <v>41871.972025462965</v>
      </c>
    </row>
    <row r="1150" spans="1:20" ht="28.8" hidden="1" x14ac:dyDescent="0.5500000000000000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5">
        <v>1480568781</v>
      </c>
      <c r="J1150">
        <v>1477973181</v>
      </c>
      <c r="K1150" t="b">
        <v>0</v>
      </c>
      <c r="L1150">
        <v>3</v>
      </c>
      <c r="M1150">
        <f t="shared" si="103"/>
        <v>24.33</v>
      </c>
      <c r="N1150" t="b">
        <v>0</v>
      </c>
      <c r="O1150">
        <f t="shared" si="106"/>
        <v>0</v>
      </c>
      <c r="P1150" t="s">
        <v>8284</v>
      </c>
      <c r="Q1150" t="str">
        <f t="shared" si="107"/>
        <v>food</v>
      </c>
      <c r="R1150" t="str">
        <f t="shared" si="108"/>
        <v>food trucks</v>
      </c>
      <c r="S1150" s="7">
        <f t="shared" si="104"/>
        <v>42705.212743055556</v>
      </c>
      <c r="T1150" s="7">
        <f t="shared" si="105"/>
        <v>42675.171076388884</v>
      </c>
    </row>
    <row r="1151" spans="1:20" ht="28.8" hidden="1" x14ac:dyDescent="0.5500000000000000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5">
        <v>1466096566</v>
      </c>
      <c r="J1151">
        <v>1463504566</v>
      </c>
      <c r="K1151" t="b">
        <v>0</v>
      </c>
      <c r="L1151">
        <v>2</v>
      </c>
      <c r="M1151">
        <f t="shared" si="103"/>
        <v>37.5</v>
      </c>
      <c r="N1151" t="b">
        <v>0</v>
      </c>
      <c r="O1151">
        <f t="shared" si="106"/>
        <v>0</v>
      </c>
      <c r="P1151" t="s">
        <v>8284</v>
      </c>
      <c r="Q1151" t="str">
        <f t="shared" si="107"/>
        <v>food</v>
      </c>
      <c r="R1151" t="str">
        <f t="shared" si="108"/>
        <v>food trucks</v>
      </c>
      <c r="S1151" s="7">
        <f t="shared" si="104"/>
        <v>42537.71025462963</v>
      </c>
      <c r="T1151" s="7">
        <f t="shared" si="105"/>
        <v>42507.71025462963</v>
      </c>
    </row>
    <row r="1152" spans="1:20" ht="28.8" hidden="1" x14ac:dyDescent="0.5500000000000000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5">
        <v>1452293675</v>
      </c>
      <c r="J1152">
        <v>1447109675</v>
      </c>
      <c r="K1152" t="b">
        <v>0</v>
      </c>
      <c r="L1152">
        <v>6</v>
      </c>
      <c r="M1152">
        <f t="shared" si="103"/>
        <v>42</v>
      </c>
      <c r="N1152" t="b">
        <v>0</v>
      </c>
      <c r="O1152">
        <f t="shared" si="106"/>
        <v>10</v>
      </c>
      <c r="P1152" t="s">
        <v>8284</v>
      </c>
      <c r="Q1152" t="str">
        <f t="shared" si="107"/>
        <v>food</v>
      </c>
      <c r="R1152" t="str">
        <f t="shared" si="108"/>
        <v>food trucks</v>
      </c>
      <c r="S1152" s="7">
        <f t="shared" si="104"/>
        <v>42377.954571759255</v>
      </c>
      <c r="T1152" s="7">
        <f t="shared" si="105"/>
        <v>42317.954571759255</v>
      </c>
    </row>
    <row r="1153" spans="1:20" ht="43.2" hidden="1" x14ac:dyDescent="0.5500000000000000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5">
        <v>1441592863</v>
      </c>
      <c r="J1153">
        <v>1439000863</v>
      </c>
      <c r="K1153" t="b">
        <v>0</v>
      </c>
      <c r="L1153">
        <v>0</v>
      </c>
      <c r="M1153">
        <f t="shared" si="103"/>
        <v>0</v>
      </c>
      <c r="N1153" t="b">
        <v>0</v>
      </c>
      <c r="O1153">
        <f t="shared" si="106"/>
        <v>0</v>
      </c>
      <c r="P1153" t="s">
        <v>8284</v>
      </c>
      <c r="Q1153" t="str">
        <f t="shared" si="107"/>
        <v>food</v>
      </c>
      <c r="R1153" t="str">
        <f t="shared" si="108"/>
        <v>food trucks</v>
      </c>
      <c r="S1153" s="7">
        <f t="shared" si="104"/>
        <v>42254.102581018517</v>
      </c>
      <c r="T1153" s="7">
        <f t="shared" si="105"/>
        <v>42224.102581018517</v>
      </c>
    </row>
    <row r="1154" spans="1:20" hidden="1" x14ac:dyDescent="0.5500000000000000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5">
        <v>1431709312</v>
      </c>
      <c r="J1154">
        <v>1429117312</v>
      </c>
      <c r="K1154" t="b">
        <v>0</v>
      </c>
      <c r="L1154">
        <v>15</v>
      </c>
      <c r="M1154">
        <f t="shared" ref="M1154:M1217" si="109">IF(L1154=0,0,ROUND(E1154/L1154,2))</f>
        <v>60.73</v>
      </c>
      <c r="N1154" t="b">
        <v>0</v>
      </c>
      <c r="O1154">
        <f t="shared" si="106"/>
        <v>6</v>
      </c>
      <c r="P1154" t="s">
        <v>8284</v>
      </c>
      <c r="Q1154" t="str">
        <f t="shared" si="107"/>
        <v>food</v>
      </c>
      <c r="R1154" t="str">
        <f t="shared" si="108"/>
        <v>food trucks</v>
      </c>
      <c r="S1154" s="7">
        <f t="shared" ref="S1154:S1217" si="110">(((I1154/60)/60)/24)+DATE(1970,1,1)</f>
        <v>42139.709629629629</v>
      </c>
      <c r="T1154" s="7">
        <f t="shared" ref="T1154:T1217" si="111">(((J1154/60)/60)/24)+DATE(1970,1,1)</f>
        <v>42109.709629629629</v>
      </c>
    </row>
    <row r="1155" spans="1:20" ht="28.8" hidden="1" x14ac:dyDescent="0.5500000000000000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5">
        <v>1434647305</v>
      </c>
      <c r="J1155">
        <v>1432055305</v>
      </c>
      <c r="K1155" t="b">
        <v>0</v>
      </c>
      <c r="L1155">
        <v>1</v>
      </c>
      <c r="M1155">
        <f t="shared" si="109"/>
        <v>50</v>
      </c>
      <c r="N1155" t="b">
        <v>0</v>
      </c>
      <c r="O1155">
        <f t="shared" ref="O1155:O1218" si="112">ROUND(($E1155*100)/$D1155,0)</f>
        <v>1</v>
      </c>
      <c r="P1155" t="s">
        <v>8284</v>
      </c>
      <c r="Q1155" t="str">
        <f t="shared" ref="Q1155:Q1218" si="113">LEFT(P1155,FIND("/",P1155)-1)</f>
        <v>food</v>
      </c>
      <c r="R1155" t="str">
        <f t="shared" si="108"/>
        <v>food trucks</v>
      </c>
      <c r="S1155" s="7">
        <f t="shared" si="110"/>
        <v>42173.714178240742</v>
      </c>
      <c r="T1155" s="7">
        <f t="shared" si="111"/>
        <v>42143.714178240742</v>
      </c>
    </row>
    <row r="1156" spans="1:20" ht="43.2" hidden="1" x14ac:dyDescent="0.5500000000000000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5">
        <v>1441507006</v>
      </c>
      <c r="J1156">
        <v>1438915006</v>
      </c>
      <c r="K1156" t="b">
        <v>0</v>
      </c>
      <c r="L1156">
        <v>3</v>
      </c>
      <c r="M1156">
        <f t="shared" si="109"/>
        <v>108.33</v>
      </c>
      <c r="N1156" t="b">
        <v>0</v>
      </c>
      <c r="O1156">
        <f t="shared" si="112"/>
        <v>7</v>
      </c>
      <c r="P1156" t="s">
        <v>8284</v>
      </c>
      <c r="Q1156" t="str">
        <f t="shared" si="113"/>
        <v>food</v>
      </c>
      <c r="R1156" t="str">
        <f t="shared" si="108"/>
        <v>food trucks</v>
      </c>
      <c r="S1156" s="7">
        <f t="shared" si="110"/>
        <v>42253.108865740738</v>
      </c>
      <c r="T1156" s="7">
        <f t="shared" si="111"/>
        <v>42223.108865740738</v>
      </c>
    </row>
    <row r="1157" spans="1:20" ht="43.2" hidden="1" x14ac:dyDescent="0.5500000000000000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5">
        <v>1408040408</v>
      </c>
      <c r="J1157">
        <v>1405448408</v>
      </c>
      <c r="K1157" t="b">
        <v>0</v>
      </c>
      <c r="L1157">
        <v>8</v>
      </c>
      <c r="M1157">
        <f t="shared" si="109"/>
        <v>23.5</v>
      </c>
      <c r="N1157" t="b">
        <v>0</v>
      </c>
      <c r="O1157">
        <f t="shared" si="112"/>
        <v>1</v>
      </c>
      <c r="P1157" t="s">
        <v>8284</v>
      </c>
      <c r="Q1157" t="str">
        <f t="shared" si="113"/>
        <v>food</v>
      </c>
      <c r="R1157" t="str">
        <f t="shared" si="108"/>
        <v>food trucks</v>
      </c>
      <c r="S1157" s="7">
        <f t="shared" si="110"/>
        <v>41865.763981481483</v>
      </c>
      <c r="T1157" s="7">
        <f t="shared" si="111"/>
        <v>41835.763981481483</v>
      </c>
    </row>
    <row r="1158" spans="1:20" ht="43.2" hidden="1" x14ac:dyDescent="0.5500000000000000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5">
        <v>1424742162</v>
      </c>
      <c r="J1158">
        <v>1422150162</v>
      </c>
      <c r="K1158" t="b">
        <v>0</v>
      </c>
      <c r="L1158">
        <v>0</v>
      </c>
      <c r="M1158">
        <f t="shared" si="109"/>
        <v>0</v>
      </c>
      <c r="N1158" t="b">
        <v>0</v>
      </c>
      <c r="O1158">
        <f t="shared" si="112"/>
        <v>0</v>
      </c>
      <c r="P1158" t="s">
        <v>8284</v>
      </c>
      <c r="Q1158" t="str">
        <f t="shared" si="113"/>
        <v>food</v>
      </c>
      <c r="R1158" t="str">
        <f t="shared" si="108"/>
        <v>food trucks</v>
      </c>
      <c r="S1158" s="7">
        <f t="shared" si="110"/>
        <v>42059.07131944444</v>
      </c>
      <c r="T1158" s="7">
        <f t="shared" si="111"/>
        <v>42029.07131944444</v>
      </c>
    </row>
    <row r="1159" spans="1:20" ht="43.2" hidden="1" x14ac:dyDescent="0.5500000000000000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5">
        <v>1417795480</v>
      </c>
      <c r="J1159">
        <v>1412607880</v>
      </c>
      <c r="K1159" t="b">
        <v>0</v>
      </c>
      <c r="L1159">
        <v>3</v>
      </c>
      <c r="M1159">
        <f t="shared" si="109"/>
        <v>50.33</v>
      </c>
      <c r="N1159" t="b">
        <v>0</v>
      </c>
      <c r="O1159">
        <f t="shared" si="112"/>
        <v>2</v>
      </c>
      <c r="P1159" t="s">
        <v>8284</v>
      </c>
      <c r="Q1159" t="str">
        <f t="shared" si="113"/>
        <v>food</v>
      </c>
      <c r="R1159" t="str">
        <f t="shared" si="108"/>
        <v>food trucks</v>
      </c>
      <c r="S1159" s="7">
        <f t="shared" si="110"/>
        <v>41978.669907407413</v>
      </c>
      <c r="T1159" s="7">
        <f t="shared" si="111"/>
        <v>41918.628240740742</v>
      </c>
    </row>
    <row r="1160" spans="1:20" ht="43.2" hidden="1" x14ac:dyDescent="0.5500000000000000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5">
        <v>1418091128</v>
      </c>
      <c r="J1160">
        <v>1415499128</v>
      </c>
      <c r="K1160" t="b">
        <v>0</v>
      </c>
      <c r="L1160">
        <v>3</v>
      </c>
      <c r="M1160">
        <f t="shared" si="109"/>
        <v>11.67</v>
      </c>
      <c r="N1160" t="b">
        <v>0</v>
      </c>
      <c r="O1160">
        <f t="shared" si="112"/>
        <v>0</v>
      </c>
      <c r="P1160" t="s">
        <v>8284</v>
      </c>
      <c r="Q1160" t="str">
        <f t="shared" si="113"/>
        <v>food</v>
      </c>
      <c r="R1160" t="str">
        <f t="shared" si="108"/>
        <v>food trucks</v>
      </c>
      <c r="S1160" s="7">
        <f t="shared" si="110"/>
        <v>41982.09175925926</v>
      </c>
      <c r="T1160" s="7">
        <f t="shared" si="111"/>
        <v>41952.09175925926</v>
      </c>
    </row>
    <row r="1161" spans="1:20" ht="43.2" hidden="1" x14ac:dyDescent="0.5500000000000000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5">
        <v>1435679100</v>
      </c>
      <c r="J1161">
        <v>1433006765</v>
      </c>
      <c r="K1161" t="b">
        <v>0</v>
      </c>
      <c r="L1161">
        <v>0</v>
      </c>
      <c r="M1161">
        <f t="shared" si="109"/>
        <v>0</v>
      </c>
      <c r="N1161" t="b">
        <v>0</v>
      </c>
      <c r="O1161">
        <f t="shared" si="112"/>
        <v>0</v>
      </c>
      <c r="P1161" t="s">
        <v>8284</v>
      </c>
      <c r="Q1161" t="str">
        <f t="shared" si="113"/>
        <v>food</v>
      </c>
      <c r="R1161" t="str">
        <f t="shared" si="108"/>
        <v>food trucks</v>
      </c>
      <c r="S1161" s="7">
        <f t="shared" si="110"/>
        <v>42185.65625</v>
      </c>
      <c r="T1161" s="7">
        <f t="shared" si="111"/>
        <v>42154.726446759261</v>
      </c>
    </row>
    <row r="1162" spans="1:20" ht="43.2" hidden="1" x14ac:dyDescent="0.5500000000000000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5">
        <v>1427510586</v>
      </c>
      <c r="J1162">
        <v>1424922186</v>
      </c>
      <c r="K1162" t="b">
        <v>0</v>
      </c>
      <c r="L1162">
        <v>19</v>
      </c>
      <c r="M1162">
        <f t="shared" si="109"/>
        <v>60.79</v>
      </c>
      <c r="N1162" t="b">
        <v>0</v>
      </c>
      <c r="O1162">
        <f t="shared" si="112"/>
        <v>4</v>
      </c>
      <c r="P1162" t="s">
        <v>8284</v>
      </c>
      <c r="Q1162" t="str">
        <f t="shared" si="113"/>
        <v>food</v>
      </c>
      <c r="R1162" t="str">
        <f t="shared" si="108"/>
        <v>food trucks</v>
      </c>
      <c r="S1162" s="7">
        <f t="shared" si="110"/>
        <v>42091.113263888896</v>
      </c>
      <c r="T1162" s="7">
        <f t="shared" si="111"/>
        <v>42061.154930555553</v>
      </c>
    </row>
    <row r="1163" spans="1:20" ht="43.2" hidden="1" x14ac:dyDescent="0.5500000000000000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5">
        <v>1432047989</v>
      </c>
      <c r="J1163">
        <v>1430233589</v>
      </c>
      <c r="K1163" t="b">
        <v>0</v>
      </c>
      <c r="L1163">
        <v>0</v>
      </c>
      <c r="M1163">
        <f t="shared" si="109"/>
        <v>0</v>
      </c>
      <c r="N1163" t="b">
        <v>0</v>
      </c>
      <c r="O1163">
        <f t="shared" si="112"/>
        <v>0</v>
      </c>
      <c r="P1163" t="s">
        <v>8284</v>
      </c>
      <c r="Q1163" t="str">
        <f t="shared" si="113"/>
        <v>food</v>
      </c>
      <c r="R1163" t="str">
        <f t="shared" ref="R1163:R1226" si="114">RIGHT(P1163,LEN(P1163)-FIND("/",P1163))</f>
        <v>food trucks</v>
      </c>
      <c r="S1163" s="7">
        <f t="shared" si="110"/>
        <v>42143.629502314812</v>
      </c>
      <c r="T1163" s="7">
        <f t="shared" si="111"/>
        <v>42122.629502314812</v>
      </c>
    </row>
    <row r="1164" spans="1:20" ht="43.2" hidden="1" x14ac:dyDescent="0.5500000000000000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5">
        <v>1411662264</v>
      </c>
      <c r="J1164">
        <v>1408983864</v>
      </c>
      <c r="K1164" t="b">
        <v>0</v>
      </c>
      <c r="L1164">
        <v>2</v>
      </c>
      <c r="M1164">
        <f t="shared" si="109"/>
        <v>17.5</v>
      </c>
      <c r="N1164" t="b">
        <v>0</v>
      </c>
      <c r="O1164">
        <f t="shared" si="112"/>
        <v>0</v>
      </c>
      <c r="P1164" t="s">
        <v>8284</v>
      </c>
      <c r="Q1164" t="str">
        <f t="shared" si="113"/>
        <v>food</v>
      </c>
      <c r="R1164" t="str">
        <f t="shared" si="114"/>
        <v>food trucks</v>
      </c>
      <c r="S1164" s="7">
        <f t="shared" si="110"/>
        <v>41907.683611111112</v>
      </c>
      <c r="T1164" s="7">
        <f t="shared" si="111"/>
        <v>41876.683611111112</v>
      </c>
    </row>
    <row r="1165" spans="1:20" ht="43.2" hidden="1" x14ac:dyDescent="0.5500000000000000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5">
        <v>1407604920</v>
      </c>
      <c r="J1165">
        <v>1405012920</v>
      </c>
      <c r="K1165" t="b">
        <v>0</v>
      </c>
      <c r="L1165">
        <v>0</v>
      </c>
      <c r="M1165">
        <f t="shared" si="109"/>
        <v>0</v>
      </c>
      <c r="N1165" t="b">
        <v>0</v>
      </c>
      <c r="O1165">
        <f t="shared" si="112"/>
        <v>0</v>
      </c>
      <c r="P1165" t="s">
        <v>8284</v>
      </c>
      <c r="Q1165" t="str">
        <f t="shared" si="113"/>
        <v>food</v>
      </c>
      <c r="R1165" t="str">
        <f t="shared" si="114"/>
        <v>food trucks</v>
      </c>
      <c r="S1165" s="7">
        <f t="shared" si="110"/>
        <v>41860.723611111112</v>
      </c>
      <c r="T1165" s="7">
        <f t="shared" si="111"/>
        <v>41830.723611111112</v>
      </c>
    </row>
    <row r="1166" spans="1:20" ht="57.6" hidden="1" x14ac:dyDescent="0.5500000000000000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5">
        <v>1466270582</v>
      </c>
      <c r="J1166">
        <v>1463678582</v>
      </c>
      <c r="K1166" t="b">
        <v>0</v>
      </c>
      <c r="L1166">
        <v>0</v>
      </c>
      <c r="M1166">
        <f t="shared" si="109"/>
        <v>0</v>
      </c>
      <c r="N1166" t="b">
        <v>0</v>
      </c>
      <c r="O1166">
        <f t="shared" si="112"/>
        <v>0</v>
      </c>
      <c r="P1166" t="s">
        <v>8284</v>
      </c>
      <c r="Q1166" t="str">
        <f t="shared" si="113"/>
        <v>food</v>
      </c>
      <c r="R1166" t="str">
        <f t="shared" si="114"/>
        <v>food trucks</v>
      </c>
      <c r="S1166" s="7">
        <f t="shared" si="110"/>
        <v>42539.724328703705</v>
      </c>
      <c r="T1166" s="7">
        <f t="shared" si="111"/>
        <v>42509.724328703705</v>
      </c>
    </row>
    <row r="1167" spans="1:20" ht="43.2" hidden="1" x14ac:dyDescent="0.5500000000000000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5">
        <v>1404623330</v>
      </c>
      <c r="J1167">
        <v>1401685730</v>
      </c>
      <c r="K1167" t="b">
        <v>0</v>
      </c>
      <c r="L1167">
        <v>25</v>
      </c>
      <c r="M1167">
        <f t="shared" si="109"/>
        <v>82.82</v>
      </c>
      <c r="N1167" t="b">
        <v>0</v>
      </c>
      <c r="O1167">
        <f t="shared" si="112"/>
        <v>21</v>
      </c>
      <c r="P1167" t="s">
        <v>8284</v>
      </c>
      <c r="Q1167" t="str">
        <f t="shared" si="113"/>
        <v>food</v>
      </c>
      <c r="R1167" t="str">
        <f t="shared" si="114"/>
        <v>food trucks</v>
      </c>
      <c r="S1167" s="7">
        <f t="shared" si="110"/>
        <v>41826.214467592588</v>
      </c>
      <c r="T1167" s="7">
        <f t="shared" si="111"/>
        <v>41792.214467592588</v>
      </c>
    </row>
    <row r="1168" spans="1:20" ht="43.2" hidden="1" x14ac:dyDescent="0.5500000000000000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5">
        <v>1435291200</v>
      </c>
      <c r="J1168">
        <v>1432640342</v>
      </c>
      <c r="K1168" t="b">
        <v>0</v>
      </c>
      <c r="L1168">
        <v>8</v>
      </c>
      <c r="M1168">
        <f t="shared" si="109"/>
        <v>358.88</v>
      </c>
      <c r="N1168" t="b">
        <v>0</v>
      </c>
      <c r="O1168">
        <f t="shared" si="112"/>
        <v>19</v>
      </c>
      <c r="P1168" t="s">
        <v>8284</v>
      </c>
      <c r="Q1168" t="str">
        <f t="shared" si="113"/>
        <v>food</v>
      </c>
      <c r="R1168" t="str">
        <f t="shared" si="114"/>
        <v>food trucks</v>
      </c>
      <c r="S1168" s="7">
        <f t="shared" si="110"/>
        <v>42181.166666666672</v>
      </c>
      <c r="T1168" s="7">
        <f t="shared" si="111"/>
        <v>42150.485439814816</v>
      </c>
    </row>
    <row r="1169" spans="1:20" ht="43.2" hidden="1" x14ac:dyDescent="0.5500000000000000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5">
        <v>1410543495</v>
      </c>
      <c r="J1169">
        <v>1407865095</v>
      </c>
      <c r="K1169" t="b">
        <v>0</v>
      </c>
      <c r="L1169">
        <v>16</v>
      </c>
      <c r="M1169">
        <f t="shared" si="109"/>
        <v>61.19</v>
      </c>
      <c r="N1169" t="b">
        <v>0</v>
      </c>
      <c r="O1169">
        <f t="shared" si="112"/>
        <v>2</v>
      </c>
      <c r="P1169" t="s">
        <v>8284</v>
      </c>
      <c r="Q1169" t="str">
        <f t="shared" si="113"/>
        <v>food</v>
      </c>
      <c r="R1169" t="str">
        <f t="shared" si="114"/>
        <v>food trucks</v>
      </c>
      <c r="S1169" s="7">
        <f t="shared" si="110"/>
        <v>41894.734895833331</v>
      </c>
      <c r="T1169" s="7">
        <f t="shared" si="111"/>
        <v>41863.734895833331</v>
      </c>
    </row>
    <row r="1170" spans="1:20" ht="43.2" hidden="1" x14ac:dyDescent="0.5500000000000000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5">
        <v>1474507065</v>
      </c>
      <c r="J1170">
        <v>1471915065</v>
      </c>
      <c r="K1170" t="b">
        <v>0</v>
      </c>
      <c r="L1170">
        <v>3</v>
      </c>
      <c r="M1170">
        <f t="shared" si="109"/>
        <v>340</v>
      </c>
      <c r="N1170" t="b">
        <v>0</v>
      </c>
      <c r="O1170">
        <f t="shared" si="112"/>
        <v>6</v>
      </c>
      <c r="P1170" t="s">
        <v>8284</v>
      </c>
      <c r="Q1170" t="str">
        <f t="shared" si="113"/>
        <v>food</v>
      </c>
      <c r="R1170" t="str">
        <f t="shared" si="114"/>
        <v>food trucks</v>
      </c>
      <c r="S1170" s="7">
        <f t="shared" si="110"/>
        <v>42635.053993055553</v>
      </c>
      <c r="T1170" s="7">
        <f t="shared" si="111"/>
        <v>42605.053993055553</v>
      </c>
    </row>
    <row r="1171" spans="1:20" ht="43.2" hidden="1" x14ac:dyDescent="0.5500000000000000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5">
        <v>1424593763</v>
      </c>
      <c r="J1171">
        <v>1422001763</v>
      </c>
      <c r="K1171" t="b">
        <v>0</v>
      </c>
      <c r="L1171">
        <v>3</v>
      </c>
      <c r="M1171">
        <f t="shared" si="109"/>
        <v>5.67</v>
      </c>
      <c r="N1171" t="b">
        <v>0</v>
      </c>
      <c r="O1171">
        <f t="shared" si="112"/>
        <v>0</v>
      </c>
      <c r="P1171" t="s">
        <v>8284</v>
      </c>
      <c r="Q1171" t="str">
        <f t="shared" si="113"/>
        <v>food</v>
      </c>
      <c r="R1171" t="str">
        <f t="shared" si="114"/>
        <v>food trucks</v>
      </c>
      <c r="S1171" s="7">
        <f t="shared" si="110"/>
        <v>42057.353738425925</v>
      </c>
      <c r="T1171" s="7">
        <f t="shared" si="111"/>
        <v>42027.353738425925</v>
      </c>
    </row>
    <row r="1172" spans="1:20" ht="43.2" hidden="1" x14ac:dyDescent="0.5500000000000000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5">
        <v>1433021171</v>
      </c>
      <c r="J1172">
        <v>1430429171</v>
      </c>
      <c r="K1172" t="b">
        <v>0</v>
      </c>
      <c r="L1172">
        <v>2</v>
      </c>
      <c r="M1172">
        <f t="shared" si="109"/>
        <v>50</v>
      </c>
      <c r="N1172" t="b">
        <v>0</v>
      </c>
      <c r="O1172">
        <f t="shared" si="112"/>
        <v>0</v>
      </c>
      <c r="P1172" t="s">
        <v>8284</v>
      </c>
      <c r="Q1172" t="str">
        <f t="shared" si="113"/>
        <v>food</v>
      </c>
      <c r="R1172" t="str">
        <f t="shared" si="114"/>
        <v>food trucks</v>
      </c>
      <c r="S1172" s="7">
        <f t="shared" si="110"/>
        <v>42154.893182870372</v>
      </c>
      <c r="T1172" s="7">
        <f t="shared" si="111"/>
        <v>42124.893182870372</v>
      </c>
    </row>
    <row r="1173" spans="1:20" ht="28.8" hidden="1" x14ac:dyDescent="0.5500000000000000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5">
        <v>1415909927</v>
      </c>
      <c r="J1173">
        <v>1414351127</v>
      </c>
      <c r="K1173" t="b">
        <v>0</v>
      </c>
      <c r="L1173">
        <v>1</v>
      </c>
      <c r="M1173">
        <f t="shared" si="109"/>
        <v>25</v>
      </c>
      <c r="N1173" t="b">
        <v>0</v>
      </c>
      <c r="O1173">
        <f t="shared" si="112"/>
        <v>0</v>
      </c>
      <c r="P1173" t="s">
        <v>8284</v>
      </c>
      <c r="Q1173" t="str">
        <f t="shared" si="113"/>
        <v>food</v>
      </c>
      <c r="R1173" t="str">
        <f t="shared" si="114"/>
        <v>food trucks</v>
      </c>
      <c r="S1173" s="7">
        <f t="shared" si="110"/>
        <v>41956.846377314811</v>
      </c>
      <c r="T1173" s="7">
        <f t="shared" si="111"/>
        <v>41938.804710648146</v>
      </c>
    </row>
    <row r="1174" spans="1:20" hidden="1" x14ac:dyDescent="0.5500000000000000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5">
        <v>1408551752</v>
      </c>
      <c r="J1174">
        <v>1405959752</v>
      </c>
      <c r="K1174" t="b">
        <v>0</v>
      </c>
      <c r="L1174">
        <v>0</v>
      </c>
      <c r="M1174">
        <f t="shared" si="109"/>
        <v>0</v>
      </c>
      <c r="N1174" t="b">
        <v>0</v>
      </c>
      <c r="O1174">
        <f t="shared" si="112"/>
        <v>0</v>
      </c>
      <c r="P1174" t="s">
        <v>8284</v>
      </c>
      <c r="Q1174" t="str">
        <f t="shared" si="113"/>
        <v>food</v>
      </c>
      <c r="R1174" t="str">
        <f t="shared" si="114"/>
        <v>food trucks</v>
      </c>
      <c r="S1174" s="7">
        <f t="shared" si="110"/>
        <v>41871.682314814818</v>
      </c>
      <c r="T1174" s="7">
        <f t="shared" si="111"/>
        <v>41841.682314814818</v>
      </c>
    </row>
    <row r="1175" spans="1:20" ht="43.2" hidden="1" x14ac:dyDescent="0.5500000000000000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5">
        <v>1438576057</v>
      </c>
      <c r="J1175">
        <v>1435552057</v>
      </c>
      <c r="K1175" t="b">
        <v>0</v>
      </c>
      <c r="L1175">
        <v>1</v>
      </c>
      <c r="M1175">
        <f t="shared" si="109"/>
        <v>30</v>
      </c>
      <c r="N1175" t="b">
        <v>0</v>
      </c>
      <c r="O1175">
        <f t="shared" si="112"/>
        <v>0</v>
      </c>
      <c r="P1175" t="s">
        <v>8284</v>
      </c>
      <c r="Q1175" t="str">
        <f t="shared" si="113"/>
        <v>food</v>
      </c>
      <c r="R1175" t="str">
        <f t="shared" si="114"/>
        <v>food trucks</v>
      </c>
      <c r="S1175" s="7">
        <f t="shared" si="110"/>
        <v>42219.185844907406</v>
      </c>
      <c r="T1175" s="7">
        <f t="shared" si="111"/>
        <v>42184.185844907406</v>
      </c>
    </row>
    <row r="1176" spans="1:20" ht="43.2" hidden="1" x14ac:dyDescent="0.5500000000000000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5">
        <v>1462738327</v>
      </c>
      <c r="J1176">
        <v>1460146327</v>
      </c>
      <c r="K1176" t="b">
        <v>0</v>
      </c>
      <c r="L1176">
        <v>19</v>
      </c>
      <c r="M1176">
        <f t="shared" si="109"/>
        <v>46.63</v>
      </c>
      <c r="N1176" t="b">
        <v>0</v>
      </c>
      <c r="O1176">
        <f t="shared" si="112"/>
        <v>6</v>
      </c>
      <c r="P1176" t="s">
        <v>8284</v>
      </c>
      <c r="Q1176" t="str">
        <f t="shared" si="113"/>
        <v>food</v>
      </c>
      <c r="R1176" t="str">
        <f t="shared" si="114"/>
        <v>food trucks</v>
      </c>
      <c r="S1176" s="7">
        <f t="shared" si="110"/>
        <v>42498.84174768519</v>
      </c>
      <c r="T1176" s="7">
        <f t="shared" si="111"/>
        <v>42468.84174768519</v>
      </c>
    </row>
    <row r="1177" spans="1:20" ht="43.2" hidden="1" x14ac:dyDescent="0.5500000000000000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5">
        <v>1436981339</v>
      </c>
      <c r="J1177">
        <v>1434389339</v>
      </c>
      <c r="K1177" t="b">
        <v>0</v>
      </c>
      <c r="L1177">
        <v>9</v>
      </c>
      <c r="M1177">
        <f t="shared" si="109"/>
        <v>65</v>
      </c>
      <c r="N1177" t="b">
        <v>0</v>
      </c>
      <c r="O1177">
        <f t="shared" si="112"/>
        <v>3</v>
      </c>
      <c r="P1177" t="s">
        <v>8284</v>
      </c>
      <c r="Q1177" t="str">
        <f t="shared" si="113"/>
        <v>food</v>
      </c>
      <c r="R1177" t="str">
        <f t="shared" si="114"/>
        <v>food trucks</v>
      </c>
      <c r="S1177" s="7">
        <f t="shared" si="110"/>
        <v>42200.728460648148</v>
      </c>
      <c r="T1177" s="7">
        <f t="shared" si="111"/>
        <v>42170.728460648148</v>
      </c>
    </row>
    <row r="1178" spans="1:20" ht="57.6" hidden="1" x14ac:dyDescent="0.5500000000000000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5">
        <v>1488805200</v>
      </c>
      <c r="J1178">
        <v>1484094498</v>
      </c>
      <c r="K1178" t="b">
        <v>0</v>
      </c>
      <c r="L1178">
        <v>1</v>
      </c>
      <c r="M1178">
        <f t="shared" si="109"/>
        <v>10</v>
      </c>
      <c r="N1178" t="b">
        <v>0</v>
      </c>
      <c r="O1178">
        <f t="shared" si="112"/>
        <v>0</v>
      </c>
      <c r="P1178" t="s">
        <v>8284</v>
      </c>
      <c r="Q1178" t="str">
        <f t="shared" si="113"/>
        <v>food</v>
      </c>
      <c r="R1178" t="str">
        <f t="shared" si="114"/>
        <v>food trucks</v>
      </c>
      <c r="S1178" s="7">
        <f t="shared" si="110"/>
        <v>42800.541666666672</v>
      </c>
      <c r="T1178" s="7">
        <f t="shared" si="111"/>
        <v>42746.019652777773</v>
      </c>
    </row>
    <row r="1179" spans="1:20" ht="43.2" hidden="1" x14ac:dyDescent="0.5500000000000000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5">
        <v>1413388296</v>
      </c>
      <c r="J1179">
        <v>1410796296</v>
      </c>
      <c r="K1179" t="b">
        <v>0</v>
      </c>
      <c r="L1179">
        <v>0</v>
      </c>
      <c r="M1179">
        <f t="shared" si="109"/>
        <v>0</v>
      </c>
      <c r="N1179" t="b">
        <v>0</v>
      </c>
      <c r="O1179">
        <f t="shared" si="112"/>
        <v>0</v>
      </c>
      <c r="P1179" t="s">
        <v>8284</v>
      </c>
      <c r="Q1179" t="str">
        <f t="shared" si="113"/>
        <v>food</v>
      </c>
      <c r="R1179" t="str">
        <f t="shared" si="114"/>
        <v>food trucks</v>
      </c>
      <c r="S1179" s="7">
        <f t="shared" si="110"/>
        <v>41927.660833333335</v>
      </c>
      <c r="T1179" s="7">
        <f t="shared" si="111"/>
        <v>41897.660833333335</v>
      </c>
    </row>
    <row r="1180" spans="1:20" ht="43.2" hidden="1" x14ac:dyDescent="0.5500000000000000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5">
        <v>1408225452</v>
      </c>
      <c r="J1180">
        <v>1405633452</v>
      </c>
      <c r="K1180" t="b">
        <v>0</v>
      </c>
      <c r="L1180">
        <v>1</v>
      </c>
      <c r="M1180">
        <f t="shared" si="109"/>
        <v>5</v>
      </c>
      <c r="N1180" t="b">
        <v>0</v>
      </c>
      <c r="O1180">
        <f t="shared" si="112"/>
        <v>0</v>
      </c>
      <c r="P1180" t="s">
        <v>8284</v>
      </c>
      <c r="Q1180" t="str">
        <f t="shared" si="113"/>
        <v>food</v>
      </c>
      <c r="R1180" t="str">
        <f t="shared" si="114"/>
        <v>food trucks</v>
      </c>
      <c r="S1180" s="7">
        <f t="shared" si="110"/>
        <v>41867.905694444446</v>
      </c>
      <c r="T1180" s="7">
        <f t="shared" si="111"/>
        <v>41837.905694444446</v>
      </c>
    </row>
    <row r="1181" spans="1:20" ht="43.2" hidden="1" x14ac:dyDescent="0.5500000000000000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5">
        <v>1446052627</v>
      </c>
      <c r="J1181">
        <v>1443460627</v>
      </c>
      <c r="K1181" t="b">
        <v>0</v>
      </c>
      <c r="L1181">
        <v>5</v>
      </c>
      <c r="M1181">
        <f t="shared" si="109"/>
        <v>640</v>
      </c>
      <c r="N1181" t="b">
        <v>0</v>
      </c>
      <c r="O1181">
        <f t="shared" si="112"/>
        <v>5</v>
      </c>
      <c r="P1181" t="s">
        <v>8284</v>
      </c>
      <c r="Q1181" t="str">
        <f t="shared" si="113"/>
        <v>food</v>
      </c>
      <c r="R1181" t="str">
        <f t="shared" si="114"/>
        <v>food trucks</v>
      </c>
      <c r="S1181" s="7">
        <f t="shared" si="110"/>
        <v>42305.720219907409</v>
      </c>
      <c r="T1181" s="7">
        <f t="shared" si="111"/>
        <v>42275.720219907409</v>
      </c>
    </row>
    <row r="1182" spans="1:20" ht="28.8" hidden="1" x14ac:dyDescent="0.5500000000000000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5">
        <v>1403983314</v>
      </c>
      <c r="J1182">
        <v>1400786514</v>
      </c>
      <c r="K1182" t="b">
        <v>0</v>
      </c>
      <c r="L1182">
        <v>85</v>
      </c>
      <c r="M1182">
        <f t="shared" si="109"/>
        <v>69.12</v>
      </c>
      <c r="N1182" t="b">
        <v>0</v>
      </c>
      <c r="O1182">
        <f t="shared" si="112"/>
        <v>12</v>
      </c>
      <c r="P1182" t="s">
        <v>8284</v>
      </c>
      <c r="Q1182" t="str">
        <f t="shared" si="113"/>
        <v>food</v>
      </c>
      <c r="R1182" t="str">
        <f t="shared" si="114"/>
        <v>food trucks</v>
      </c>
      <c r="S1182" s="7">
        <f t="shared" si="110"/>
        <v>41818.806875000002</v>
      </c>
      <c r="T1182" s="7">
        <f t="shared" si="111"/>
        <v>41781.806875000002</v>
      </c>
    </row>
    <row r="1183" spans="1:20" hidden="1" x14ac:dyDescent="0.5500000000000000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5">
        <v>1425197321</v>
      </c>
      <c r="J1183">
        <v>1422605321</v>
      </c>
      <c r="K1183" t="b">
        <v>0</v>
      </c>
      <c r="L1183">
        <v>3</v>
      </c>
      <c r="M1183">
        <f t="shared" si="109"/>
        <v>1.33</v>
      </c>
      <c r="N1183" t="b">
        <v>0</v>
      </c>
      <c r="O1183">
        <f t="shared" si="112"/>
        <v>0</v>
      </c>
      <c r="P1183" t="s">
        <v>8284</v>
      </c>
      <c r="Q1183" t="str">
        <f t="shared" si="113"/>
        <v>food</v>
      </c>
      <c r="R1183" t="str">
        <f t="shared" si="114"/>
        <v>food trucks</v>
      </c>
      <c r="S1183" s="7">
        <f t="shared" si="110"/>
        <v>42064.339363425926</v>
      </c>
      <c r="T1183" s="7">
        <f t="shared" si="111"/>
        <v>42034.339363425926</v>
      </c>
    </row>
    <row r="1184" spans="1:20" ht="43.2" hidden="1" x14ac:dyDescent="0.5500000000000000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5">
        <v>1484239320</v>
      </c>
      <c r="J1184">
        <v>1482609088</v>
      </c>
      <c r="K1184" t="b">
        <v>0</v>
      </c>
      <c r="L1184">
        <v>4</v>
      </c>
      <c r="M1184">
        <f t="shared" si="109"/>
        <v>10.5</v>
      </c>
      <c r="N1184" t="b">
        <v>0</v>
      </c>
      <c r="O1184">
        <f t="shared" si="112"/>
        <v>4</v>
      </c>
      <c r="P1184" t="s">
        <v>8284</v>
      </c>
      <c r="Q1184" t="str">
        <f t="shared" si="113"/>
        <v>food</v>
      </c>
      <c r="R1184" t="str">
        <f t="shared" si="114"/>
        <v>food trucks</v>
      </c>
      <c r="S1184" s="7">
        <f t="shared" si="110"/>
        <v>42747.695833333331</v>
      </c>
      <c r="T1184" s="7">
        <f t="shared" si="111"/>
        <v>42728.827407407407</v>
      </c>
    </row>
    <row r="1185" spans="1:20" ht="43.2" hidden="1" x14ac:dyDescent="0.5500000000000000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5">
        <v>1478059140</v>
      </c>
      <c r="J1185">
        <v>1476391223</v>
      </c>
      <c r="K1185" t="b">
        <v>0</v>
      </c>
      <c r="L1185">
        <v>3</v>
      </c>
      <c r="M1185">
        <f t="shared" si="109"/>
        <v>33.33</v>
      </c>
      <c r="N1185" t="b">
        <v>0</v>
      </c>
      <c r="O1185">
        <f t="shared" si="112"/>
        <v>4</v>
      </c>
      <c r="P1185" t="s">
        <v>8284</v>
      </c>
      <c r="Q1185" t="str">
        <f t="shared" si="113"/>
        <v>food</v>
      </c>
      <c r="R1185" t="str">
        <f t="shared" si="114"/>
        <v>food trucks</v>
      </c>
      <c r="S1185" s="7">
        <f t="shared" si="110"/>
        <v>42676.165972222225</v>
      </c>
      <c r="T1185" s="7">
        <f t="shared" si="111"/>
        <v>42656.86137731481</v>
      </c>
    </row>
    <row r="1186" spans="1:20" ht="43.2" hidden="1" x14ac:dyDescent="0.5500000000000000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5">
        <v>1486391011</v>
      </c>
      <c r="J1186">
        <v>1483712611</v>
      </c>
      <c r="K1186" t="b">
        <v>0</v>
      </c>
      <c r="L1186">
        <v>375</v>
      </c>
      <c r="M1186">
        <f t="shared" si="109"/>
        <v>61.56</v>
      </c>
      <c r="N1186" t="b">
        <v>1</v>
      </c>
      <c r="O1186">
        <f t="shared" si="112"/>
        <v>105</v>
      </c>
      <c r="P1186" t="s">
        <v>8285</v>
      </c>
      <c r="Q1186" t="str">
        <f t="shared" si="113"/>
        <v>photography</v>
      </c>
      <c r="R1186" t="str">
        <f t="shared" si="114"/>
        <v>photobooks</v>
      </c>
      <c r="S1186" s="7">
        <f t="shared" si="110"/>
        <v>42772.599664351852</v>
      </c>
      <c r="T1186" s="7">
        <f t="shared" si="111"/>
        <v>42741.599664351852</v>
      </c>
    </row>
    <row r="1187" spans="1:20" ht="57.6" hidden="1" x14ac:dyDescent="0.5500000000000000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5">
        <v>1433736000</v>
      </c>
      <c r="J1187">
        <v>1430945149</v>
      </c>
      <c r="K1187" t="b">
        <v>0</v>
      </c>
      <c r="L1187">
        <v>111</v>
      </c>
      <c r="M1187">
        <f t="shared" si="109"/>
        <v>118.74</v>
      </c>
      <c r="N1187" t="b">
        <v>1</v>
      </c>
      <c r="O1187">
        <f t="shared" si="112"/>
        <v>105</v>
      </c>
      <c r="P1187" t="s">
        <v>8285</v>
      </c>
      <c r="Q1187" t="str">
        <f t="shared" si="113"/>
        <v>photography</v>
      </c>
      <c r="R1187" t="str">
        <f t="shared" si="114"/>
        <v>photobooks</v>
      </c>
      <c r="S1187" s="7">
        <f t="shared" si="110"/>
        <v>42163.166666666672</v>
      </c>
      <c r="T1187" s="7">
        <f t="shared" si="111"/>
        <v>42130.865150462967</v>
      </c>
    </row>
    <row r="1188" spans="1:20" ht="43.2" hidden="1" x14ac:dyDescent="0.5500000000000000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5">
        <v>1433198520</v>
      </c>
      <c r="J1188">
        <v>1430340195</v>
      </c>
      <c r="K1188" t="b">
        <v>0</v>
      </c>
      <c r="L1188">
        <v>123</v>
      </c>
      <c r="M1188">
        <f t="shared" si="109"/>
        <v>65.08</v>
      </c>
      <c r="N1188" t="b">
        <v>1</v>
      </c>
      <c r="O1188">
        <f t="shared" si="112"/>
        <v>107</v>
      </c>
      <c r="P1188" t="s">
        <v>8285</v>
      </c>
      <c r="Q1188" t="str">
        <f t="shared" si="113"/>
        <v>photography</v>
      </c>
      <c r="R1188" t="str">
        <f t="shared" si="114"/>
        <v>photobooks</v>
      </c>
      <c r="S1188" s="7">
        <f t="shared" si="110"/>
        <v>42156.945833333331</v>
      </c>
      <c r="T1188" s="7">
        <f t="shared" si="111"/>
        <v>42123.86336805555</v>
      </c>
    </row>
    <row r="1189" spans="1:20" ht="43.2" hidden="1" x14ac:dyDescent="0.5500000000000000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5">
        <v>1431885600</v>
      </c>
      <c r="J1189">
        <v>1429133323</v>
      </c>
      <c r="K1189" t="b">
        <v>0</v>
      </c>
      <c r="L1189">
        <v>70</v>
      </c>
      <c r="M1189">
        <f t="shared" si="109"/>
        <v>130.16</v>
      </c>
      <c r="N1189" t="b">
        <v>1</v>
      </c>
      <c r="O1189">
        <f t="shared" si="112"/>
        <v>104</v>
      </c>
      <c r="P1189" t="s">
        <v>8285</v>
      </c>
      <c r="Q1189" t="str">
        <f t="shared" si="113"/>
        <v>photography</v>
      </c>
      <c r="R1189" t="str">
        <f t="shared" si="114"/>
        <v>photobooks</v>
      </c>
      <c r="S1189" s="7">
        <f t="shared" si="110"/>
        <v>42141.75</v>
      </c>
      <c r="T1189" s="7">
        <f t="shared" si="111"/>
        <v>42109.894942129627</v>
      </c>
    </row>
    <row r="1190" spans="1:20" ht="43.2" hidden="1" x14ac:dyDescent="0.5500000000000000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5">
        <v>1482943740</v>
      </c>
      <c r="J1190">
        <v>1481129340</v>
      </c>
      <c r="K1190" t="b">
        <v>0</v>
      </c>
      <c r="L1190">
        <v>85</v>
      </c>
      <c r="M1190">
        <f t="shared" si="109"/>
        <v>37.78</v>
      </c>
      <c r="N1190" t="b">
        <v>1</v>
      </c>
      <c r="O1190">
        <f t="shared" si="112"/>
        <v>161</v>
      </c>
      <c r="P1190" t="s">
        <v>8285</v>
      </c>
      <c r="Q1190" t="str">
        <f t="shared" si="113"/>
        <v>photography</v>
      </c>
      <c r="R1190" t="str">
        <f t="shared" si="114"/>
        <v>photobooks</v>
      </c>
      <c r="S1190" s="7">
        <f t="shared" si="110"/>
        <v>42732.700694444444</v>
      </c>
      <c r="T1190" s="7">
        <f t="shared" si="111"/>
        <v>42711.700694444444</v>
      </c>
    </row>
    <row r="1191" spans="1:20" ht="43.2" hidden="1" x14ac:dyDescent="0.5500000000000000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5">
        <v>1467242995</v>
      </c>
      <c r="J1191">
        <v>1465428595</v>
      </c>
      <c r="K1191" t="b">
        <v>0</v>
      </c>
      <c r="L1191">
        <v>86</v>
      </c>
      <c r="M1191">
        <f t="shared" si="109"/>
        <v>112.79</v>
      </c>
      <c r="N1191" t="b">
        <v>1</v>
      </c>
      <c r="O1191">
        <f t="shared" si="112"/>
        <v>108</v>
      </c>
      <c r="P1191" t="s">
        <v>8285</v>
      </c>
      <c r="Q1191" t="str">
        <f t="shared" si="113"/>
        <v>photography</v>
      </c>
      <c r="R1191" t="str">
        <f t="shared" si="114"/>
        <v>photobooks</v>
      </c>
      <c r="S1191" s="7">
        <f t="shared" si="110"/>
        <v>42550.979108796295</v>
      </c>
      <c r="T1191" s="7">
        <f t="shared" si="111"/>
        <v>42529.979108796295</v>
      </c>
    </row>
    <row r="1192" spans="1:20" ht="28.8" hidden="1" x14ac:dyDescent="0.5500000000000000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5">
        <v>1409500725</v>
      </c>
      <c r="J1192">
        <v>1406908725</v>
      </c>
      <c r="K1192" t="b">
        <v>0</v>
      </c>
      <c r="L1192">
        <v>13</v>
      </c>
      <c r="M1192">
        <f t="shared" si="109"/>
        <v>51.92</v>
      </c>
      <c r="N1192" t="b">
        <v>1</v>
      </c>
      <c r="O1192">
        <f t="shared" si="112"/>
        <v>135</v>
      </c>
      <c r="P1192" t="s">
        <v>8285</v>
      </c>
      <c r="Q1192" t="str">
        <f t="shared" si="113"/>
        <v>photography</v>
      </c>
      <c r="R1192" t="str">
        <f t="shared" si="114"/>
        <v>photobooks</v>
      </c>
      <c r="S1192" s="7">
        <f t="shared" si="110"/>
        <v>41882.665798611109</v>
      </c>
      <c r="T1192" s="7">
        <f t="shared" si="111"/>
        <v>41852.665798611109</v>
      </c>
    </row>
    <row r="1193" spans="1:20" ht="43.2" hidden="1" x14ac:dyDescent="0.5500000000000000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5">
        <v>1458480560</v>
      </c>
      <c r="J1193">
        <v>1455892160</v>
      </c>
      <c r="K1193" t="b">
        <v>0</v>
      </c>
      <c r="L1193">
        <v>33</v>
      </c>
      <c r="M1193">
        <f t="shared" si="109"/>
        <v>89.24</v>
      </c>
      <c r="N1193" t="b">
        <v>1</v>
      </c>
      <c r="O1193">
        <f t="shared" si="112"/>
        <v>109</v>
      </c>
      <c r="P1193" t="s">
        <v>8285</v>
      </c>
      <c r="Q1193" t="str">
        <f t="shared" si="113"/>
        <v>photography</v>
      </c>
      <c r="R1193" t="str">
        <f t="shared" si="114"/>
        <v>photobooks</v>
      </c>
      <c r="S1193" s="7">
        <f t="shared" si="110"/>
        <v>42449.562037037031</v>
      </c>
      <c r="T1193" s="7">
        <f t="shared" si="111"/>
        <v>42419.603703703702</v>
      </c>
    </row>
    <row r="1194" spans="1:20" ht="28.8" hidden="1" x14ac:dyDescent="0.5500000000000000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5">
        <v>1486814978</v>
      </c>
      <c r="J1194">
        <v>1484222978</v>
      </c>
      <c r="K1194" t="b">
        <v>0</v>
      </c>
      <c r="L1194">
        <v>15</v>
      </c>
      <c r="M1194">
        <f t="shared" si="109"/>
        <v>19.329999999999998</v>
      </c>
      <c r="N1194" t="b">
        <v>1</v>
      </c>
      <c r="O1194">
        <f t="shared" si="112"/>
        <v>290</v>
      </c>
      <c r="P1194" t="s">
        <v>8285</v>
      </c>
      <c r="Q1194" t="str">
        <f t="shared" si="113"/>
        <v>photography</v>
      </c>
      <c r="R1194" t="str">
        <f t="shared" si="114"/>
        <v>photobooks</v>
      </c>
      <c r="S1194" s="7">
        <f t="shared" si="110"/>
        <v>42777.506689814814</v>
      </c>
      <c r="T1194" s="7">
        <f t="shared" si="111"/>
        <v>42747.506689814814</v>
      </c>
    </row>
    <row r="1195" spans="1:20" ht="43.2" hidden="1" x14ac:dyDescent="0.5500000000000000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5">
        <v>1460223453</v>
      </c>
      <c r="J1195">
        <v>1455043053</v>
      </c>
      <c r="K1195" t="b">
        <v>0</v>
      </c>
      <c r="L1195">
        <v>273</v>
      </c>
      <c r="M1195">
        <f t="shared" si="109"/>
        <v>79.97</v>
      </c>
      <c r="N1195" t="b">
        <v>1</v>
      </c>
      <c r="O1195">
        <f t="shared" si="112"/>
        <v>104</v>
      </c>
      <c r="P1195" t="s">
        <v>8285</v>
      </c>
      <c r="Q1195" t="str">
        <f t="shared" si="113"/>
        <v>photography</v>
      </c>
      <c r="R1195" t="str">
        <f t="shared" si="114"/>
        <v>photobooks</v>
      </c>
      <c r="S1195" s="7">
        <f t="shared" si="110"/>
        <v>42469.734409722223</v>
      </c>
      <c r="T1195" s="7">
        <f t="shared" si="111"/>
        <v>42409.776076388895</v>
      </c>
    </row>
    <row r="1196" spans="1:20" ht="43.2" hidden="1" x14ac:dyDescent="0.5500000000000000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5">
        <v>1428493379</v>
      </c>
      <c r="J1196">
        <v>1425901379</v>
      </c>
      <c r="K1196" t="b">
        <v>0</v>
      </c>
      <c r="L1196">
        <v>714</v>
      </c>
      <c r="M1196">
        <f t="shared" si="109"/>
        <v>56.41</v>
      </c>
      <c r="N1196" t="b">
        <v>1</v>
      </c>
      <c r="O1196">
        <f t="shared" si="112"/>
        <v>322</v>
      </c>
      <c r="P1196" t="s">
        <v>8285</v>
      </c>
      <c r="Q1196" t="str">
        <f t="shared" si="113"/>
        <v>photography</v>
      </c>
      <c r="R1196" t="str">
        <f t="shared" si="114"/>
        <v>photobooks</v>
      </c>
      <c r="S1196" s="7">
        <f t="shared" si="110"/>
        <v>42102.488182870366</v>
      </c>
      <c r="T1196" s="7">
        <f t="shared" si="111"/>
        <v>42072.488182870366</v>
      </c>
    </row>
    <row r="1197" spans="1:20" ht="57.6" hidden="1" x14ac:dyDescent="0.5500000000000000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5">
        <v>1450602000</v>
      </c>
      <c r="J1197">
        <v>1445415653</v>
      </c>
      <c r="K1197" t="b">
        <v>0</v>
      </c>
      <c r="L1197">
        <v>170</v>
      </c>
      <c r="M1197">
        <f t="shared" si="109"/>
        <v>79.41</v>
      </c>
      <c r="N1197" t="b">
        <v>1</v>
      </c>
      <c r="O1197">
        <f t="shared" si="112"/>
        <v>135</v>
      </c>
      <c r="P1197" t="s">
        <v>8285</v>
      </c>
      <c r="Q1197" t="str">
        <f t="shared" si="113"/>
        <v>photography</v>
      </c>
      <c r="R1197" t="str">
        <f t="shared" si="114"/>
        <v>photobooks</v>
      </c>
      <c r="S1197" s="7">
        <f t="shared" si="110"/>
        <v>42358.375</v>
      </c>
      <c r="T1197" s="7">
        <f t="shared" si="111"/>
        <v>42298.34783564815</v>
      </c>
    </row>
    <row r="1198" spans="1:20" ht="28.8" hidden="1" x14ac:dyDescent="0.5500000000000000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5">
        <v>1450467539</v>
      </c>
      <c r="J1198">
        <v>1447875539</v>
      </c>
      <c r="K1198" t="b">
        <v>0</v>
      </c>
      <c r="L1198">
        <v>512</v>
      </c>
      <c r="M1198">
        <f t="shared" si="109"/>
        <v>76.44</v>
      </c>
      <c r="N1198" t="b">
        <v>1</v>
      </c>
      <c r="O1198">
        <f t="shared" si="112"/>
        <v>270</v>
      </c>
      <c r="P1198" t="s">
        <v>8285</v>
      </c>
      <c r="Q1198" t="str">
        <f t="shared" si="113"/>
        <v>photography</v>
      </c>
      <c r="R1198" t="str">
        <f t="shared" si="114"/>
        <v>photobooks</v>
      </c>
      <c r="S1198" s="7">
        <f t="shared" si="110"/>
        <v>42356.818738425922</v>
      </c>
      <c r="T1198" s="7">
        <f t="shared" si="111"/>
        <v>42326.818738425922</v>
      </c>
    </row>
    <row r="1199" spans="1:20" ht="43.2" hidden="1" x14ac:dyDescent="0.5500000000000000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5">
        <v>1465797540</v>
      </c>
      <c r="J1199">
        <v>1463155034</v>
      </c>
      <c r="K1199" t="b">
        <v>0</v>
      </c>
      <c r="L1199">
        <v>314</v>
      </c>
      <c r="M1199">
        <f t="shared" si="109"/>
        <v>121</v>
      </c>
      <c r="N1199" t="b">
        <v>1</v>
      </c>
      <c r="O1199">
        <f t="shared" si="112"/>
        <v>253</v>
      </c>
      <c r="P1199" t="s">
        <v>8285</v>
      </c>
      <c r="Q1199" t="str">
        <f t="shared" si="113"/>
        <v>photography</v>
      </c>
      <c r="R1199" t="str">
        <f t="shared" si="114"/>
        <v>photobooks</v>
      </c>
      <c r="S1199" s="7">
        <f t="shared" si="110"/>
        <v>42534.249305555553</v>
      </c>
      <c r="T1199" s="7">
        <f t="shared" si="111"/>
        <v>42503.66474537037</v>
      </c>
    </row>
    <row r="1200" spans="1:20" ht="43.2" hidden="1" x14ac:dyDescent="0.5500000000000000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5">
        <v>1451530800</v>
      </c>
      <c r="J1200">
        <v>1448463086</v>
      </c>
      <c r="K1200" t="b">
        <v>0</v>
      </c>
      <c r="L1200">
        <v>167</v>
      </c>
      <c r="M1200">
        <f t="shared" si="109"/>
        <v>54.62</v>
      </c>
      <c r="N1200" t="b">
        <v>1</v>
      </c>
      <c r="O1200">
        <f t="shared" si="112"/>
        <v>261</v>
      </c>
      <c r="P1200" t="s">
        <v>8285</v>
      </c>
      <c r="Q1200" t="str">
        <f t="shared" si="113"/>
        <v>photography</v>
      </c>
      <c r="R1200" t="str">
        <f t="shared" si="114"/>
        <v>photobooks</v>
      </c>
      <c r="S1200" s="7">
        <f t="shared" si="110"/>
        <v>42369.125</v>
      </c>
      <c r="T1200" s="7">
        <f t="shared" si="111"/>
        <v>42333.619050925925</v>
      </c>
    </row>
    <row r="1201" spans="1:20" ht="43.2" hidden="1" x14ac:dyDescent="0.5500000000000000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5">
        <v>1436380200</v>
      </c>
      <c r="J1201">
        <v>1433615400</v>
      </c>
      <c r="K1201" t="b">
        <v>0</v>
      </c>
      <c r="L1201">
        <v>9</v>
      </c>
      <c r="M1201">
        <f t="shared" si="109"/>
        <v>299.22000000000003</v>
      </c>
      <c r="N1201" t="b">
        <v>1</v>
      </c>
      <c r="O1201">
        <f t="shared" si="112"/>
        <v>101</v>
      </c>
      <c r="P1201" t="s">
        <v>8285</v>
      </c>
      <c r="Q1201" t="str">
        <f t="shared" si="113"/>
        <v>photography</v>
      </c>
      <c r="R1201" t="str">
        <f t="shared" si="114"/>
        <v>photobooks</v>
      </c>
      <c r="S1201" s="7">
        <f t="shared" si="110"/>
        <v>42193.770833333328</v>
      </c>
      <c r="T1201" s="7">
        <f t="shared" si="111"/>
        <v>42161.770833333328</v>
      </c>
    </row>
    <row r="1202" spans="1:20" ht="43.2" hidden="1" x14ac:dyDescent="0.5500000000000000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5">
        <v>1429183656</v>
      </c>
      <c r="J1202">
        <v>1427369256</v>
      </c>
      <c r="K1202" t="b">
        <v>0</v>
      </c>
      <c r="L1202">
        <v>103</v>
      </c>
      <c r="M1202">
        <f t="shared" si="109"/>
        <v>58.53</v>
      </c>
      <c r="N1202" t="b">
        <v>1</v>
      </c>
      <c r="O1202">
        <f t="shared" si="112"/>
        <v>126</v>
      </c>
      <c r="P1202" t="s">
        <v>8285</v>
      </c>
      <c r="Q1202" t="str">
        <f t="shared" si="113"/>
        <v>photography</v>
      </c>
      <c r="R1202" t="str">
        <f t="shared" si="114"/>
        <v>photobooks</v>
      </c>
      <c r="S1202" s="7">
        <f t="shared" si="110"/>
        <v>42110.477500000001</v>
      </c>
      <c r="T1202" s="7">
        <f t="shared" si="111"/>
        <v>42089.477500000001</v>
      </c>
    </row>
    <row r="1203" spans="1:20" ht="43.2" hidden="1" x14ac:dyDescent="0.5500000000000000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5">
        <v>1468593246</v>
      </c>
      <c r="J1203">
        <v>1466001246</v>
      </c>
      <c r="K1203" t="b">
        <v>0</v>
      </c>
      <c r="L1203">
        <v>111</v>
      </c>
      <c r="M1203">
        <f t="shared" si="109"/>
        <v>55.37</v>
      </c>
      <c r="N1203" t="b">
        <v>1</v>
      </c>
      <c r="O1203">
        <f t="shared" si="112"/>
        <v>102</v>
      </c>
      <c r="P1203" t="s">
        <v>8285</v>
      </c>
      <c r="Q1203" t="str">
        <f t="shared" si="113"/>
        <v>photography</v>
      </c>
      <c r="R1203" t="str">
        <f t="shared" si="114"/>
        <v>photobooks</v>
      </c>
      <c r="S1203" s="7">
        <f t="shared" si="110"/>
        <v>42566.60701388889</v>
      </c>
      <c r="T1203" s="7">
        <f t="shared" si="111"/>
        <v>42536.60701388889</v>
      </c>
    </row>
    <row r="1204" spans="1:20" ht="43.2" hidden="1" x14ac:dyDescent="0.5500000000000000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5">
        <v>1435388154</v>
      </c>
      <c r="J1204">
        <v>1432796154</v>
      </c>
      <c r="K1204" t="b">
        <v>0</v>
      </c>
      <c r="L1204">
        <v>271</v>
      </c>
      <c r="M1204">
        <f t="shared" si="109"/>
        <v>183.8</v>
      </c>
      <c r="N1204" t="b">
        <v>1</v>
      </c>
      <c r="O1204">
        <f t="shared" si="112"/>
        <v>199</v>
      </c>
      <c r="P1204" t="s">
        <v>8285</v>
      </c>
      <c r="Q1204" t="str">
        <f t="shared" si="113"/>
        <v>photography</v>
      </c>
      <c r="R1204" t="str">
        <f t="shared" si="114"/>
        <v>photobooks</v>
      </c>
      <c r="S1204" s="7">
        <f t="shared" si="110"/>
        <v>42182.288819444439</v>
      </c>
      <c r="T1204" s="7">
        <f t="shared" si="111"/>
        <v>42152.288819444439</v>
      </c>
    </row>
    <row r="1205" spans="1:20" ht="43.2" hidden="1" x14ac:dyDescent="0.5500000000000000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5">
        <v>1433083527</v>
      </c>
      <c r="J1205">
        <v>1430491527</v>
      </c>
      <c r="K1205" t="b">
        <v>0</v>
      </c>
      <c r="L1205">
        <v>101</v>
      </c>
      <c r="M1205">
        <f t="shared" si="109"/>
        <v>165.35</v>
      </c>
      <c r="N1205" t="b">
        <v>1</v>
      </c>
      <c r="O1205">
        <f t="shared" si="112"/>
        <v>102</v>
      </c>
      <c r="P1205" t="s">
        <v>8285</v>
      </c>
      <c r="Q1205" t="str">
        <f t="shared" si="113"/>
        <v>photography</v>
      </c>
      <c r="R1205" t="str">
        <f t="shared" si="114"/>
        <v>photobooks</v>
      </c>
      <c r="S1205" s="7">
        <f t="shared" si="110"/>
        <v>42155.614895833336</v>
      </c>
      <c r="T1205" s="7">
        <f t="shared" si="111"/>
        <v>42125.614895833336</v>
      </c>
    </row>
    <row r="1206" spans="1:20" ht="43.2" hidden="1" x14ac:dyDescent="0.5500000000000000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5">
        <v>1449205200</v>
      </c>
      <c r="J1206">
        <v>1445363833</v>
      </c>
      <c r="K1206" t="b">
        <v>0</v>
      </c>
      <c r="L1206">
        <v>57</v>
      </c>
      <c r="M1206">
        <f t="shared" si="109"/>
        <v>234.79</v>
      </c>
      <c r="N1206" t="b">
        <v>1</v>
      </c>
      <c r="O1206">
        <f t="shared" si="112"/>
        <v>103</v>
      </c>
      <c r="P1206" t="s">
        <v>8285</v>
      </c>
      <c r="Q1206" t="str">
        <f t="shared" si="113"/>
        <v>photography</v>
      </c>
      <c r="R1206" t="str">
        <f t="shared" si="114"/>
        <v>photobooks</v>
      </c>
      <c r="S1206" s="7">
        <f t="shared" si="110"/>
        <v>42342.208333333328</v>
      </c>
      <c r="T1206" s="7">
        <f t="shared" si="111"/>
        <v>42297.748067129629</v>
      </c>
    </row>
    <row r="1207" spans="1:20" ht="43.2" hidden="1" x14ac:dyDescent="0.5500000000000000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5">
        <v>1434197351</v>
      </c>
      <c r="J1207">
        <v>1431605351</v>
      </c>
      <c r="K1207" t="b">
        <v>0</v>
      </c>
      <c r="L1207">
        <v>62</v>
      </c>
      <c r="M1207">
        <f t="shared" si="109"/>
        <v>211.48</v>
      </c>
      <c r="N1207" t="b">
        <v>1</v>
      </c>
      <c r="O1207">
        <f t="shared" si="112"/>
        <v>101</v>
      </c>
      <c r="P1207" t="s">
        <v>8285</v>
      </c>
      <c r="Q1207" t="str">
        <f t="shared" si="113"/>
        <v>photography</v>
      </c>
      <c r="R1207" t="str">
        <f t="shared" si="114"/>
        <v>photobooks</v>
      </c>
      <c r="S1207" s="7">
        <f t="shared" si="110"/>
        <v>42168.506377314814</v>
      </c>
      <c r="T1207" s="7">
        <f t="shared" si="111"/>
        <v>42138.506377314814</v>
      </c>
    </row>
    <row r="1208" spans="1:20" ht="43.2" hidden="1" x14ac:dyDescent="0.5500000000000000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5">
        <v>1489238940</v>
      </c>
      <c r="J1208">
        <v>1486406253</v>
      </c>
      <c r="K1208" t="b">
        <v>0</v>
      </c>
      <c r="L1208">
        <v>32</v>
      </c>
      <c r="M1208">
        <f t="shared" si="109"/>
        <v>32.340000000000003</v>
      </c>
      <c r="N1208" t="b">
        <v>1</v>
      </c>
      <c r="O1208">
        <f t="shared" si="112"/>
        <v>115</v>
      </c>
      <c r="P1208" t="s">
        <v>8285</v>
      </c>
      <c r="Q1208" t="str">
        <f t="shared" si="113"/>
        <v>photography</v>
      </c>
      <c r="R1208" t="str">
        <f t="shared" si="114"/>
        <v>photobooks</v>
      </c>
      <c r="S1208" s="7">
        <f t="shared" si="110"/>
        <v>42805.561805555553</v>
      </c>
      <c r="T1208" s="7">
        <f t="shared" si="111"/>
        <v>42772.776076388895</v>
      </c>
    </row>
    <row r="1209" spans="1:20" ht="28.8" hidden="1" x14ac:dyDescent="0.5500000000000000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5">
        <v>1459418400</v>
      </c>
      <c r="J1209">
        <v>1456827573</v>
      </c>
      <c r="K1209" t="b">
        <v>0</v>
      </c>
      <c r="L1209">
        <v>141</v>
      </c>
      <c r="M1209">
        <f t="shared" si="109"/>
        <v>123.38</v>
      </c>
      <c r="N1209" t="b">
        <v>1</v>
      </c>
      <c r="O1209">
        <f t="shared" si="112"/>
        <v>104</v>
      </c>
      <c r="P1209" t="s">
        <v>8285</v>
      </c>
      <c r="Q1209" t="str">
        <f t="shared" si="113"/>
        <v>photography</v>
      </c>
      <c r="R1209" t="str">
        <f t="shared" si="114"/>
        <v>photobooks</v>
      </c>
      <c r="S1209" s="7">
        <f t="shared" si="110"/>
        <v>42460.416666666672</v>
      </c>
      <c r="T1209" s="7">
        <f t="shared" si="111"/>
        <v>42430.430243055554</v>
      </c>
    </row>
    <row r="1210" spans="1:20" ht="43.2" hidden="1" x14ac:dyDescent="0.5500000000000000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5">
        <v>1458835264</v>
      </c>
      <c r="J1210">
        <v>1456246864</v>
      </c>
      <c r="K1210" t="b">
        <v>0</v>
      </c>
      <c r="L1210">
        <v>75</v>
      </c>
      <c r="M1210">
        <f t="shared" si="109"/>
        <v>207.07</v>
      </c>
      <c r="N1210" t="b">
        <v>1</v>
      </c>
      <c r="O1210">
        <f t="shared" si="112"/>
        <v>155</v>
      </c>
      <c r="P1210" t="s">
        <v>8285</v>
      </c>
      <c r="Q1210" t="str">
        <f t="shared" si="113"/>
        <v>photography</v>
      </c>
      <c r="R1210" t="str">
        <f t="shared" si="114"/>
        <v>photobooks</v>
      </c>
      <c r="S1210" s="7">
        <f t="shared" si="110"/>
        <v>42453.667407407411</v>
      </c>
      <c r="T1210" s="7">
        <f t="shared" si="111"/>
        <v>42423.709074074075</v>
      </c>
    </row>
    <row r="1211" spans="1:20" ht="43.2" hidden="1" x14ac:dyDescent="0.5500000000000000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5">
        <v>1488053905</v>
      </c>
      <c r="J1211">
        <v>1485461905</v>
      </c>
      <c r="K1211" t="b">
        <v>0</v>
      </c>
      <c r="L1211">
        <v>46</v>
      </c>
      <c r="M1211">
        <f t="shared" si="109"/>
        <v>138.26</v>
      </c>
      <c r="N1211" t="b">
        <v>1</v>
      </c>
      <c r="O1211">
        <f t="shared" si="112"/>
        <v>106</v>
      </c>
      <c r="P1211" t="s">
        <v>8285</v>
      </c>
      <c r="Q1211" t="str">
        <f t="shared" si="113"/>
        <v>photography</v>
      </c>
      <c r="R1211" t="str">
        <f t="shared" si="114"/>
        <v>photobooks</v>
      </c>
      <c r="S1211" s="7">
        <f t="shared" si="110"/>
        <v>42791.846122685187</v>
      </c>
      <c r="T1211" s="7">
        <f t="shared" si="111"/>
        <v>42761.846122685187</v>
      </c>
    </row>
    <row r="1212" spans="1:20" ht="28.8" hidden="1" x14ac:dyDescent="0.5500000000000000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5">
        <v>1433106000</v>
      </c>
      <c r="J1212">
        <v>1431124572</v>
      </c>
      <c r="K1212" t="b">
        <v>0</v>
      </c>
      <c r="L1212">
        <v>103</v>
      </c>
      <c r="M1212">
        <f t="shared" si="109"/>
        <v>493.82</v>
      </c>
      <c r="N1212" t="b">
        <v>1</v>
      </c>
      <c r="O1212">
        <f t="shared" si="112"/>
        <v>254</v>
      </c>
      <c r="P1212" t="s">
        <v>8285</v>
      </c>
      <c r="Q1212" t="str">
        <f t="shared" si="113"/>
        <v>photography</v>
      </c>
      <c r="R1212" t="str">
        <f t="shared" si="114"/>
        <v>photobooks</v>
      </c>
      <c r="S1212" s="7">
        <f t="shared" si="110"/>
        <v>42155.875</v>
      </c>
      <c r="T1212" s="7">
        <f t="shared" si="111"/>
        <v>42132.941805555558</v>
      </c>
    </row>
    <row r="1213" spans="1:20" ht="43.2" hidden="1" x14ac:dyDescent="0.5500000000000000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5">
        <v>1465505261</v>
      </c>
      <c r="J1213">
        <v>1464209261</v>
      </c>
      <c r="K1213" t="b">
        <v>0</v>
      </c>
      <c r="L1213">
        <v>6</v>
      </c>
      <c r="M1213">
        <f t="shared" si="109"/>
        <v>168.5</v>
      </c>
      <c r="N1213" t="b">
        <v>1</v>
      </c>
      <c r="O1213">
        <f t="shared" si="112"/>
        <v>101</v>
      </c>
      <c r="P1213" t="s">
        <v>8285</v>
      </c>
      <c r="Q1213" t="str">
        <f t="shared" si="113"/>
        <v>photography</v>
      </c>
      <c r="R1213" t="str">
        <f t="shared" si="114"/>
        <v>photobooks</v>
      </c>
      <c r="S1213" s="7">
        <f t="shared" si="110"/>
        <v>42530.866446759261</v>
      </c>
      <c r="T1213" s="7">
        <f t="shared" si="111"/>
        <v>42515.866446759261</v>
      </c>
    </row>
    <row r="1214" spans="1:20" ht="43.2" hidden="1" x14ac:dyDescent="0.5500000000000000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5">
        <v>1448586000</v>
      </c>
      <c r="J1214">
        <v>1447195695</v>
      </c>
      <c r="K1214" t="b">
        <v>0</v>
      </c>
      <c r="L1214">
        <v>83</v>
      </c>
      <c r="M1214">
        <f t="shared" si="109"/>
        <v>38.869999999999997</v>
      </c>
      <c r="N1214" t="b">
        <v>1</v>
      </c>
      <c r="O1214">
        <f t="shared" si="112"/>
        <v>129</v>
      </c>
      <c r="P1214" t="s">
        <v>8285</v>
      </c>
      <c r="Q1214" t="str">
        <f t="shared" si="113"/>
        <v>photography</v>
      </c>
      <c r="R1214" t="str">
        <f t="shared" si="114"/>
        <v>photobooks</v>
      </c>
      <c r="S1214" s="7">
        <f t="shared" si="110"/>
        <v>42335.041666666672</v>
      </c>
      <c r="T1214" s="7">
        <f t="shared" si="111"/>
        <v>42318.950173611112</v>
      </c>
    </row>
    <row r="1215" spans="1:20" ht="43.2" hidden="1" x14ac:dyDescent="0.5500000000000000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5">
        <v>1485886100</v>
      </c>
      <c r="J1215">
        <v>1482862100</v>
      </c>
      <c r="K1215" t="b">
        <v>0</v>
      </c>
      <c r="L1215">
        <v>108</v>
      </c>
      <c r="M1215">
        <f t="shared" si="109"/>
        <v>61.53</v>
      </c>
      <c r="N1215" t="b">
        <v>1</v>
      </c>
      <c r="O1215">
        <f t="shared" si="112"/>
        <v>102</v>
      </c>
      <c r="P1215" t="s">
        <v>8285</v>
      </c>
      <c r="Q1215" t="str">
        <f t="shared" si="113"/>
        <v>photography</v>
      </c>
      <c r="R1215" t="str">
        <f t="shared" si="114"/>
        <v>photobooks</v>
      </c>
      <c r="S1215" s="7">
        <f t="shared" si="110"/>
        <v>42766.755787037036</v>
      </c>
      <c r="T1215" s="7">
        <f t="shared" si="111"/>
        <v>42731.755787037036</v>
      </c>
    </row>
    <row r="1216" spans="1:20" ht="43.2" hidden="1" x14ac:dyDescent="0.5500000000000000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5">
        <v>1433880605</v>
      </c>
      <c r="J1216">
        <v>1428696605</v>
      </c>
      <c r="K1216" t="b">
        <v>0</v>
      </c>
      <c r="L1216">
        <v>25</v>
      </c>
      <c r="M1216">
        <f t="shared" si="109"/>
        <v>105.44</v>
      </c>
      <c r="N1216" t="b">
        <v>1</v>
      </c>
      <c r="O1216">
        <f t="shared" si="112"/>
        <v>132</v>
      </c>
      <c r="P1216" t="s">
        <v>8285</v>
      </c>
      <c r="Q1216" t="str">
        <f t="shared" si="113"/>
        <v>photography</v>
      </c>
      <c r="R1216" t="str">
        <f t="shared" si="114"/>
        <v>photobooks</v>
      </c>
      <c r="S1216" s="7">
        <f t="shared" si="110"/>
        <v>42164.840335648143</v>
      </c>
      <c r="T1216" s="7">
        <f t="shared" si="111"/>
        <v>42104.840335648143</v>
      </c>
    </row>
    <row r="1217" spans="1:20" ht="43.2" hidden="1" x14ac:dyDescent="0.5500000000000000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5">
        <v>1401487756</v>
      </c>
      <c r="J1217">
        <v>1398895756</v>
      </c>
      <c r="K1217" t="b">
        <v>0</v>
      </c>
      <c r="L1217">
        <v>549</v>
      </c>
      <c r="M1217">
        <f t="shared" si="109"/>
        <v>71.59</v>
      </c>
      <c r="N1217" t="b">
        <v>1</v>
      </c>
      <c r="O1217">
        <f t="shared" si="112"/>
        <v>786</v>
      </c>
      <c r="P1217" t="s">
        <v>8285</v>
      </c>
      <c r="Q1217" t="str">
        <f t="shared" si="113"/>
        <v>photography</v>
      </c>
      <c r="R1217" t="str">
        <f t="shared" si="114"/>
        <v>photobooks</v>
      </c>
      <c r="S1217" s="7">
        <f t="shared" si="110"/>
        <v>41789.923101851848</v>
      </c>
      <c r="T1217" s="7">
        <f t="shared" si="111"/>
        <v>41759.923101851848</v>
      </c>
    </row>
    <row r="1218" spans="1:20" ht="28.8" hidden="1" x14ac:dyDescent="0.5500000000000000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5">
        <v>1443826980</v>
      </c>
      <c r="J1218">
        <v>1441032457</v>
      </c>
      <c r="K1218" t="b">
        <v>0</v>
      </c>
      <c r="L1218">
        <v>222</v>
      </c>
      <c r="M1218">
        <f t="shared" ref="M1218:M1281" si="115">IF(L1218=0,0,ROUND(E1218/L1218,2))</f>
        <v>91.88</v>
      </c>
      <c r="N1218" t="b">
        <v>1</v>
      </c>
      <c r="O1218">
        <f t="shared" si="112"/>
        <v>146</v>
      </c>
      <c r="P1218" t="s">
        <v>8285</v>
      </c>
      <c r="Q1218" t="str">
        <f t="shared" si="113"/>
        <v>photography</v>
      </c>
      <c r="R1218" t="str">
        <f t="shared" si="114"/>
        <v>photobooks</v>
      </c>
      <c r="S1218" s="7">
        <f t="shared" ref="S1218:S1281" si="116">(((I1218/60)/60)/24)+DATE(1970,1,1)</f>
        <v>42279.960416666669</v>
      </c>
      <c r="T1218" s="7">
        <f t="shared" ref="T1218:T1281" si="117">(((J1218/60)/60)/24)+DATE(1970,1,1)</f>
        <v>42247.616400462968</v>
      </c>
    </row>
    <row r="1219" spans="1:20" ht="43.2" hidden="1" x14ac:dyDescent="0.5500000000000000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5">
        <v>1468524340</v>
      </c>
      <c r="J1219">
        <v>1465932340</v>
      </c>
      <c r="K1219" t="b">
        <v>0</v>
      </c>
      <c r="L1219">
        <v>183</v>
      </c>
      <c r="M1219">
        <f t="shared" si="115"/>
        <v>148.57</v>
      </c>
      <c r="N1219" t="b">
        <v>1</v>
      </c>
      <c r="O1219">
        <f t="shared" ref="O1219:O1282" si="118">ROUND(($E1219*100)/$D1219,0)</f>
        <v>103</v>
      </c>
      <c r="P1219" t="s">
        <v>8285</v>
      </c>
      <c r="Q1219" t="str">
        <f t="shared" ref="Q1219:Q1282" si="119">LEFT(P1219,FIND("/",P1219)-1)</f>
        <v>photography</v>
      </c>
      <c r="R1219" t="str">
        <f t="shared" si="114"/>
        <v>photobooks</v>
      </c>
      <c r="S1219" s="7">
        <f t="shared" si="116"/>
        <v>42565.809490740736</v>
      </c>
      <c r="T1219" s="7">
        <f t="shared" si="117"/>
        <v>42535.809490740736</v>
      </c>
    </row>
    <row r="1220" spans="1:20" ht="43.2" hidden="1" x14ac:dyDescent="0.5500000000000000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5">
        <v>1446346800</v>
      </c>
      <c r="J1220">
        <v>1443714800</v>
      </c>
      <c r="K1220" t="b">
        <v>0</v>
      </c>
      <c r="L1220">
        <v>89</v>
      </c>
      <c r="M1220">
        <f t="shared" si="115"/>
        <v>174.21</v>
      </c>
      <c r="N1220" t="b">
        <v>1</v>
      </c>
      <c r="O1220">
        <f t="shared" si="118"/>
        <v>172</v>
      </c>
      <c r="P1220" t="s">
        <v>8285</v>
      </c>
      <c r="Q1220" t="str">
        <f t="shared" si="119"/>
        <v>photography</v>
      </c>
      <c r="R1220" t="str">
        <f t="shared" si="114"/>
        <v>photobooks</v>
      </c>
      <c r="S1220" s="7">
        <f t="shared" si="116"/>
        <v>42309.125</v>
      </c>
      <c r="T1220" s="7">
        <f t="shared" si="117"/>
        <v>42278.662037037036</v>
      </c>
    </row>
    <row r="1221" spans="1:20" ht="28.8" hidden="1" x14ac:dyDescent="0.5500000000000000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5">
        <v>1476961513</v>
      </c>
      <c r="J1221">
        <v>1474369513</v>
      </c>
      <c r="K1221" t="b">
        <v>0</v>
      </c>
      <c r="L1221">
        <v>253</v>
      </c>
      <c r="M1221">
        <f t="shared" si="115"/>
        <v>102.86</v>
      </c>
      <c r="N1221" t="b">
        <v>1</v>
      </c>
      <c r="O1221">
        <f t="shared" si="118"/>
        <v>159</v>
      </c>
      <c r="P1221" t="s">
        <v>8285</v>
      </c>
      <c r="Q1221" t="str">
        <f t="shared" si="119"/>
        <v>photography</v>
      </c>
      <c r="R1221" t="str">
        <f t="shared" si="114"/>
        <v>photobooks</v>
      </c>
      <c r="S1221" s="7">
        <f t="shared" si="116"/>
        <v>42663.461956018517</v>
      </c>
      <c r="T1221" s="7">
        <f t="shared" si="117"/>
        <v>42633.461956018517</v>
      </c>
    </row>
    <row r="1222" spans="1:20" ht="43.2" hidden="1" x14ac:dyDescent="0.5500000000000000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5">
        <v>1440515112</v>
      </c>
      <c r="J1222">
        <v>1437923112</v>
      </c>
      <c r="K1222" t="b">
        <v>0</v>
      </c>
      <c r="L1222">
        <v>140</v>
      </c>
      <c r="M1222">
        <f t="shared" si="115"/>
        <v>111.18</v>
      </c>
      <c r="N1222" t="b">
        <v>1</v>
      </c>
      <c r="O1222">
        <f t="shared" si="118"/>
        <v>104</v>
      </c>
      <c r="P1222" t="s">
        <v>8285</v>
      </c>
      <c r="Q1222" t="str">
        <f t="shared" si="119"/>
        <v>photography</v>
      </c>
      <c r="R1222" t="str">
        <f t="shared" si="114"/>
        <v>photobooks</v>
      </c>
      <c r="S1222" s="7">
        <f t="shared" si="116"/>
        <v>42241.628611111111</v>
      </c>
      <c r="T1222" s="7">
        <f t="shared" si="117"/>
        <v>42211.628611111111</v>
      </c>
    </row>
    <row r="1223" spans="1:20" ht="43.2" hidden="1" x14ac:dyDescent="0.5500000000000000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5">
        <v>1480809600</v>
      </c>
      <c r="J1223">
        <v>1478431488</v>
      </c>
      <c r="K1223" t="b">
        <v>0</v>
      </c>
      <c r="L1223">
        <v>103</v>
      </c>
      <c r="M1223">
        <f t="shared" si="115"/>
        <v>23.8</v>
      </c>
      <c r="N1223" t="b">
        <v>1</v>
      </c>
      <c r="O1223">
        <f t="shared" si="118"/>
        <v>111</v>
      </c>
      <c r="P1223" t="s">
        <v>8285</v>
      </c>
      <c r="Q1223" t="str">
        <f t="shared" si="119"/>
        <v>photography</v>
      </c>
      <c r="R1223" t="str">
        <f t="shared" si="114"/>
        <v>photobooks</v>
      </c>
      <c r="S1223" s="7">
        <f t="shared" si="116"/>
        <v>42708</v>
      </c>
      <c r="T1223" s="7">
        <f t="shared" si="117"/>
        <v>42680.47555555556</v>
      </c>
    </row>
    <row r="1224" spans="1:20" ht="28.8" hidden="1" x14ac:dyDescent="0.5500000000000000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5">
        <v>1459483200</v>
      </c>
      <c r="J1224">
        <v>1456852647</v>
      </c>
      <c r="K1224" t="b">
        <v>0</v>
      </c>
      <c r="L1224">
        <v>138</v>
      </c>
      <c r="M1224">
        <f t="shared" si="115"/>
        <v>81.27</v>
      </c>
      <c r="N1224" t="b">
        <v>1</v>
      </c>
      <c r="O1224">
        <f t="shared" si="118"/>
        <v>280</v>
      </c>
      <c r="P1224" t="s">
        <v>8285</v>
      </c>
      <c r="Q1224" t="str">
        <f t="shared" si="119"/>
        <v>photography</v>
      </c>
      <c r="R1224" t="str">
        <f t="shared" si="114"/>
        <v>photobooks</v>
      </c>
      <c r="S1224" s="7">
        <f t="shared" si="116"/>
        <v>42461.166666666672</v>
      </c>
      <c r="T1224" s="7">
        <f t="shared" si="117"/>
        <v>42430.720451388886</v>
      </c>
    </row>
    <row r="1225" spans="1:20" ht="28.8" hidden="1" x14ac:dyDescent="0.5500000000000000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5">
        <v>1478754909</v>
      </c>
      <c r="J1225">
        <v>1476159309</v>
      </c>
      <c r="K1225" t="b">
        <v>0</v>
      </c>
      <c r="L1225">
        <v>191</v>
      </c>
      <c r="M1225">
        <f t="shared" si="115"/>
        <v>116.21</v>
      </c>
      <c r="N1225" t="b">
        <v>1</v>
      </c>
      <c r="O1225">
        <f t="shared" si="118"/>
        <v>112</v>
      </c>
      <c r="P1225" t="s">
        <v>8285</v>
      </c>
      <c r="Q1225" t="str">
        <f t="shared" si="119"/>
        <v>photography</v>
      </c>
      <c r="R1225" t="str">
        <f t="shared" si="114"/>
        <v>photobooks</v>
      </c>
      <c r="S1225" s="7">
        <f t="shared" si="116"/>
        <v>42684.218854166669</v>
      </c>
      <c r="T1225" s="7">
        <f t="shared" si="117"/>
        <v>42654.177187499998</v>
      </c>
    </row>
    <row r="1226" spans="1:20" ht="28.8" hidden="1" x14ac:dyDescent="0.5500000000000000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5">
        <v>1402060302</v>
      </c>
      <c r="J1226">
        <v>1396876302</v>
      </c>
      <c r="K1226" t="b">
        <v>0</v>
      </c>
      <c r="L1226">
        <v>18</v>
      </c>
      <c r="M1226">
        <f t="shared" si="115"/>
        <v>58.89</v>
      </c>
      <c r="N1226" t="b">
        <v>0</v>
      </c>
      <c r="O1226">
        <f t="shared" si="118"/>
        <v>7</v>
      </c>
      <c r="P1226" t="s">
        <v>8286</v>
      </c>
      <c r="Q1226" t="str">
        <f t="shared" si="119"/>
        <v>music</v>
      </c>
      <c r="R1226" t="str">
        <f t="shared" si="114"/>
        <v>world music</v>
      </c>
      <c r="S1226" s="7">
        <f t="shared" si="116"/>
        <v>41796.549791666665</v>
      </c>
      <c r="T1226" s="7">
        <f t="shared" si="117"/>
        <v>41736.549791666665</v>
      </c>
    </row>
    <row r="1227" spans="1:20" ht="43.2" hidden="1" x14ac:dyDescent="0.5500000000000000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5">
        <v>1382478278</v>
      </c>
      <c r="J1227">
        <v>1377294278</v>
      </c>
      <c r="K1227" t="b">
        <v>0</v>
      </c>
      <c r="L1227">
        <v>3</v>
      </c>
      <c r="M1227">
        <f t="shared" si="115"/>
        <v>44</v>
      </c>
      <c r="N1227" t="b">
        <v>0</v>
      </c>
      <c r="O1227">
        <f t="shared" si="118"/>
        <v>4</v>
      </c>
      <c r="P1227" t="s">
        <v>8286</v>
      </c>
      <c r="Q1227" t="str">
        <f t="shared" si="119"/>
        <v>music</v>
      </c>
      <c r="R1227" t="str">
        <f t="shared" ref="R1227:R1290" si="120">RIGHT(P1227,LEN(P1227)-FIND("/",P1227))</f>
        <v>world music</v>
      </c>
      <c r="S1227" s="7">
        <f t="shared" si="116"/>
        <v>41569.905995370369</v>
      </c>
      <c r="T1227" s="7">
        <f t="shared" si="117"/>
        <v>41509.905995370369</v>
      </c>
    </row>
    <row r="1228" spans="1:20" ht="43.2" hidden="1" x14ac:dyDescent="0.5500000000000000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5">
        <v>1398042000</v>
      </c>
      <c r="J1228">
        <v>1395089981</v>
      </c>
      <c r="K1228" t="b">
        <v>0</v>
      </c>
      <c r="L1228">
        <v>40</v>
      </c>
      <c r="M1228">
        <f t="shared" si="115"/>
        <v>48.43</v>
      </c>
      <c r="N1228" t="b">
        <v>0</v>
      </c>
      <c r="O1228">
        <f t="shared" si="118"/>
        <v>4</v>
      </c>
      <c r="P1228" t="s">
        <v>8286</v>
      </c>
      <c r="Q1228" t="str">
        <f t="shared" si="119"/>
        <v>music</v>
      </c>
      <c r="R1228" t="str">
        <f t="shared" si="120"/>
        <v>world music</v>
      </c>
      <c r="S1228" s="7">
        <f t="shared" si="116"/>
        <v>41750.041666666664</v>
      </c>
      <c r="T1228" s="7">
        <f t="shared" si="117"/>
        <v>41715.874780092592</v>
      </c>
    </row>
    <row r="1229" spans="1:20" ht="43.2" hidden="1" x14ac:dyDescent="0.5500000000000000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5">
        <v>1407394800</v>
      </c>
      <c r="J1229">
        <v>1404770616</v>
      </c>
      <c r="K1229" t="b">
        <v>0</v>
      </c>
      <c r="L1229">
        <v>0</v>
      </c>
      <c r="M1229">
        <f t="shared" si="115"/>
        <v>0</v>
      </c>
      <c r="N1229" t="b">
        <v>0</v>
      </c>
      <c r="O1229">
        <f t="shared" si="118"/>
        <v>0</v>
      </c>
      <c r="P1229" t="s">
        <v>8286</v>
      </c>
      <c r="Q1229" t="str">
        <f t="shared" si="119"/>
        <v>music</v>
      </c>
      <c r="R1229" t="str">
        <f t="shared" si="120"/>
        <v>world music</v>
      </c>
      <c r="S1229" s="7">
        <f t="shared" si="116"/>
        <v>41858.291666666664</v>
      </c>
      <c r="T1229" s="7">
        <f t="shared" si="117"/>
        <v>41827.919166666667</v>
      </c>
    </row>
    <row r="1230" spans="1:20" ht="43.2" hidden="1" x14ac:dyDescent="0.5500000000000000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5">
        <v>1317231008</v>
      </c>
      <c r="J1230">
        <v>1312047008</v>
      </c>
      <c r="K1230" t="b">
        <v>0</v>
      </c>
      <c r="L1230">
        <v>24</v>
      </c>
      <c r="M1230">
        <f t="shared" si="115"/>
        <v>61.04</v>
      </c>
      <c r="N1230" t="b">
        <v>0</v>
      </c>
      <c r="O1230">
        <f t="shared" si="118"/>
        <v>29</v>
      </c>
      <c r="P1230" t="s">
        <v>8286</v>
      </c>
      <c r="Q1230" t="str">
        <f t="shared" si="119"/>
        <v>music</v>
      </c>
      <c r="R1230" t="str">
        <f t="shared" si="120"/>
        <v>world music</v>
      </c>
      <c r="S1230" s="7">
        <f t="shared" si="116"/>
        <v>40814.729259259257</v>
      </c>
      <c r="T1230" s="7">
        <f t="shared" si="117"/>
        <v>40754.729259259257</v>
      </c>
    </row>
    <row r="1231" spans="1:20" ht="43.2" hidden="1" x14ac:dyDescent="0.5500000000000000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5">
        <v>1334592000</v>
      </c>
      <c r="J1231">
        <v>1331982127</v>
      </c>
      <c r="K1231" t="b">
        <v>0</v>
      </c>
      <c r="L1231">
        <v>1</v>
      </c>
      <c r="M1231">
        <f t="shared" si="115"/>
        <v>25</v>
      </c>
      <c r="N1231" t="b">
        <v>0</v>
      </c>
      <c r="O1231">
        <f t="shared" si="118"/>
        <v>1</v>
      </c>
      <c r="P1231" t="s">
        <v>8286</v>
      </c>
      <c r="Q1231" t="str">
        <f t="shared" si="119"/>
        <v>music</v>
      </c>
      <c r="R1231" t="str">
        <f t="shared" si="120"/>
        <v>world music</v>
      </c>
      <c r="S1231" s="7">
        <f t="shared" si="116"/>
        <v>41015.666666666664</v>
      </c>
      <c r="T1231" s="7">
        <f t="shared" si="117"/>
        <v>40985.459803240738</v>
      </c>
    </row>
    <row r="1232" spans="1:20" ht="43.2" hidden="1" x14ac:dyDescent="0.5500000000000000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5">
        <v>1298589630</v>
      </c>
      <c r="J1232">
        <v>1295997630</v>
      </c>
      <c r="K1232" t="b">
        <v>0</v>
      </c>
      <c r="L1232">
        <v>0</v>
      </c>
      <c r="M1232">
        <f t="shared" si="115"/>
        <v>0</v>
      </c>
      <c r="N1232" t="b">
        <v>0</v>
      </c>
      <c r="O1232">
        <f t="shared" si="118"/>
        <v>0</v>
      </c>
      <c r="P1232" t="s">
        <v>8286</v>
      </c>
      <c r="Q1232" t="str">
        <f t="shared" si="119"/>
        <v>music</v>
      </c>
      <c r="R1232" t="str">
        <f t="shared" si="120"/>
        <v>world music</v>
      </c>
      <c r="S1232" s="7">
        <f t="shared" si="116"/>
        <v>40598.972569444442</v>
      </c>
      <c r="T1232" s="7">
        <f t="shared" si="117"/>
        <v>40568.972569444442</v>
      </c>
    </row>
    <row r="1233" spans="1:20" ht="43.2" hidden="1" x14ac:dyDescent="0.5500000000000000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5">
        <v>1440723600</v>
      </c>
      <c r="J1233">
        <v>1436394968</v>
      </c>
      <c r="K1233" t="b">
        <v>0</v>
      </c>
      <c r="L1233">
        <v>0</v>
      </c>
      <c r="M1233">
        <f t="shared" si="115"/>
        <v>0</v>
      </c>
      <c r="N1233" t="b">
        <v>0</v>
      </c>
      <c r="O1233">
        <f t="shared" si="118"/>
        <v>0</v>
      </c>
      <c r="P1233" t="s">
        <v>8286</v>
      </c>
      <c r="Q1233" t="str">
        <f t="shared" si="119"/>
        <v>music</v>
      </c>
      <c r="R1233" t="str">
        <f t="shared" si="120"/>
        <v>world music</v>
      </c>
      <c r="S1233" s="7">
        <f t="shared" si="116"/>
        <v>42244.041666666672</v>
      </c>
      <c r="T1233" s="7">
        <f t="shared" si="117"/>
        <v>42193.941759259258</v>
      </c>
    </row>
    <row r="1234" spans="1:20" ht="43.2" hidden="1" x14ac:dyDescent="0.5500000000000000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5">
        <v>1381090870</v>
      </c>
      <c r="J1234">
        <v>1377030070</v>
      </c>
      <c r="K1234" t="b">
        <v>0</v>
      </c>
      <c r="L1234">
        <v>1</v>
      </c>
      <c r="M1234">
        <f t="shared" si="115"/>
        <v>40</v>
      </c>
      <c r="N1234" t="b">
        <v>0</v>
      </c>
      <c r="O1234">
        <f t="shared" si="118"/>
        <v>1</v>
      </c>
      <c r="P1234" t="s">
        <v>8286</v>
      </c>
      <c r="Q1234" t="str">
        <f t="shared" si="119"/>
        <v>music</v>
      </c>
      <c r="R1234" t="str">
        <f t="shared" si="120"/>
        <v>world music</v>
      </c>
      <c r="S1234" s="7">
        <f t="shared" si="116"/>
        <v>41553.848032407412</v>
      </c>
      <c r="T1234" s="7">
        <f t="shared" si="117"/>
        <v>41506.848032407412</v>
      </c>
    </row>
    <row r="1235" spans="1:20" ht="43.2" hidden="1" x14ac:dyDescent="0.5500000000000000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5">
        <v>1329864374</v>
      </c>
      <c r="J1235">
        <v>1328049974</v>
      </c>
      <c r="K1235" t="b">
        <v>0</v>
      </c>
      <c r="L1235">
        <v>6</v>
      </c>
      <c r="M1235">
        <f t="shared" si="115"/>
        <v>19.329999999999998</v>
      </c>
      <c r="N1235" t="b">
        <v>0</v>
      </c>
      <c r="O1235">
        <f t="shared" si="118"/>
        <v>12</v>
      </c>
      <c r="P1235" t="s">
        <v>8286</v>
      </c>
      <c r="Q1235" t="str">
        <f t="shared" si="119"/>
        <v>music</v>
      </c>
      <c r="R1235" t="str">
        <f t="shared" si="120"/>
        <v>world music</v>
      </c>
      <c r="S1235" s="7">
        <f t="shared" si="116"/>
        <v>40960.948773148149</v>
      </c>
      <c r="T1235" s="7">
        <f t="shared" si="117"/>
        <v>40939.948773148149</v>
      </c>
    </row>
    <row r="1236" spans="1:20" ht="43.2" hidden="1" x14ac:dyDescent="0.5500000000000000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5">
        <v>1422903342</v>
      </c>
      <c r="J1236">
        <v>1420311342</v>
      </c>
      <c r="K1236" t="b">
        <v>0</v>
      </c>
      <c r="L1236">
        <v>0</v>
      </c>
      <c r="M1236">
        <f t="shared" si="115"/>
        <v>0</v>
      </c>
      <c r="N1236" t="b">
        <v>0</v>
      </c>
      <c r="O1236">
        <f t="shared" si="118"/>
        <v>0</v>
      </c>
      <c r="P1236" t="s">
        <v>8286</v>
      </c>
      <c r="Q1236" t="str">
        <f t="shared" si="119"/>
        <v>music</v>
      </c>
      <c r="R1236" t="str">
        <f t="shared" si="120"/>
        <v>world music</v>
      </c>
      <c r="S1236" s="7">
        <f t="shared" si="116"/>
        <v>42037.788680555561</v>
      </c>
      <c r="T1236" s="7">
        <f t="shared" si="117"/>
        <v>42007.788680555561</v>
      </c>
    </row>
    <row r="1237" spans="1:20" ht="43.2" hidden="1" x14ac:dyDescent="0.5500000000000000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5">
        <v>1387077299</v>
      </c>
      <c r="J1237">
        <v>1383621299</v>
      </c>
      <c r="K1237" t="b">
        <v>0</v>
      </c>
      <c r="L1237">
        <v>6</v>
      </c>
      <c r="M1237">
        <f t="shared" si="115"/>
        <v>35</v>
      </c>
      <c r="N1237" t="b">
        <v>0</v>
      </c>
      <c r="O1237">
        <f t="shared" si="118"/>
        <v>3</v>
      </c>
      <c r="P1237" t="s">
        <v>8286</v>
      </c>
      <c r="Q1237" t="str">
        <f t="shared" si="119"/>
        <v>music</v>
      </c>
      <c r="R1237" t="str">
        <f t="shared" si="120"/>
        <v>world music</v>
      </c>
      <c r="S1237" s="7">
        <f t="shared" si="116"/>
        <v>41623.135405092595</v>
      </c>
      <c r="T1237" s="7">
        <f t="shared" si="117"/>
        <v>41583.135405092595</v>
      </c>
    </row>
    <row r="1238" spans="1:20" hidden="1" x14ac:dyDescent="0.5500000000000000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5">
        <v>1343491200</v>
      </c>
      <c r="J1238">
        <v>1342801164</v>
      </c>
      <c r="K1238" t="b">
        <v>0</v>
      </c>
      <c r="L1238">
        <v>0</v>
      </c>
      <c r="M1238">
        <f t="shared" si="115"/>
        <v>0</v>
      </c>
      <c r="N1238" t="b">
        <v>0</v>
      </c>
      <c r="O1238">
        <f t="shared" si="118"/>
        <v>0</v>
      </c>
      <c r="P1238" t="s">
        <v>8286</v>
      </c>
      <c r="Q1238" t="str">
        <f t="shared" si="119"/>
        <v>music</v>
      </c>
      <c r="R1238" t="str">
        <f t="shared" si="120"/>
        <v>world music</v>
      </c>
      <c r="S1238" s="7">
        <f t="shared" si="116"/>
        <v>41118.666666666664</v>
      </c>
      <c r="T1238" s="7">
        <f t="shared" si="117"/>
        <v>41110.680138888885</v>
      </c>
    </row>
    <row r="1239" spans="1:20" ht="43.2" hidden="1" x14ac:dyDescent="0.5500000000000000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5">
        <v>1345790865</v>
      </c>
      <c r="J1239">
        <v>1344062865</v>
      </c>
      <c r="K1239" t="b">
        <v>0</v>
      </c>
      <c r="L1239">
        <v>0</v>
      </c>
      <c r="M1239">
        <f t="shared" si="115"/>
        <v>0</v>
      </c>
      <c r="N1239" t="b">
        <v>0</v>
      </c>
      <c r="O1239">
        <f t="shared" si="118"/>
        <v>0</v>
      </c>
      <c r="P1239" t="s">
        <v>8286</v>
      </c>
      <c r="Q1239" t="str">
        <f t="shared" si="119"/>
        <v>music</v>
      </c>
      <c r="R1239" t="str">
        <f t="shared" si="120"/>
        <v>world music</v>
      </c>
      <c r="S1239" s="7">
        <f t="shared" si="116"/>
        <v>41145.283159722225</v>
      </c>
      <c r="T1239" s="7">
        <f t="shared" si="117"/>
        <v>41125.283159722225</v>
      </c>
    </row>
    <row r="1240" spans="1:20" ht="57.6" hidden="1" x14ac:dyDescent="0.5500000000000000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5">
        <v>1312641536</v>
      </c>
      <c r="J1240">
        <v>1310049536</v>
      </c>
      <c r="K1240" t="b">
        <v>0</v>
      </c>
      <c r="L1240">
        <v>3</v>
      </c>
      <c r="M1240">
        <f t="shared" si="115"/>
        <v>59.33</v>
      </c>
      <c r="N1240" t="b">
        <v>0</v>
      </c>
      <c r="O1240">
        <f t="shared" si="118"/>
        <v>18</v>
      </c>
      <c r="P1240" t="s">
        <v>8286</v>
      </c>
      <c r="Q1240" t="str">
        <f t="shared" si="119"/>
        <v>music</v>
      </c>
      <c r="R1240" t="str">
        <f t="shared" si="120"/>
        <v>world music</v>
      </c>
      <c r="S1240" s="7">
        <f t="shared" si="116"/>
        <v>40761.61037037037</v>
      </c>
      <c r="T1240" s="7">
        <f t="shared" si="117"/>
        <v>40731.61037037037</v>
      </c>
    </row>
    <row r="1241" spans="1:20" ht="28.8" hidden="1" x14ac:dyDescent="0.5500000000000000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5">
        <v>1325804767</v>
      </c>
      <c r="J1241">
        <v>1323212767</v>
      </c>
      <c r="K1241" t="b">
        <v>0</v>
      </c>
      <c r="L1241">
        <v>0</v>
      </c>
      <c r="M1241">
        <f t="shared" si="115"/>
        <v>0</v>
      </c>
      <c r="N1241" t="b">
        <v>0</v>
      </c>
      <c r="O1241">
        <f t="shared" si="118"/>
        <v>0</v>
      </c>
      <c r="P1241" t="s">
        <v>8286</v>
      </c>
      <c r="Q1241" t="str">
        <f t="shared" si="119"/>
        <v>music</v>
      </c>
      <c r="R1241" t="str">
        <f t="shared" si="120"/>
        <v>world music</v>
      </c>
      <c r="S1241" s="7">
        <f t="shared" si="116"/>
        <v>40913.962581018517</v>
      </c>
      <c r="T1241" s="7">
        <f t="shared" si="117"/>
        <v>40883.962581018517</v>
      </c>
    </row>
    <row r="1242" spans="1:20" ht="28.8" hidden="1" x14ac:dyDescent="0.5500000000000000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5">
        <v>1373665860</v>
      </c>
      <c r="J1242">
        <v>1368579457</v>
      </c>
      <c r="K1242" t="b">
        <v>0</v>
      </c>
      <c r="L1242">
        <v>8</v>
      </c>
      <c r="M1242">
        <f t="shared" si="115"/>
        <v>30.13</v>
      </c>
      <c r="N1242" t="b">
        <v>0</v>
      </c>
      <c r="O1242">
        <f t="shared" si="118"/>
        <v>3</v>
      </c>
      <c r="P1242" t="s">
        <v>8286</v>
      </c>
      <c r="Q1242" t="str">
        <f t="shared" si="119"/>
        <v>music</v>
      </c>
      <c r="R1242" t="str">
        <f t="shared" si="120"/>
        <v>world music</v>
      </c>
      <c r="S1242" s="7">
        <f t="shared" si="116"/>
        <v>41467.910416666666</v>
      </c>
      <c r="T1242" s="7">
        <f t="shared" si="117"/>
        <v>41409.040011574078</v>
      </c>
    </row>
    <row r="1243" spans="1:20" ht="43.2" hidden="1" x14ac:dyDescent="0.5500000000000000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5">
        <v>1414994340</v>
      </c>
      <c r="J1243">
        <v>1413057980</v>
      </c>
      <c r="K1243" t="b">
        <v>0</v>
      </c>
      <c r="L1243">
        <v>34</v>
      </c>
      <c r="M1243">
        <f t="shared" si="115"/>
        <v>74.62</v>
      </c>
      <c r="N1243" t="b">
        <v>0</v>
      </c>
      <c r="O1243">
        <f t="shared" si="118"/>
        <v>51</v>
      </c>
      <c r="P1243" t="s">
        <v>8286</v>
      </c>
      <c r="Q1243" t="str">
        <f t="shared" si="119"/>
        <v>music</v>
      </c>
      <c r="R1243" t="str">
        <f t="shared" si="120"/>
        <v>world music</v>
      </c>
      <c r="S1243" s="7">
        <f t="shared" si="116"/>
        <v>41946.249305555553</v>
      </c>
      <c r="T1243" s="7">
        <f t="shared" si="117"/>
        <v>41923.837731481479</v>
      </c>
    </row>
    <row r="1244" spans="1:20" ht="43.2" hidden="1" x14ac:dyDescent="0.5500000000000000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5">
        <v>1315747080</v>
      </c>
      <c r="J1244">
        <v>1314417502</v>
      </c>
      <c r="K1244" t="b">
        <v>0</v>
      </c>
      <c r="L1244">
        <v>1</v>
      </c>
      <c r="M1244">
        <f t="shared" si="115"/>
        <v>5</v>
      </c>
      <c r="N1244" t="b">
        <v>0</v>
      </c>
      <c r="O1244">
        <f t="shared" si="118"/>
        <v>1</v>
      </c>
      <c r="P1244" t="s">
        <v>8286</v>
      </c>
      <c r="Q1244" t="str">
        <f t="shared" si="119"/>
        <v>music</v>
      </c>
      <c r="R1244" t="str">
        <f t="shared" si="120"/>
        <v>world music</v>
      </c>
      <c r="S1244" s="7">
        <f t="shared" si="116"/>
        <v>40797.554166666669</v>
      </c>
      <c r="T1244" s="7">
        <f t="shared" si="117"/>
        <v>40782.165532407409</v>
      </c>
    </row>
    <row r="1245" spans="1:20" ht="43.2" hidden="1" x14ac:dyDescent="0.5500000000000000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5">
        <v>1310158800</v>
      </c>
      <c r="J1245">
        <v>1304888771</v>
      </c>
      <c r="K1245" t="b">
        <v>0</v>
      </c>
      <c r="L1245">
        <v>38</v>
      </c>
      <c r="M1245">
        <f t="shared" si="115"/>
        <v>44.5</v>
      </c>
      <c r="N1245" t="b">
        <v>0</v>
      </c>
      <c r="O1245">
        <f t="shared" si="118"/>
        <v>14</v>
      </c>
      <c r="P1245" t="s">
        <v>8286</v>
      </c>
      <c r="Q1245" t="str">
        <f t="shared" si="119"/>
        <v>music</v>
      </c>
      <c r="R1245" t="str">
        <f t="shared" si="120"/>
        <v>world music</v>
      </c>
      <c r="S1245" s="7">
        <f t="shared" si="116"/>
        <v>40732.875</v>
      </c>
      <c r="T1245" s="7">
        <f t="shared" si="117"/>
        <v>40671.879293981481</v>
      </c>
    </row>
    <row r="1246" spans="1:20" ht="43.2" hidden="1" x14ac:dyDescent="0.5500000000000000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5">
        <v>1366664400</v>
      </c>
      <c r="J1246">
        <v>1363981723</v>
      </c>
      <c r="K1246" t="b">
        <v>1</v>
      </c>
      <c r="L1246">
        <v>45</v>
      </c>
      <c r="M1246">
        <f t="shared" si="115"/>
        <v>46.13</v>
      </c>
      <c r="N1246" t="b">
        <v>1</v>
      </c>
      <c r="O1246">
        <f t="shared" si="118"/>
        <v>104</v>
      </c>
      <c r="P1246" t="s">
        <v>8276</v>
      </c>
      <c r="Q1246" t="str">
        <f t="shared" si="119"/>
        <v>music</v>
      </c>
      <c r="R1246" t="str">
        <f t="shared" si="120"/>
        <v>rock</v>
      </c>
      <c r="S1246" s="7">
        <f t="shared" si="116"/>
        <v>41386.875</v>
      </c>
      <c r="T1246" s="7">
        <f t="shared" si="117"/>
        <v>41355.825497685182</v>
      </c>
    </row>
    <row r="1247" spans="1:20" ht="43.2" hidden="1" x14ac:dyDescent="0.5500000000000000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5">
        <v>1402755834</v>
      </c>
      <c r="J1247">
        <v>1400163834</v>
      </c>
      <c r="K1247" t="b">
        <v>1</v>
      </c>
      <c r="L1247">
        <v>17</v>
      </c>
      <c r="M1247">
        <f t="shared" si="115"/>
        <v>141.47</v>
      </c>
      <c r="N1247" t="b">
        <v>1</v>
      </c>
      <c r="O1247">
        <f t="shared" si="118"/>
        <v>120</v>
      </c>
      <c r="P1247" t="s">
        <v>8276</v>
      </c>
      <c r="Q1247" t="str">
        <f t="shared" si="119"/>
        <v>music</v>
      </c>
      <c r="R1247" t="str">
        <f t="shared" si="120"/>
        <v>rock</v>
      </c>
      <c r="S1247" s="7">
        <f t="shared" si="116"/>
        <v>41804.599930555552</v>
      </c>
      <c r="T1247" s="7">
        <f t="shared" si="117"/>
        <v>41774.599930555552</v>
      </c>
    </row>
    <row r="1248" spans="1:20" ht="43.2" hidden="1" x14ac:dyDescent="0.5500000000000000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5">
        <v>1323136949</v>
      </c>
      <c r="J1248">
        <v>1319245349</v>
      </c>
      <c r="K1248" t="b">
        <v>1</v>
      </c>
      <c r="L1248">
        <v>31</v>
      </c>
      <c r="M1248">
        <f t="shared" si="115"/>
        <v>75.48</v>
      </c>
      <c r="N1248" t="b">
        <v>1</v>
      </c>
      <c r="O1248">
        <f t="shared" si="118"/>
        <v>117</v>
      </c>
      <c r="P1248" t="s">
        <v>8276</v>
      </c>
      <c r="Q1248" t="str">
        <f t="shared" si="119"/>
        <v>music</v>
      </c>
      <c r="R1248" t="str">
        <f t="shared" si="120"/>
        <v>rock</v>
      </c>
      <c r="S1248" s="7">
        <f t="shared" si="116"/>
        <v>40883.085057870368</v>
      </c>
      <c r="T1248" s="7">
        <f t="shared" si="117"/>
        <v>40838.043391203704</v>
      </c>
    </row>
    <row r="1249" spans="1:20" ht="28.8" hidden="1" x14ac:dyDescent="0.5500000000000000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5">
        <v>1367823655</v>
      </c>
      <c r="J1249">
        <v>1365231655</v>
      </c>
      <c r="K1249" t="b">
        <v>1</v>
      </c>
      <c r="L1249">
        <v>50</v>
      </c>
      <c r="M1249">
        <f t="shared" si="115"/>
        <v>85.5</v>
      </c>
      <c r="N1249" t="b">
        <v>1</v>
      </c>
      <c r="O1249">
        <f t="shared" si="118"/>
        <v>122</v>
      </c>
      <c r="P1249" t="s">
        <v>8276</v>
      </c>
      <c r="Q1249" t="str">
        <f t="shared" si="119"/>
        <v>music</v>
      </c>
      <c r="R1249" t="str">
        <f t="shared" si="120"/>
        <v>rock</v>
      </c>
      <c r="S1249" s="7">
        <f t="shared" si="116"/>
        <v>41400.292303240742</v>
      </c>
      <c r="T1249" s="7">
        <f t="shared" si="117"/>
        <v>41370.292303240742</v>
      </c>
    </row>
    <row r="1250" spans="1:20" ht="28.8" hidden="1" x14ac:dyDescent="0.5500000000000000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5">
        <v>1402642740</v>
      </c>
      <c r="J1250">
        <v>1399563953</v>
      </c>
      <c r="K1250" t="b">
        <v>1</v>
      </c>
      <c r="L1250">
        <v>59</v>
      </c>
      <c r="M1250">
        <f t="shared" si="115"/>
        <v>64.25</v>
      </c>
      <c r="N1250" t="b">
        <v>1</v>
      </c>
      <c r="O1250">
        <f t="shared" si="118"/>
        <v>152</v>
      </c>
      <c r="P1250" t="s">
        <v>8276</v>
      </c>
      <c r="Q1250" t="str">
        <f t="shared" si="119"/>
        <v>music</v>
      </c>
      <c r="R1250" t="str">
        <f t="shared" si="120"/>
        <v>rock</v>
      </c>
      <c r="S1250" s="7">
        <f t="shared" si="116"/>
        <v>41803.290972222225</v>
      </c>
      <c r="T1250" s="7">
        <f t="shared" si="117"/>
        <v>41767.656863425924</v>
      </c>
    </row>
    <row r="1251" spans="1:20" ht="43.2" hidden="1" x14ac:dyDescent="0.5500000000000000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5">
        <v>1341683211</v>
      </c>
      <c r="J1251">
        <v>1339091211</v>
      </c>
      <c r="K1251" t="b">
        <v>1</v>
      </c>
      <c r="L1251">
        <v>81</v>
      </c>
      <c r="M1251">
        <f t="shared" si="115"/>
        <v>64.47</v>
      </c>
      <c r="N1251" t="b">
        <v>1</v>
      </c>
      <c r="O1251">
        <f t="shared" si="118"/>
        <v>104</v>
      </c>
      <c r="P1251" t="s">
        <v>8276</v>
      </c>
      <c r="Q1251" t="str">
        <f t="shared" si="119"/>
        <v>music</v>
      </c>
      <c r="R1251" t="str">
        <f t="shared" si="120"/>
        <v>rock</v>
      </c>
      <c r="S1251" s="7">
        <f t="shared" si="116"/>
        <v>41097.74086805556</v>
      </c>
      <c r="T1251" s="7">
        <f t="shared" si="117"/>
        <v>41067.74086805556</v>
      </c>
    </row>
    <row r="1252" spans="1:20" ht="43.2" hidden="1" x14ac:dyDescent="0.5500000000000000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5">
        <v>1410017131</v>
      </c>
      <c r="J1252">
        <v>1406129131</v>
      </c>
      <c r="K1252" t="b">
        <v>1</v>
      </c>
      <c r="L1252">
        <v>508</v>
      </c>
      <c r="M1252">
        <f t="shared" si="115"/>
        <v>118.2</v>
      </c>
      <c r="N1252" t="b">
        <v>1</v>
      </c>
      <c r="O1252">
        <f t="shared" si="118"/>
        <v>200</v>
      </c>
      <c r="P1252" t="s">
        <v>8276</v>
      </c>
      <c r="Q1252" t="str">
        <f t="shared" si="119"/>
        <v>music</v>
      </c>
      <c r="R1252" t="str">
        <f t="shared" si="120"/>
        <v>rock</v>
      </c>
      <c r="S1252" s="7">
        <f t="shared" si="116"/>
        <v>41888.64271990741</v>
      </c>
      <c r="T1252" s="7">
        <f t="shared" si="117"/>
        <v>41843.64271990741</v>
      </c>
    </row>
    <row r="1253" spans="1:20" ht="28.8" hidden="1" x14ac:dyDescent="0.5500000000000000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5">
        <v>1316979167</v>
      </c>
      <c r="J1253">
        <v>1311795167</v>
      </c>
      <c r="K1253" t="b">
        <v>1</v>
      </c>
      <c r="L1253">
        <v>74</v>
      </c>
      <c r="M1253">
        <f t="shared" si="115"/>
        <v>82.54</v>
      </c>
      <c r="N1253" t="b">
        <v>1</v>
      </c>
      <c r="O1253">
        <f t="shared" si="118"/>
        <v>102</v>
      </c>
      <c r="P1253" t="s">
        <v>8276</v>
      </c>
      <c r="Q1253" t="str">
        <f t="shared" si="119"/>
        <v>music</v>
      </c>
      <c r="R1253" t="str">
        <f t="shared" si="120"/>
        <v>rock</v>
      </c>
      <c r="S1253" s="7">
        <f t="shared" si="116"/>
        <v>40811.814432870371</v>
      </c>
      <c r="T1253" s="7">
        <f t="shared" si="117"/>
        <v>40751.814432870371</v>
      </c>
    </row>
    <row r="1254" spans="1:20" ht="43.2" hidden="1" x14ac:dyDescent="0.5500000000000000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5">
        <v>1382658169</v>
      </c>
      <c r="J1254">
        <v>1380238969</v>
      </c>
      <c r="K1254" t="b">
        <v>1</v>
      </c>
      <c r="L1254">
        <v>141</v>
      </c>
      <c r="M1254">
        <f t="shared" si="115"/>
        <v>34.17</v>
      </c>
      <c r="N1254" t="b">
        <v>1</v>
      </c>
      <c r="O1254">
        <f t="shared" si="118"/>
        <v>138</v>
      </c>
      <c r="P1254" t="s">
        <v>8276</v>
      </c>
      <c r="Q1254" t="str">
        <f t="shared" si="119"/>
        <v>music</v>
      </c>
      <c r="R1254" t="str">
        <f t="shared" si="120"/>
        <v>rock</v>
      </c>
      <c r="S1254" s="7">
        <f t="shared" si="116"/>
        <v>41571.988067129627</v>
      </c>
      <c r="T1254" s="7">
        <f t="shared" si="117"/>
        <v>41543.988067129627</v>
      </c>
    </row>
    <row r="1255" spans="1:20" ht="43.2" hidden="1" x14ac:dyDescent="0.5500000000000000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5">
        <v>1409770107</v>
      </c>
      <c r="J1255">
        <v>1407178107</v>
      </c>
      <c r="K1255" t="b">
        <v>1</v>
      </c>
      <c r="L1255">
        <v>711</v>
      </c>
      <c r="M1255">
        <f t="shared" si="115"/>
        <v>42.73</v>
      </c>
      <c r="N1255" t="b">
        <v>1</v>
      </c>
      <c r="O1255">
        <f t="shared" si="118"/>
        <v>303833</v>
      </c>
      <c r="P1255" t="s">
        <v>8276</v>
      </c>
      <c r="Q1255" t="str">
        <f t="shared" si="119"/>
        <v>music</v>
      </c>
      <c r="R1255" t="str">
        <f t="shared" si="120"/>
        <v>rock</v>
      </c>
      <c r="S1255" s="7">
        <f t="shared" si="116"/>
        <v>41885.783645833333</v>
      </c>
      <c r="T1255" s="7">
        <f t="shared" si="117"/>
        <v>41855.783645833333</v>
      </c>
    </row>
    <row r="1256" spans="1:20" ht="43.2" hidden="1" x14ac:dyDescent="0.5500000000000000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5">
        <v>1293857940</v>
      </c>
      <c r="J1256">
        <v>1288968886</v>
      </c>
      <c r="K1256" t="b">
        <v>1</v>
      </c>
      <c r="L1256">
        <v>141</v>
      </c>
      <c r="M1256">
        <f t="shared" si="115"/>
        <v>94.49</v>
      </c>
      <c r="N1256" t="b">
        <v>1</v>
      </c>
      <c r="O1256">
        <f t="shared" si="118"/>
        <v>199</v>
      </c>
      <c r="P1256" t="s">
        <v>8276</v>
      </c>
      <c r="Q1256" t="str">
        <f t="shared" si="119"/>
        <v>music</v>
      </c>
      <c r="R1256" t="str">
        <f t="shared" si="120"/>
        <v>rock</v>
      </c>
      <c r="S1256" s="7">
        <f t="shared" si="116"/>
        <v>40544.207638888889</v>
      </c>
      <c r="T1256" s="7">
        <f t="shared" si="117"/>
        <v>40487.621365740742</v>
      </c>
    </row>
    <row r="1257" spans="1:20" ht="43.2" hidden="1" x14ac:dyDescent="0.5500000000000000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5">
        <v>1385932652</v>
      </c>
      <c r="J1257">
        <v>1383337052</v>
      </c>
      <c r="K1257" t="b">
        <v>1</v>
      </c>
      <c r="L1257">
        <v>109</v>
      </c>
      <c r="M1257">
        <f t="shared" si="115"/>
        <v>55.7</v>
      </c>
      <c r="N1257" t="b">
        <v>1</v>
      </c>
      <c r="O1257">
        <f t="shared" si="118"/>
        <v>202</v>
      </c>
      <c r="P1257" t="s">
        <v>8276</v>
      </c>
      <c r="Q1257" t="str">
        <f t="shared" si="119"/>
        <v>music</v>
      </c>
      <c r="R1257" t="str">
        <f t="shared" si="120"/>
        <v>rock</v>
      </c>
      <c r="S1257" s="7">
        <f t="shared" si="116"/>
        <v>41609.887175925927</v>
      </c>
      <c r="T1257" s="7">
        <f t="shared" si="117"/>
        <v>41579.845509259263</v>
      </c>
    </row>
    <row r="1258" spans="1:20" ht="43.2" hidden="1" x14ac:dyDescent="0.5500000000000000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5">
        <v>1329084231</v>
      </c>
      <c r="J1258">
        <v>1326492231</v>
      </c>
      <c r="K1258" t="b">
        <v>1</v>
      </c>
      <c r="L1258">
        <v>361</v>
      </c>
      <c r="M1258">
        <f t="shared" si="115"/>
        <v>98.03</v>
      </c>
      <c r="N1258" t="b">
        <v>1</v>
      </c>
      <c r="O1258">
        <f t="shared" si="118"/>
        <v>118</v>
      </c>
      <c r="P1258" t="s">
        <v>8276</v>
      </c>
      <c r="Q1258" t="str">
        <f t="shared" si="119"/>
        <v>music</v>
      </c>
      <c r="R1258" t="str">
        <f t="shared" si="120"/>
        <v>rock</v>
      </c>
      <c r="S1258" s="7">
        <f t="shared" si="116"/>
        <v>40951.919340277782</v>
      </c>
      <c r="T1258" s="7">
        <f t="shared" si="117"/>
        <v>40921.919340277782</v>
      </c>
    </row>
    <row r="1259" spans="1:20" ht="43.2" hidden="1" x14ac:dyDescent="0.5500000000000000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5">
        <v>1301792590</v>
      </c>
      <c r="J1259">
        <v>1297562590</v>
      </c>
      <c r="K1259" t="b">
        <v>1</v>
      </c>
      <c r="L1259">
        <v>176</v>
      </c>
      <c r="M1259">
        <f t="shared" si="115"/>
        <v>92.1</v>
      </c>
      <c r="N1259" t="b">
        <v>1</v>
      </c>
      <c r="O1259">
        <f t="shared" si="118"/>
        <v>295</v>
      </c>
      <c r="P1259" t="s">
        <v>8276</v>
      </c>
      <c r="Q1259" t="str">
        <f t="shared" si="119"/>
        <v>music</v>
      </c>
      <c r="R1259" t="str">
        <f t="shared" si="120"/>
        <v>rock</v>
      </c>
      <c r="S1259" s="7">
        <f t="shared" si="116"/>
        <v>40636.043865740743</v>
      </c>
      <c r="T1259" s="7">
        <f t="shared" si="117"/>
        <v>40587.085532407407</v>
      </c>
    </row>
    <row r="1260" spans="1:20" ht="43.2" hidden="1" x14ac:dyDescent="0.5500000000000000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5">
        <v>1377960012</v>
      </c>
      <c r="J1260">
        <v>1375368012</v>
      </c>
      <c r="K1260" t="b">
        <v>1</v>
      </c>
      <c r="L1260">
        <v>670</v>
      </c>
      <c r="M1260">
        <f t="shared" si="115"/>
        <v>38.18</v>
      </c>
      <c r="N1260" t="b">
        <v>1</v>
      </c>
      <c r="O1260">
        <f t="shared" si="118"/>
        <v>213</v>
      </c>
      <c r="P1260" t="s">
        <v>8276</v>
      </c>
      <c r="Q1260" t="str">
        <f t="shared" si="119"/>
        <v>music</v>
      </c>
      <c r="R1260" t="str">
        <f t="shared" si="120"/>
        <v>rock</v>
      </c>
      <c r="S1260" s="7">
        <f t="shared" si="116"/>
        <v>41517.611250000002</v>
      </c>
      <c r="T1260" s="7">
        <f t="shared" si="117"/>
        <v>41487.611250000002</v>
      </c>
    </row>
    <row r="1261" spans="1:20" ht="28.8" hidden="1" x14ac:dyDescent="0.5500000000000000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5">
        <v>1402286340</v>
      </c>
      <c r="J1261">
        <v>1399504664</v>
      </c>
      <c r="K1261" t="b">
        <v>1</v>
      </c>
      <c r="L1261">
        <v>96</v>
      </c>
      <c r="M1261">
        <f t="shared" si="115"/>
        <v>27.15</v>
      </c>
      <c r="N1261" t="b">
        <v>1</v>
      </c>
      <c r="O1261">
        <f t="shared" si="118"/>
        <v>104</v>
      </c>
      <c r="P1261" t="s">
        <v>8276</v>
      </c>
      <c r="Q1261" t="str">
        <f t="shared" si="119"/>
        <v>music</v>
      </c>
      <c r="R1261" t="str">
        <f t="shared" si="120"/>
        <v>rock</v>
      </c>
      <c r="S1261" s="7">
        <f t="shared" si="116"/>
        <v>41799.165972222225</v>
      </c>
      <c r="T1261" s="7">
        <f t="shared" si="117"/>
        <v>41766.970648148148</v>
      </c>
    </row>
    <row r="1262" spans="1:20" ht="43.2" hidden="1" x14ac:dyDescent="0.5500000000000000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5">
        <v>1393445620</v>
      </c>
      <c r="J1262">
        <v>1390853620</v>
      </c>
      <c r="K1262" t="b">
        <v>1</v>
      </c>
      <c r="L1262">
        <v>74</v>
      </c>
      <c r="M1262">
        <f t="shared" si="115"/>
        <v>50.69</v>
      </c>
      <c r="N1262" t="b">
        <v>1</v>
      </c>
      <c r="O1262">
        <f t="shared" si="118"/>
        <v>114</v>
      </c>
      <c r="P1262" t="s">
        <v>8276</v>
      </c>
      <c r="Q1262" t="str">
        <f t="shared" si="119"/>
        <v>music</v>
      </c>
      <c r="R1262" t="str">
        <f t="shared" si="120"/>
        <v>rock</v>
      </c>
      <c r="S1262" s="7">
        <f t="shared" si="116"/>
        <v>41696.842824074076</v>
      </c>
      <c r="T1262" s="7">
        <f t="shared" si="117"/>
        <v>41666.842824074076</v>
      </c>
    </row>
    <row r="1263" spans="1:20" ht="28.8" hidden="1" x14ac:dyDescent="0.5500000000000000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5">
        <v>1390983227</v>
      </c>
      <c r="J1263">
        <v>1388391227</v>
      </c>
      <c r="K1263" t="b">
        <v>1</v>
      </c>
      <c r="L1263">
        <v>52</v>
      </c>
      <c r="M1263">
        <f t="shared" si="115"/>
        <v>38.94</v>
      </c>
      <c r="N1263" t="b">
        <v>1</v>
      </c>
      <c r="O1263">
        <f t="shared" si="118"/>
        <v>101</v>
      </c>
      <c r="P1263" t="s">
        <v>8276</v>
      </c>
      <c r="Q1263" t="str">
        <f t="shared" si="119"/>
        <v>music</v>
      </c>
      <c r="R1263" t="str">
        <f t="shared" si="120"/>
        <v>rock</v>
      </c>
      <c r="S1263" s="7">
        <f t="shared" si="116"/>
        <v>41668.342905092592</v>
      </c>
      <c r="T1263" s="7">
        <f t="shared" si="117"/>
        <v>41638.342905092592</v>
      </c>
    </row>
    <row r="1264" spans="1:20" ht="43.2" hidden="1" x14ac:dyDescent="0.5500000000000000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5">
        <v>1392574692</v>
      </c>
      <c r="J1264">
        <v>1389982692</v>
      </c>
      <c r="K1264" t="b">
        <v>1</v>
      </c>
      <c r="L1264">
        <v>105</v>
      </c>
      <c r="M1264">
        <f t="shared" si="115"/>
        <v>77.64</v>
      </c>
      <c r="N1264" t="b">
        <v>1</v>
      </c>
      <c r="O1264">
        <f t="shared" si="118"/>
        <v>125</v>
      </c>
      <c r="P1264" t="s">
        <v>8276</v>
      </c>
      <c r="Q1264" t="str">
        <f t="shared" si="119"/>
        <v>music</v>
      </c>
      <c r="R1264" t="str">
        <f t="shared" si="120"/>
        <v>rock</v>
      </c>
      <c r="S1264" s="7">
        <f t="shared" si="116"/>
        <v>41686.762638888889</v>
      </c>
      <c r="T1264" s="7">
        <f t="shared" si="117"/>
        <v>41656.762638888889</v>
      </c>
    </row>
    <row r="1265" spans="1:20" ht="28.8" hidden="1" x14ac:dyDescent="0.5500000000000000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5">
        <v>1396054800</v>
      </c>
      <c r="J1265">
        <v>1393034470</v>
      </c>
      <c r="K1265" t="b">
        <v>1</v>
      </c>
      <c r="L1265">
        <v>41</v>
      </c>
      <c r="M1265">
        <f t="shared" si="115"/>
        <v>43.54</v>
      </c>
      <c r="N1265" t="b">
        <v>1</v>
      </c>
      <c r="O1265">
        <f t="shared" si="118"/>
        <v>119</v>
      </c>
      <c r="P1265" t="s">
        <v>8276</v>
      </c>
      <c r="Q1265" t="str">
        <f t="shared" si="119"/>
        <v>music</v>
      </c>
      <c r="R1265" t="str">
        <f t="shared" si="120"/>
        <v>rock</v>
      </c>
      <c r="S1265" s="7">
        <f t="shared" si="116"/>
        <v>41727.041666666664</v>
      </c>
      <c r="T1265" s="7">
        <f t="shared" si="117"/>
        <v>41692.084143518521</v>
      </c>
    </row>
    <row r="1266" spans="1:20" ht="43.2" hidden="1" x14ac:dyDescent="0.5500000000000000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5">
        <v>1383062083</v>
      </c>
      <c r="J1266">
        <v>1380556483</v>
      </c>
      <c r="K1266" t="b">
        <v>1</v>
      </c>
      <c r="L1266">
        <v>34</v>
      </c>
      <c r="M1266">
        <f t="shared" si="115"/>
        <v>31.82</v>
      </c>
      <c r="N1266" t="b">
        <v>1</v>
      </c>
      <c r="O1266">
        <f t="shared" si="118"/>
        <v>166</v>
      </c>
      <c r="P1266" t="s">
        <v>8276</v>
      </c>
      <c r="Q1266" t="str">
        <f t="shared" si="119"/>
        <v>music</v>
      </c>
      <c r="R1266" t="str">
        <f t="shared" si="120"/>
        <v>rock</v>
      </c>
      <c r="S1266" s="7">
        <f t="shared" si="116"/>
        <v>41576.662997685184</v>
      </c>
      <c r="T1266" s="7">
        <f t="shared" si="117"/>
        <v>41547.662997685184</v>
      </c>
    </row>
    <row r="1267" spans="1:20" ht="57.6" hidden="1" x14ac:dyDescent="0.5500000000000000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5">
        <v>1291131815</v>
      </c>
      <c r="J1267">
        <v>1287071015</v>
      </c>
      <c r="K1267" t="b">
        <v>1</v>
      </c>
      <c r="L1267">
        <v>66</v>
      </c>
      <c r="M1267">
        <f t="shared" si="115"/>
        <v>63.18</v>
      </c>
      <c r="N1267" t="b">
        <v>1</v>
      </c>
      <c r="O1267">
        <f t="shared" si="118"/>
        <v>119</v>
      </c>
      <c r="P1267" t="s">
        <v>8276</v>
      </c>
      <c r="Q1267" t="str">
        <f t="shared" si="119"/>
        <v>music</v>
      </c>
      <c r="R1267" t="str">
        <f t="shared" si="120"/>
        <v>rock</v>
      </c>
      <c r="S1267" s="7">
        <f t="shared" si="116"/>
        <v>40512.655266203699</v>
      </c>
      <c r="T1267" s="7">
        <f t="shared" si="117"/>
        <v>40465.655266203699</v>
      </c>
    </row>
    <row r="1268" spans="1:20" ht="28.8" hidden="1" x14ac:dyDescent="0.5500000000000000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5">
        <v>1389474145</v>
      </c>
      <c r="J1268">
        <v>1386882145</v>
      </c>
      <c r="K1268" t="b">
        <v>1</v>
      </c>
      <c r="L1268">
        <v>50</v>
      </c>
      <c r="M1268">
        <f t="shared" si="115"/>
        <v>190.9</v>
      </c>
      <c r="N1268" t="b">
        <v>1</v>
      </c>
      <c r="O1268">
        <f t="shared" si="118"/>
        <v>100</v>
      </c>
      <c r="P1268" t="s">
        <v>8276</v>
      </c>
      <c r="Q1268" t="str">
        <f t="shared" si="119"/>
        <v>music</v>
      </c>
      <c r="R1268" t="str">
        <f t="shared" si="120"/>
        <v>rock</v>
      </c>
      <c r="S1268" s="7">
        <f t="shared" si="116"/>
        <v>41650.87667824074</v>
      </c>
      <c r="T1268" s="7">
        <f t="shared" si="117"/>
        <v>41620.87667824074</v>
      </c>
    </row>
    <row r="1269" spans="1:20" ht="43.2" hidden="1" x14ac:dyDescent="0.5500000000000000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5">
        <v>1374674558</v>
      </c>
      <c r="J1269">
        <v>1372082558</v>
      </c>
      <c r="K1269" t="b">
        <v>1</v>
      </c>
      <c r="L1269">
        <v>159</v>
      </c>
      <c r="M1269">
        <f t="shared" si="115"/>
        <v>140.86000000000001</v>
      </c>
      <c r="N1269" t="b">
        <v>1</v>
      </c>
      <c r="O1269">
        <f t="shared" si="118"/>
        <v>102</v>
      </c>
      <c r="P1269" t="s">
        <v>8276</v>
      </c>
      <c r="Q1269" t="str">
        <f t="shared" si="119"/>
        <v>music</v>
      </c>
      <c r="R1269" t="str">
        <f t="shared" si="120"/>
        <v>rock</v>
      </c>
      <c r="S1269" s="7">
        <f t="shared" si="116"/>
        <v>41479.585162037038</v>
      </c>
      <c r="T1269" s="7">
        <f t="shared" si="117"/>
        <v>41449.585162037038</v>
      </c>
    </row>
    <row r="1270" spans="1:20" ht="28.8" hidden="1" x14ac:dyDescent="0.5500000000000000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5">
        <v>1379708247</v>
      </c>
      <c r="J1270">
        <v>1377116247</v>
      </c>
      <c r="K1270" t="b">
        <v>1</v>
      </c>
      <c r="L1270">
        <v>182</v>
      </c>
      <c r="M1270">
        <f t="shared" si="115"/>
        <v>76.92</v>
      </c>
      <c r="N1270" t="b">
        <v>1</v>
      </c>
      <c r="O1270">
        <f t="shared" si="118"/>
        <v>117</v>
      </c>
      <c r="P1270" t="s">
        <v>8276</v>
      </c>
      <c r="Q1270" t="str">
        <f t="shared" si="119"/>
        <v>music</v>
      </c>
      <c r="R1270" t="str">
        <f t="shared" si="120"/>
        <v>rock</v>
      </c>
      <c r="S1270" s="7">
        <f t="shared" si="116"/>
        <v>41537.845451388886</v>
      </c>
      <c r="T1270" s="7">
        <f t="shared" si="117"/>
        <v>41507.845451388886</v>
      </c>
    </row>
    <row r="1271" spans="1:20" ht="43.2" hidden="1" x14ac:dyDescent="0.5500000000000000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5">
        <v>1460764800</v>
      </c>
      <c r="J1271">
        <v>1458157512</v>
      </c>
      <c r="K1271" t="b">
        <v>1</v>
      </c>
      <c r="L1271">
        <v>206</v>
      </c>
      <c r="M1271">
        <f t="shared" si="115"/>
        <v>99.16</v>
      </c>
      <c r="N1271" t="b">
        <v>1</v>
      </c>
      <c r="O1271">
        <f t="shared" si="118"/>
        <v>109</v>
      </c>
      <c r="P1271" t="s">
        <v>8276</v>
      </c>
      <c r="Q1271" t="str">
        <f t="shared" si="119"/>
        <v>music</v>
      </c>
      <c r="R1271" t="str">
        <f t="shared" si="120"/>
        <v>rock</v>
      </c>
      <c r="S1271" s="7">
        <f t="shared" si="116"/>
        <v>42476</v>
      </c>
      <c r="T1271" s="7">
        <f t="shared" si="117"/>
        <v>42445.823055555549</v>
      </c>
    </row>
    <row r="1272" spans="1:20" ht="28.8" hidden="1" x14ac:dyDescent="0.5500000000000000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5">
        <v>1332704042</v>
      </c>
      <c r="J1272">
        <v>1327523642</v>
      </c>
      <c r="K1272" t="b">
        <v>1</v>
      </c>
      <c r="L1272">
        <v>169</v>
      </c>
      <c r="M1272">
        <f t="shared" si="115"/>
        <v>67.88</v>
      </c>
      <c r="N1272" t="b">
        <v>1</v>
      </c>
      <c r="O1272">
        <f t="shared" si="118"/>
        <v>115</v>
      </c>
      <c r="P1272" t="s">
        <v>8276</v>
      </c>
      <c r="Q1272" t="str">
        <f t="shared" si="119"/>
        <v>music</v>
      </c>
      <c r="R1272" t="str">
        <f t="shared" si="120"/>
        <v>rock</v>
      </c>
      <c r="S1272" s="7">
        <f t="shared" si="116"/>
        <v>40993.815300925926</v>
      </c>
      <c r="T1272" s="7">
        <f t="shared" si="117"/>
        <v>40933.856967592597</v>
      </c>
    </row>
    <row r="1273" spans="1:20" ht="43.2" hidden="1" x14ac:dyDescent="0.5500000000000000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5">
        <v>1384363459</v>
      </c>
      <c r="J1273">
        <v>1381767859</v>
      </c>
      <c r="K1273" t="b">
        <v>1</v>
      </c>
      <c r="L1273">
        <v>31</v>
      </c>
      <c r="M1273">
        <f t="shared" si="115"/>
        <v>246.29</v>
      </c>
      <c r="N1273" t="b">
        <v>1</v>
      </c>
      <c r="O1273">
        <f t="shared" si="118"/>
        <v>102</v>
      </c>
      <c r="P1273" t="s">
        <v>8276</v>
      </c>
      <c r="Q1273" t="str">
        <f t="shared" si="119"/>
        <v>music</v>
      </c>
      <c r="R1273" t="str">
        <f t="shared" si="120"/>
        <v>rock</v>
      </c>
      <c r="S1273" s="7">
        <f t="shared" si="116"/>
        <v>41591.725219907406</v>
      </c>
      <c r="T1273" s="7">
        <f t="shared" si="117"/>
        <v>41561.683553240742</v>
      </c>
    </row>
    <row r="1274" spans="1:20" ht="57.6" hidden="1" x14ac:dyDescent="0.5500000000000000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5">
        <v>1276574400</v>
      </c>
      <c r="J1274">
        <v>1270576379</v>
      </c>
      <c r="K1274" t="b">
        <v>1</v>
      </c>
      <c r="L1274">
        <v>28</v>
      </c>
      <c r="M1274">
        <f t="shared" si="115"/>
        <v>189.29</v>
      </c>
      <c r="N1274" t="b">
        <v>1</v>
      </c>
      <c r="O1274">
        <f t="shared" si="118"/>
        <v>106</v>
      </c>
      <c r="P1274" t="s">
        <v>8276</v>
      </c>
      <c r="Q1274" t="str">
        <f t="shared" si="119"/>
        <v>music</v>
      </c>
      <c r="R1274" t="str">
        <f t="shared" si="120"/>
        <v>rock</v>
      </c>
      <c r="S1274" s="7">
        <f t="shared" si="116"/>
        <v>40344.166666666664</v>
      </c>
      <c r="T1274" s="7">
        <f t="shared" si="117"/>
        <v>40274.745127314818</v>
      </c>
    </row>
    <row r="1275" spans="1:20" ht="28.8" hidden="1" x14ac:dyDescent="0.5500000000000000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5">
        <v>1409506291</v>
      </c>
      <c r="J1275">
        <v>1406914291</v>
      </c>
      <c r="K1275" t="b">
        <v>1</v>
      </c>
      <c r="L1275">
        <v>54</v>
      </c>
      <c r="M1275">
        <f t="shared" si="115"/>
        <v>76.67</v>
      </c>
      <c r="N1275" t="b">
        <v>1</v>
      </c>
      <c r="O1275">
        <f t="shared" si="118"/>
        <v>104</v>
      </c>
      <c r="P1275" t="s">
        <v>8276</v>
      </c>
      <c r="Q1275" t="str">
        <f t="shared" si="119"/>
        <v>music</v>
      </c>
      <c r="R1275" t="str">
        <f t="shared" si="120"/>
        <v>rock</v>
      </c>
      <c r="S1275" s="7">
        <f t="shared" si="116"/>
        <v>41882.730219907404</v>
      </c>
      <c r="T1275" s="7">
        <f t="shared" si="117"/>
        <v>41852.730219907404</v>
      </c>
    </row>
    <row r="1276" spans="1:20" ht="43.2" hidden="1" x14ac:dyDescent="0.5500000000000000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5">
        <v>1346344425</v>
      </c>
      <c r="J1276">
        <v>1343320425</v>
      </c>
      <c r="K1276" t="b">
        <v>1</v>
      </c>
      <c r="L1276">
        <v>467</v>
      </c>
      <c r="M1276">
        <f t="shared" si="115"/>
        <v>82.96</v>
      </c>
      <c r="N1276" t="b">
        <v>1</v>
      </c>
      <c r="O1276">
        <f t="shared" si="118"/>
        <v>155</v>
      </c>
      <c r="P1276" t="s">
        <v>8276</v>
      </c>
      <c r="Q1276" t="str">
        <f t="shared" si="119"/>
        <v>music</v>
      </c>
      <c r="R1276" t="str">
        <f t="shared" si="120"/>
        <v>rock</v>
      </c>
      <c r="S1276" s="7">
        <f t="shared" si="116"/>
        <v>41151.690104166664</v>
      </c>
      <c r="T1276" s="7">
        <f t="shared" si="117"/>
        <v>41116.690104166664</v>
      </c>
    </row>
    <row r="1277" spans="1:20" ht="43.2" hidden="1" x14ac:dyDescent="0.5500000000000000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5">
        <v>1375908587</v>
      </c>
      <c r="J1277">
        <v>1372884587</v>
      </c>
      <c r="K1277" t="b">
        <v>1</v>
      </c>
      <c r="L1277">
        <v>389</v>
      </c>
      <c r="M1277">
        <f t="shared" si="115"/>
        <v>62.52</v>
      </c>
      <c r="N1277" t="b">
        <v>1</v>
      </c>
      <c r="O1277">
        <f t="shared" si="118"/>
        <v>162</v>
      </c>
      <c r="P1277" t="s">
        <v>8276</v>
      </c>
      <c r="Q1277" t="str">
        <f t="shared" si="119"/>
        <v>music</v>
      </c>
      <c r="R1277" t="str">
        <f t="shared" si="120"/>
        <v>rock</v>
      </c>
      <c r="S1277" s="7">
        <f t="shared" si="116"/>
        <v>41493.867905092593</v>
      </c>
      <c r="T1277" s="7">
        <f t="shared" si="117"/>
        <v>41458.867905092593</v>
      </c>
    </row>
    <row r="1278" spans="1:20" ht="28.8" hidden="1" x14ac:dyDescent="0.5500000000000000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5">
        <v>1251777600</v>
      </c>
      <c r="J1278">
        <v>1247504047</v>
      </c>
      <c r="K1278" t="b">
        <v>1</v>
      </c>
      <c r="L1278">
        <v>68</v>
      </c>
      <c r="M1278">
        <f t="shared" si="115"/>
        <v>46.07</v>
      </c>
      <c r="N1278" t="b">
        <v>1</v>
      </c>
      <c r="O1278">
        <f t="shared" si="118"/>
        <v>104</v>
      </c>
      <c r="P1278" t="s">
        <v>8276</v>
      </c>
      <c r="Q1278" t="str">
        <f t="shared" si="119"/>
        <v>music</v>
      </c>
      <c r="R1278" t="str">
        <f t="shared" si="120"/>
        <v>rock</v>
      </c>
      <c r="S1278" s="7">
        <f t="shared" si="116"/>
        <v>40057.166666666664</v>
      </c>
      <c r="T1278" s="7">
        <f t="shared" si="117"/>
        <v>40007.704247685186</v>
      </c>
    </row>
    <row r="1279" spans="1:20" ht="43.2" hidden="1" x14ac:dyDescent="0.5500000000000000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5">
        <v>1346765347</v>
      </c>
      <c r="J1279">
        <v>1343741347</v>
      </c>
      <c r="K1279" t="b">
        <v>1</v>
      </c>
      <c r="L1279">
        <v>413</v>
      </c>
      <c r="M1279">
        <f t="shared" si="115"/>
        <v>38.54</v>
      </c>
      <c r="N1279" t="b">
        <v>1</v>
      </c>
      <c r="O1279">
        <f t="shared" si="118"/>
        <v>106</v>
      </c>
      <c r="P1279" t="s">
        <v>8276</v>
      </c>
      <c r="Q1279" t="str">
        <f t="shared" si="119"/>
        <v>music</v>
      </c>
      <c r="R1279" t="str">
        <f t="shared" si="120"/>
        <v>rock</v>
      </c>
      <c r="S1279" s="7">
        <f t="shared" si="116"/>
        <v>41156.561886574076</v>
      </c>
      <c r="T1279" s="7">
        <f t="shared" si="117"/>
        <v>41121.561886574076</v>
      </c>
    </row>
    <row r="1280" spans="1:20" ht="43.2" hidden="1" x14ac:dyDescent="0.5500000000000000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5">
        <v>1403661600</v>
      </c>
      <c r="J1280">
        <v>1401196766</v>
      </c>
      <c r="K1280" t="b">
        <v>1</v>
      </c>
      <c r="L1280">
        <v>190</v>
      </c>
      <c r="M1280">
        <f t="shared" si="115"/>
        <v>53.01</v>
      </c>
      <c r="N1280" t="b">
        <v>1</v>
      </c>
      <c r="O1280">
        <f t="shared" si="118"/>
        <v>155</v>
      </c>
      <c r="P1280" t="s">
        <v>8276</v>
      </c>
      <c r="Q1280" t="str">
        <f t="shared" si="119"/>
        <v>music</v>
      </c>
      <c r="R1280" t="str">
        <f t="shared" si="120"/>
        <v>rock</v>
      </c>
      <c r="S1280" s="7">
        <f t="shared" si="116"/>
        <v>41815.083333333336</v>
      </c>
      <c r="T1280" s="7">
        <f t="shared" si="117"/>
        <v>41786.555162037039</v>
      </c>
    </row>
    <row r="1281" spans="1:20" ht="43.2" hidden="1" x14ac:dyDescent="0.5500000000000000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5">
        <v>1395624170</v>
      </c>
      <c r="J1281">
        <v>1392171770</v>
      </c>
      <c r="K1281" t="b">
        <v>1</v>
      </c>
      <c r="L1281">
        <v>189</v>
      </c>
      <c r="M1281">
        <f t="shared" si="115"/>
        <v>73.36</v>
      </c>
      <c r="N1281" t="b">
        <v>1</v>
      </c>
      <c r="O1281">
        <f t="shared" si="118"/>
        <v>111</v>
      </c>
      <c r="P1281" t="s">
        <v>8276</v>
      </c>
      <c r="Q1281" t="str">
        <f t="shared" si="119"/>
        <v>music</v>
      </c>
      <c r="R1281" t="str">
        <f t="shared" si="120"/>
        <v>rock</v>
      </c>
      <c r="S1281" s="7">
        <f t="shared" si="116"/>
        <v>41722.057523148149</v>
      </c>
      <c r="T1281" s="7">
        <f t="shared" si="117"/>
        <v>41682.099189814813</v>
      </c>
    </row>
    <row r="1282" spans="1:20" ht="43.2" hidden="1" x14ac:dyDescent="0.5500000000000000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5">
        <v>1299003054</v>
      </c>
      <c r="J1282">
        <v>1291227054</v>
      </c>
      <c r="K1282" t="b">
        <v>1</v>
      </c>
      <c r="L1282">
        <v>130</v>
      </c>
      <c r="M1282">
        <f t="shared" ref="M1282:M1345" si="121">IF(L1282=0,0,ROUND(E1282/L1282,2))</f>
        <v>127.98</v>
      </c>
      <c r="N1282" t="b">
        <v>1</v>
      </c>
      <c r="O1282">
        <f t="shared" si="118"/>
        <v>111</v>
      </c>
      <c r="P1282" t="s">
        <v>8276</v>
      </c>
      <c r="Q1282" t="str">
        <f t="shared" si="119"/>
        <v>music</v>
      </c>
      <c r="R1282" t="str">
        <f t="shared" si="120"/>
        <v>rock</v>
      </c>
      <c r="S1282" s="7">
        <f t="shared" ref="S1282:S1345" si="122">(((I1282/60)/60)/24)+DATE(1970,1,1)</f>
        <v>40603.757569444446</v>
      </c>
      <c r="T1282" s="7">
        <f t="shared" ref="T1282:T1345" si="123">(((J1282/60)/60)/24)+DATE(1970,1,1)</f>
        <v>40513.757569444446</v>
      </c>
    </row>
    <row r="1283" spans="1:20" ht="43.2" hidden="1" x14ac:dyDescent="0.5500000000000000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5">
        <v>1375033836</v>
      </c>
      <c r="J1283">
        <v>1373305836</v>
      </c>
      <c r="K1283" t="b">
        <v>1</v>
      </c>
      <c r="L1283">
        <v>74</v>
      </c>
      <c r="M1283">
        <f t="shared" si="121"/>
        <v>104.73</v>
      </c>
      <c r="N1283" t="b">
        <v>1</v>
      </c>
      <c r="O1283">
        <f t="shared" ref="O1283:O1346" si="124">ROUND(($E1283*100)/$D1283,0)</f>
        <v>111</v>
      </c>
      <c r="P1283" t="s">
        <v>8276</v>
      </c>
      <c r="Q1283" t="str">
        <f t="shared" ref="Q1283:Q1346" si="125">LEFT(P1283,FIND("/",P1283)-1)</f>
        <v>music</v>
      </c>
      <c r="R1283" t="str">
        <f t="shared" si="120"/>
        <v>rock</v>
      </c>
      <c r="S1283" s="7">
        <f t="shared" si="122"/>
        <v>41483.743472222224</v>
      </c>
      <c r="T1283" s="7">
        <f t="shared" si="123"/>
        <v>41463.743472222224</v>
      </c>
    </row>
    <row r="1284" spans="1:20" ht="43.2" hidden="1" x14ac:dyDescent="0.5500000000000000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5">
        <v>1386565140</v>
      </c>
      <c r="J1284">
        <v>1383909855</v>
      </c>
      <c r="K1284" t="b">
        <v>1</v>
      </c>
      <c r="L1284">
        <v>274</v>
      </c>
      <c r="M1284">
        <f t="shared" si="121"/>
        <v>67.67</v>
      </c>
      <c r="N1284" t="b">
        <v>1</v>
      </c>
      <c r="O1284">
        <f t="shared" si="124"/>
        <v>124</v>
      </c>
      <c r="P1284" t="s">
        <v>8276</v>
      </c>
      <c r="Q1284" t="str">
        <f t="shared" si="125"/>
        <v>music</v>
      </c>
      <c r="R1284" t="str">
        <f t="shared" si="120"/>
        <v>rock</v>
      </c>
      <c r="S1284" s="7">
        <f t="shared" si="122"/>
        <v>41617.207638888889</v>
      </c>
      <c r="T1284" s="7">
        <f t="shared" si="123"/>
        <v>41586.475173611114</v>
      </c>
    </row>
    <row r="1285" spans="1:20" ht="43.2" hidden="1" x14ac:dyDescent="0.5500000000000000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5">
        <v>1362974400</v>
      </c>
      <c r="J1285">
        <v>1360948389</v>
      </c>
      <c r="K1285" t="b">
        <v>1</v>
      </c>
      <c r="L1285">
        <v>22</v>
      </c>
      <c r="M1285">
        <f t="shared" si="121"/>
        <v>95.93</v>
      </c>
      <c r="N1285" t="b">
        <v>1</v>
      </c>
      <c r="O1285">
        <f t="shared" si="124"/>
        <v>211</v>
      </c>
      <c r="P1285" t="s">
        <v>8276</v>
      </c>
      <c r="Q1285" t="str">
        <f t="shared" si="125"/>
        <v>music</v>
      </c>
      <c r="R1285" t="str">
        <f t="shared" si="120"/>
        <v>rock</v>
      </c>
      <c r="S1285" s="7">
        <f t="shared" si="122"/>
        <v>41344.166666666664</v>
      </c>
      <c r="T1285" s="7">
        <f t="shared" si="123"/>
        <v>41320.717465277776</v>
      </c>
    </row>
    <row r="1286" spans="1:20" ht="43.2" x14ac:dyDescent="0.5500000000000000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5">
        <v>1483203540</v>
      </c>
      <c r="J1286">
        <v>1481175482</v>
      </c>
      <c r="K1286" t="b">
        <v>0</v>
      </c>
      <c r="L1286">
        <v>31</v>
      </c>
      <c r="M1286">
        <f t="shared" si="121"/>
        <v>65.16</v>
      </c>
      <c r="N1286" t="b">
        <v>1</v>
      </c>
      <c r="O1286">
        <f t="shared" si="124"/>
        <v>101</v>
      </c>
      <c r="P1286" t="s">
        <v>8271</v>
      </c>
      <c r="Q1286" t="str">
        <f t="shared" si="125"/>
        <v>theater</v>
      </c>
      <c r="R1286" t="str">
        <f t="shared" si="120"/>
        <v>plays</v>
      </c>
      <c r="S1286" s="7">
        <f t="shared" si="122"/>
        <v>42735.707638888889</v>
      </c>
      <c r="T1286" s="7">
        <f t="shared" si="123"/>
        <v>42712.23474537037</v>
      </c>
    </row>
    <row r="1287" spans="1:20" ht="43.2" hidden="1" x14ac:dyDescent="0.5500000000000000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5">
        <v>1434808775</v>
      </c>
      <c r="J1287">
        <v>1433512775</v>
      </c>
      <c r="K1287" t="b">
        <v>0</v>
      </c>
      <c r="L1287">
        <v>63</v>
      </c>
      <c r="M1287">
        <f t="shared" si="121"/>
        <v>32.270000000000003</v>
      </c>
      <c r="N1287" t="b">
        <v>1</v>
      </c>
      <c r="O1287">
        <f t="shared" si="124"/>
        <v>102</v>
      </c>
      <c r="P1287" t="s">
        <v>8271</v>
      </c>
      <c r="Q1287" t="str">
        <f t="shared" si="125"/>
        <v>theater</v>
      </c>
      <c r="R1287" t="str">
        <f t="shared" si="120"/>
        <v>plays</v>
      </c>
      <c r="S1287" s="7">
        <f t="shared" si="122"/>
        <v>42175.583043981482</v>
      </c>
      <c r="T1287" s="7">
        <f t="shared" si="123"/>
        <v>42160.583043981482</v>
      </c>
    </row>
    <row r="1288" spans="1:20" ht="43.2" hidden="1" x14ac:dyDescent="0.5500000000000000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5">
        <v>1424181600</v>
      </c>
      <c r="J1288">
        <v>1423041227</v>
      </c>
      <c r="K1288" t="b">
        <v>0</v>
      </c>
      <c r="L1288">
        <v>20</v>
      </c>
      <c r="M1288">
        <f t="shared" si="121"/>
        <v>81.25</v>
      </c>
      <c r="N1288" t="b">
        <v>1</v>
      </c>
      <c r="O1288">
        <f t="shared" si="124"/>
        <v>108</v>
      </c>
      <c r="P1288" t="s">
        <v>8271</v>
      </c>
      <c r="Q1288" t="str">
        <f t="shared" si="125"/>
        <v>theater</v>
      </c>
      <c r="R1288" t="str">
        <f t="shared" si="120"/>
        <v>plays</v>
      </c>
      <c r="S1288" s="7">
        <f t="shared" si="122"/>
        <v>42052.583333333328</v>
      </c>
      <c r="T1288" s="7">
        <f t="shared" si="123"/>
        <v>42039.384571759263</v>
      </c>
    </row>
    <row r="1289" spans="1:20" ht="57.6" hidden="1" x14ac:dyDescent="0.5500000000000000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5">
        <v>1434120856</v>
      </c>
      <c r="J1289">
        <v>1428936856</v>
      </c>
      <c r="K1289" t="b">
        <v>0</v>
      </c>
      <c r="L1289">
        <v>25</v>
      </c>
      <c r="M1289">
        <f t="shared" si="121"/>
        <v>24.2</v>
      </c>
      <c r="N1289" t="b">
        <v>1</v>
      </c>
      <c r="O1289">
        <f t="shared" si="124"/>
        <v>242</v>
      </c>
      <c r="P1289" t="s">
        <v>8271</v>
      </c>
      <c r="Q1289" t="str">
        <f t="shared" si="125"/>
        <v>theater</v>
      </c>
      <c r="R1289" t="str">
        <f t="shared" si="120"/>
        <v>plays</v>
      </c>
      <c r="S1289" s="7">
        <f t="shared" si="122"/>
        <v>42167.621018518519</v>
      </c>
      <c r="T1289" s="7">
        <f t="shared" si="123"/>
        <v>42107.621018518519</v>
      </c>
    </row>
    <row r="1290" spans="1:20" ht="43.2" x14ac:dyDescent="0.5500000000000000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5">
        <v>1470801600</v>
      </c>
      <c r="J1290">
        <v>1468122163</v>
      </c>
      <c r="K1290" t="b">
        <v>0</v>
      </c>
      <c r="L1290">
        <v>61</v>
      </c>
      <c r="M1290">
        <f t="shared" si="121"/>
        <v>65.87</v>
      </c>
      <c r="N1290" t="b">
        <v>1</v>
      </c>
      <c r="O1290">
        <f t="shared" si="124"/>
        <v>100</v>
      </c>
      <c r="P1290" t="s">
        <v>8271</v>
      </c>
      <c r="Q1290" t="str">
        <f t="shared" si="125"/>
        <v>theater</v>
      </c>
      <c r="R1290" t="str">
        <f t="shared" si="120"/>
        <v>plays</v>
      </c>
      <c r="S1290" s="7">
        <f t="shared" si="122"/>
        <v>42592.166666666672</v>
      </c>
      <c r="T1290" s="7">
        <f t="shared" si="123"/>
        <v>42561.154664351852</v>
      </c>
    </row>
    <row r="1291" spans="1:20" ht="43.2" x14ac:dyDescent="0.5500000000000000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5">
        <v>1483499645</v>
      </c>
      <c r="J1291">
        <v>1480907645</v>
      </c>
      <c r="K1291" t="b">
        <v>0</v>
      </c>
      <c r="L1291">
        <v>52</v>
      </c>
      <c r="M1291">
        <f t="shared" si="121"/>
        <v>36.08</v>
      </c>
      <c r="N1291" t="b">
        <v>1</v>
      </c>
      <c r="O1291">
        <f t="shared" si="124"/>
        <v>125</v>
      </c>
      <c r="P1291" t="s">
        <v>8271</v>
      </c>
      <c r="Q1291" t="str">
        <f t="shared" si="125"/>
        <v>theater</v>
      </c>
      <c r="R1291" t="str">
        <f t="shared" ref="R1291:R1354" si="126">RIGHT(P1291,LEN(P1291)-FIND("/",P1291))</f>
        <v>plays</v>
      </c>
      <c r="S1291" s="7">
        <f t="shared" si="122"/>
        <v>42739.134780092587</v>
      </c>
      <c r="T1291" s="7">
        <f t="shared" si="123"/>
        <v>42709.134780092587</v>
      </c>
    </row>
    <row r="1292" spans="1:20" ht="28.8" x14ac:dyDescent="0.5500000000000000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5">
        <v>1429772340</v>
      </c>
      <c r="J1292">
        <v>1427121931</v>
      </c>
      <c r="K1292" t="b">
        <v>0</v>
      </c>
      <c r="L1292">
        <v>86</v>
      </c>
      <c r="M1292">
        <f t="shared" si="121"/>
        <v>44.19</v>
      </c>
      <c r="N1292" t="b">
        <v>1</v>
      </c>
      <c r="O1292">
        <f t="shared" si="124"/>
        <v>109</v>
      </c>
      <c r="P1292" t="s">
        <v>8271</v>
      </c>
      <c r="Q1292" t="str">
        <f t="shared" si="125"/>
        <v>theater</v>
      </c>
      <c r="R1292" t="str">
        <f t="shared" si="126"/>
        <v>plays</v>
      </c>
      <c r="S1292" s="7">
        <f t="shared" si="122"/>
        <v>42117.290972222225</v>
      </c>
      <c r="T1292" s="7">
        <f t="shared" si="123"/>
        <v>42086.614942129629</v>
      </c>
    </row>
    <row r="1293" spans="1:20" ht="43.2" x14ac:dyDescent="0.5500000000000000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5">
        <v>1428390000</v>
      </c>
      <c r="J1293">
        <v>1425224391</v>
      </c>
      <c r="K1293" t="b">
        <v>0</v>
      </c>
      <c r="L1293">
        <v>42</v>
      </c>
      <c r="M1293">
        <f t="shared" si="121"/>
        <v>104.07</v>
      </c>
      <c r="N1293" t="b">
        <v>1</v>
      </c>
      <c r="O1293">
        <f t="shared" si="124"/>
        <v>146</v>
      </c>
      <c r="P1293" t="s">
        <v>8271</v>
      </c>
      <c r="Q1293" t="str">
        <f t="shared" si="125"/>
        <v>theater</v>
      </c>
      <c r="R1293" t="str">
        <f t="shared" si="126"/>
        <v>plays</v>
      </c>
      <c r="S1293" s="7">
        <f t="shared" si="122"/>
        <v>42101.291666666672</v>
      </c>
      <c r="T1293" s="7">
        <f t="shared" si="123"/>
        <v>42064.652673611112</v>
      </c>
    </row>
    <row r="1294" spans="1:20" ht="43.2" hidden="1" x14ac:dyDescent="0.5500000000000000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5">
        <v>1444172340</v>
      </c>
      <c r="J1294">
        <v>1441822828</v>
      </c>
      <c r="K1294" t="b">
        <v>0</v>
      </c>
      <c r="L1294">
        <v>52</v>
      </c>
      <c r="M1294">
        <f t="shared" si="121"/>
        <v>35.96</v>
      </c>
      <c r="N1294" t="b">
        <v>1</v>
      </c>
      <c r="O1294">
        <f t="shared" si="124"/>
        <v>110</v>
      </c>
      <c r="P1294" t="s">
        <v>8271</v>
      </c>
      <c r="Q1294" t="str">
        <f t="shared" si="125"/>
        <v>theater</v>
      </c>
      <c r="R1294" t="str">
        <f t="shared" si="126"/>
        <v>plays</v>
      </c>
      <c r="S1294" s="7">
        <f t="shared" si="122"/>
        <v>42283.957638888889</v>
      </c>
      <c r="T1294" s="7">
        <f t="shared" si="123"/>
        <v>42256.764212962968</v>
      </c>
    </row>
    <row r="1295" spans="1:20" ht="43.2" x14ac:dyDescent="0.5500000000000000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5">
        <v>1447523371</v>
      </c>
      <c r="J1295">
        <v>1444927771</v>
      </c>
      <c r="K1295" t="b">
        <v>0</v>
      </c>
      <c r="L1295">
        <v>120</v>
      </c>
      <c r="M1295">
        <f t="shared" si="121"/>
        <v>127.79</v>
      </c>
      <c r="N1295" t="b">
        <v>1</v>
      </c>
      <c r="O1295">
        <f t="shared" si="124"/>
        <v>102</v>
      </c>
      <c r="P1295" t="s">
        <v>8271</v>
      </c>
      <c r="Q1295" t="str">
        <f t="shared" si="125"/>
        <v>theater</v>
      </c>
      <c r="R1295" t="str">
        <f t="shared" si="126"/>
        <v>plays</v>
      </c>
      <c r="S1295" s="7">
        <f t="shared" si="122"/>
        <v>42322.742719907401</v>
      </c>
      <c r="T1295" s="7">
        <f t="shared" si="123"/>
        <v>42292.701053240744</v>
      </c>
    </row>
    <row r="1296" spans="1:20" ht="43.2" hidden="1" x14ac:dyDescent="0.5500000000000000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5">
        <v>1445252400</v>
      </c>
      <c r="J1296">
        <v>1443696797</v>
      </c>
      <c r="K1296" t="b">
        <v>0</v>
      </c>
      <c r="L1296">
        <v>22</v>
      </c>
      <c r="M1296">
        <f t="shared" si="121"/>
        <v>27.73</v>
      </c>
      <c r="N1296" t="b">
        <v>1</v>
      </c>
      <c r="O1296">
        <f t="shared" si="124"/>
        <v>122</v>
      </c>
      <c r="P1296" t="s">
        <v>8271</v>
      </c>
      <c r="Q1296" t="str">
        <f t="shared" si="125"/>
        <v>theater</v>
      </c>
      <c r="R1296" t="str">
        <f t="shared" si="126"/>
        <v>plays</v>
      </c>
      <c r="S1296" s="7">
        <f t="shared" si="122"/>
        <v>42296.458333333328</v>
      </c>
      <c r="T1296" s="7">
        <f t="shared" si="123"/>
        <v>42278.453668981485</v>
      </c>
    </row>
    <row r="1297" spans="1:20" ht="43.2" hidden="1" x14ac:dyDescent="0.5500000000000000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5">
        <v>1438189200</v>
      </c>
      <c r="J1297">
        <v>1435585497</v>
      </c>
      <c r="K1297" t="b">
        <v>0</v>
      </c>
      <c r="L1297">
        <v>64</v>
      </c>
      <c r="M1297">
        <f t="shared" si="121"/>
        <v>39.83</v>
      </c>
      <c r="N1297" t="b">
        <v>1</v>
      </c>
      <c r="O1297">
        <f t="shared" si="124"/>
        <v>102</v>
      </c>
      <c r="P1297" t="s">
        <v>8271</v>
      </c>
      <c r="Q1297" t="str">
        <f t="shared" si="125"/>
        <v>theater</v>
      </c>
      <c r="R1297" t="str">
        <f t="shared" si="126"/>
        <v>plays</v>
      </c>
      <c r="S1297" s="7">
        <f t="shared" si="122"/>
        <v>42214.708333333328</v>
      </c>
      <c r="T1297" s="7">
        <f t="shared" si="123"/>
        <v>42184.572881944448</v>
      </c>
    </row>
    <row r="1298" spans="1:20" ht="57.6" hidden="1" x14ac:dyDescent="0.5500000000000000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5">
        <v>1457914373</v>
      </c>
      <c r="J1298">
        <v>1456189973</v>
      </c>
      <c r="K1298" t="b">
        <v>0</v>
      </c>
      <c r="L1298">
        <v>23</v>
      </c>
      <c r="M1298">
        <f t="shared" si="121"/>
        <v>52.17</v>
      </c>
      <c r="N1298" t="b">
        <v>1</v>
      </c>
      <c r="O1298">
        <f t="shared" si="124"/>
        <v>141</v>
      </c>
      <c r="P1298" t="s">
        <v>8271</v>
      </c>
      <c r="Q1298" t="str">
        <f t="shared" si="125"/>
        <v>theater</v>
      </c>
      <c r="R1298" t="str">
        <f t="shared" si="126"/>
        <v>plays</v>
      </c>
      <c r="S1298" s="7">
        <f t="shared" si="122"/>
        <v>42443.008946759262</v>
      </c>
      <c r="T1298" s="7">
        <f t="shared" si="123"/>
        <v>42423.050613425927</v>
      </c>
    </row>
    <row r="1299" spans="1:20" ht="43.2" x14ac:dyDescent="0.5500000000000000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5">
        <v>1462125358</v>
      </c>
      <c r="J1299">
        <v>1459533358</v>
      </c>
      <c r="K1299" t="b">
        <v>0</v>
      </c>
      <c r="L1299">
        <v>238</v>
      </c>
      <c r="M1299">
        <f t="shared" si="121"/>
        <v>92.04</v>
      </c>
      <c r="N1299" t="b">
        <v>1</v>
      </c>
      <c r="O1299">
        <f t="shared" si="124"/>
        <v>110</v>
      </c>
      <c r="P1299" t="s">
        <v>8271</v>
      </c>
      <c r="Q1299" t="str">
        <f t="shared" si="125"/>
        <v>theater</v>
      </c>
      <c r="R1299" t="str">
        <f t="shared" si="126"/>
        <v>plays</v>
      </c>
      <c r="S1299" s="7">
        <f t="shared" si="122"/>
        <v>42491.747199074074</v>
      </c>
      <c r="T1299" s="7">
        <f t="shared" si="123"/>
        <v>42461.747199074074</v>
      </c>
    </row>
    <row r="1300" spans="1:20" ht="43.2" hidden="1" x14ac:dyDescent="0.5500000000000000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5">
        <v>1461860432</v>
      </c>
      <c r="J1300">
        <v>1459268432</v>
      </c>
      <c r="K1300" t="b">
        <v>0</v>
      </c>
      <c r="L1300">
        <v>33</v>
      </c>
      <c r="M1300">
        <f t="shared" si="121"/>
        <v>63.42</v>
      </c>
      <c r="N1300" t="b">
        <v>1</v>
      </c>
      <c r="O1300">
        <f t="shared" si="124"/>
        <v>105</v>
      </c>
      <c r="P1300" t="s">
        <v>8271</v>
      </c>
      <c r="Q1300" t="str">
        <f t="shared" si="125"/>
        <v>theater</v>
      </c>
      <c r="R1300" t="str">
        <f t="shared" si="126"/>
        <v>plays</v>
      </c>
      <c r="S1300" s="7">
        <f t="shared" si="122"/>
        <v>42488.680925925932</v>
      </c>
      <c r="T1300" s="7">
        <f t="shared" si="123"/>
        <v>42458.680925925932</v>
      </c>
    </row>
    <row r="1301" spans="1:20" ht="43.2" x14ac:dyDescent="0.5500000000000000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5">
        <v>1436902359</v>
      </c>
      <c r="J1301">
        <v>1434310359</v>
      </c>
      <c r="K1301" t="b">
        <v>0</v>
      </c>
      <c r="L1301">
        <v>32</v>
      </c>
      <c r="M1301">
        <f t="shared" si="121"/>
        <v>135.63</v>
      </c>
      <c r="N1301" t="b">
        <v>1</v>
      </c>
      <c r="O1301">
        <f t="shared" si="124"/>
        <v>124</v>
      </c>
      <c r="P1301" t="s">
        <v>8271</v>
      </c>
      <c r="Q1301" t="str">
        <f t="shared" si="125"/>
        <v>theater</v>
      </c>
      <c r="R1301" t="str">
        <f t="shared" si="126"/>
        <v>plays</v>
      </c>
      <c r="S1301" s="7">
        <f t="shared" si="122"/>
        <v>42199.814340277779</v>
      </c>
      <c r="T1301" s="7">
        <f t="shared" si="123"/>
        <v>42169.814340277779</v>
      </c>
    </row>
    <row r="1302" spans="1:20" ht="43.2" x14ac:dyDescent="0.5500000000000000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5">
        <v>1464807420</v>
      </c>
      <c r="J1302">
        <v>1461427938</v>
      </c>
      <c r="K1302" t="b">
        <v>0</v>
      </c>
      <c r="L1302">
        <v>24</v>
      </c>
      <c r="M1302">
        <f t="shared" si="121"/>
        <v>168.75</v>
      </c>
      <c r="N1302" t="b">
        <v>1</v>
      </c>
      <c r="O1302">
        <f t="shared" si="124"/>
        <v>135</v>
      </c>
      <c r="P1302" t="s">
        <v>8271</v>
      </c>
      <c r="Q1302" t="str">
        <f t="shared" si="125"/>
        <v>theater</v>
      </c>
      <c r="R1302" t="str">
        <f t="shared" si="126"/>
        <v>plays</v>
      </c>
      <c r="S1302" s="7">
        <f t="shared" si="122"/>
        <v>42522.789583333331</v>
      </c>
      <c r="T1302" s="7">
        <f t="shared" si="123"/>
        <v>42483.675208333334</v>
      </c>
    </row>
    <row r="1303" spans="1:20" ht="43.2" x14ac:dyDescent="0.5500000000000000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5">
        <v>1437447600</v>
      </c>
      <c r="J1303">
        <v>1436551178</v>
      </c>
      <c r="K1303" t="b">
        <v>0</v>
      </c>
      <c r="L1303">
        <v>29</v>
      </c>
      <c r="M1303">
        <f t="shared" si="121"/>
        <v>70.86</v>
      </c>
      <c r="N1303" t="b">
        <v>1</v>
      </c>
      <c r="O1303">
        <f t="shared" si="124"/>
        <v>103</v>
      </c>
      <c r="P1303" t="s">
        <v>8271</v>
      </c>
      <c r="Q1303" t="str">
        <f t="shared" si="125"/>
        <v>theater</v>
      </c>
      <c r="R1303" t="str">
        <f t="shared" si="126"/>
        <v>plays</v>
      </c>
      <c r="S1303" s="7">
        <f t="shared" si="122"/>
        <v>42206.125</v>
      </c>
      <c r="T1303" s="7">
        <f t="shared" si="123"/>
        <v>42195.749745370369</v>
      </c>
    </row>
    <row r="1304" spans="1:20" ht="43.2" x14ac:dyDescent="0.5500000000000000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5">
        <v>1480559011</v>
      </c>
      <c r="J1304">
        <v>1477963411</v>
      </c>
      <c r="K1304" t="b">
        <v>0</v>
      </c>
      <c r="L1304">
        <v>50</v>
      </c>
      <c r="M1304">
        <f t="shared" si="121"/>
        <v>50</v>
      </c>
      <c r="N1304" t="b">
        <v>1</v>
      </c>
      <c r="O1304">
        <f t="shared" si="124"/>
        <v>100</v>
      </c>
      <c r="P1304" t="s">
        <v>8271</v>
      </c>
      <c r="Q1304" t="str">
        <f t="shared" si="125"/>
        <v>theater</v>
      </c>
      <c r="R1304" t="str">
        <f t="shared" si="126"/>
        <v>plays</v>
      </c>
      <c r="S1304" s="7">
        <f t="shared" si="122"/>
        <v>42705.099664351852</v>
      </c>
      <c r="T1304" s="7">
        <f t="shared" si="123"/>
        <v>42675.057997685188</v>
      </c>
    </row>
    <row r="1305" spans="1:20" ht="28.8" hidden="1" x14ac:dyDescent="0.5500000000000000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5">
        <v>1469962800</v>
      </c>
      <c r="J1305">
        <v>1468578920</v>
      </c>
      <c r="K1305" t="b">
        <v>0</v>
      </c>
      <c r="L1305">
        <v>108</v>
      </c>
      <c r="M1305">
        <f t="shared" si="121"/>
        <v>42.21</v>
      </c>
      <c r="N1305" t="b">
        <v>1</v>
      </c>
      <c r="O1305">
        <f t="shared" si="124"/>
        <v>130</v>
      </c>
      <c r="P1305" t="s">
        <v>8271</v>
      </c>
      <c r="Q1305" t="str">
        <f t="shared" si="125"/>
        <v>theater</v>
      </c>
      <c r="R1305" t="str">
        <f t="shared" si="126"/>
        <v>plays</v>
      </c>
      <c r="S1305" s="7">
        <f t="shared" si="122"/>
        <v>42582.458333333328</v>
      </c>
      <c r="T1305" s="7">
        <f t="shared" si="123"/>
        <v>42566.441203703704</v>
      </c>
    </row>
    <row r="1306" spans="1:20" ht="43.2" hidden="1" x14ac:dyDescent="0.5500000000000000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5">
        <v>1489376405</v>
      </c>
      <c r="J1306">
        <v>1484196005</v>
      </c>
      <c r="K1306" t="b">
        <v>0</v>
      </c>
      <c r="L1306">
        <v>104</v>
      </c>
      <c r="M1306">
        <f t="shared" si="121"/>
        <v>152.41</v>
      </c>
      <c r="N1306" t="b">
        <v>0</v>
      </c>
      <c r="O1306">
        <f t="shared" si="124"/>
        <v>40</v>
      </c>
      <c r="P1306" t="s">
        <v>8273</v>
      </c>
      <c r="Q1306" t="str">
        <f t="shared" si="125"/>
        <v>technology</v>
      </c>
      <c r="R1306" t="str">
        <f t="shared" si="126"/>
        <v>wearables</v>
      </c>
      <c r="S1306" s="7">
        <f t="shared" si="122"/>
        <v>42807.152835648143</v>
      </c>
      <c r="T1306" s="7">
        <f t="shared" si="123"/>
        <v>42747.194502314815</v>
      </c>
    </row>
    <row r="1307" spans="1:20" ht="43.2" hidden="1" x14ac:dyDescent="0.5500000000000000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5">
        <v>1469122200</v>
      </c>
      <c r="J1307">
        <v>1466611108</v>
      </c>
      <c r="K1307" t="b">
        <v>0</v>
      </c>
      <c r="L1307">
        <v>86</v>
      </c>
      <c r="M1307">
        <f t="shared" si="121"/>
        <v>90.62</v>
      </c>
      <c r="N1307" t="b">
        <v>0</v>
      </c>
      <c r="O1307">
        <f t="shared" si="124"/>
        <v>26</v>
      </c>
      <c r="P1307" t="s">
        <v>8273</v>
      </c>
      <c r="Q1307" t="str">
        <f t="shared" si="125"/>
        <v>technology</v>
      </c>
      <c r="R1307" t="str">
        <f t="shared" si="126"/>
        <v>wearables</v>
      </c>
      <c r="S1307" s="7">
        <f t="shared" si="122"/>
        <v>42572.729166666672</v>
      </c>
      <c r="T1307" s="7">
        <f t="shared" si="123"/>
        <v>42543.665601851855</v>
      </c>
    </row>
    <row r="1308" spans="1:20" ht="57.6" hidden="1" x14ac:dyDescent="0.5500000000000000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5">
        <v>1417690734</v>
      </c>
      <c r="J1308">
        <v>1415098734</v>
      </c>
      <c r="K1308" t="b">
        <v>0</v>
      </c>
      <c r="L1308">
        <v>356</v>
      </c>
      <c r="M1308">
        <f t="shared" si="121"/>
        <v>201.6</v>
      </c>
      <c r="N1308" t="b">
        <v>0</v>
      </c>
      <c r="O1308">
        <f t="shared" si="124"/>
        <v>65</v>
      </c>
      <c r="P1308" t="s">
        <v>8273</v>
      </c>
      <c r="Q1308" t="str">
        <f t="shared" si="125"/>
        <v>technology</v>
      </c>
      <c r="R1308" t="str">
        <f t="shared" si="126"/>
        <v>wearables</v>
      </c>
      <c r="S1308" s="7">
        <f t="shared" si="122"/>
        <v>41977.457569444443</v>
      </c>
      <c r="T1308" s="7">
        <f t="shared" si="123"/>
        <v>41947.457569444443</v>
      </c>
    </row>
    <row r="1309" spans="1:20" ht="28.8" hidden="1" x14ac:dyDescent="0.5500000000000000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5">
        <v>1455710679</v>
      </c>
      <c r="J1309">
        <v>1453118679</v>
      </c>
      <c r="K1309" t="b">
        <v>0</v>
      </c>
      <c r="L1309">
        <v>45</v>
      </c>
      <c r="M1309">
        <f t="shared" si="121"/>
        <v>127.93</v>
      </c>
      <c r="N1309" t="b">
        <v>0</v>
      </c>
      <c r="O1309">
        <f t="shared" si="124"/>
        <v>12</v>
      </c>
      <c r="P1309" t="s">
        <v>8273</v>
      </c>
      <c r="Q1309" t="str">
        <f t="shared" si="125"/>
        <v>technology</v>
      </c>
      <c r="R1309" t="str">
        <f t="shared" si="126"/>
        <v>wearables</v>
      </c>
      <c r="S1309" s="7">
        <f t="shared" si="122"/>
        <v>42417.503229166665</v>
      </c>
      <c r="T1309" s="7">
        <f t="shared" si="123"/>
        <v>42387.503229166665</v>
      </c>
    </row>
    <row r="1310" spans="1:20" ht="28.8" hidden="1" x14ac:dyDescent="0.5500000000000000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5">
        <v>1475937812</v>
      </c>
      <c r="J1310">
        <v>1472481812</v>
      </c>
      <c r="K1310" t="b">
        <v>0</v>
      </c>
      <c r="L1310">
        <v>38</v>
      </c>
      <c r="M1310">
        <f t="shared" si="121"/>
        <v>29.89</v>
      </c>
      <c r="N1310" t="b">
        <v>0</v>
      </c>
      <c r="O1310">
        <f t="shared" si="124"/>
        <v>11</v>
      </c>
      <c r="P1310" t="s">
        <v>8273</v>
      </c>
      <c r="Q1310" t="str">
        <f t="shared" si="125"/>
        <v>technology</v>
      </c>
      <c r="R1310" t="str">
        <f t="shared" si="126"/>
        <v>wearables</v>
      </c>
      <c r="S1310" s="7">
        <f t="shared" si="122"/>
        <v>42651.613564814819</v>
      </c>
      <c r="T1310" s="7">
        <f t="shared" si="123"/>
        <v>42611.613564814819</v>
      </c>
    </row>
    <row r="1311" spans="1:20" ht="43.2" hidden="1" x14ac:dyDescent="0.5500000000000000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5">
        <v>1444943468</v>
      </c>
      <c r="J1311">
        <v>1441919468</v>
      </c>
      <c r="K1311" t="b">
        <v>0</v>
      </c>
      <c r="L1311">
        <v>35</v>
      </c>
      <c r="M1311">
        <f t="shared" si="121"/>
        <v>367.97</v>
      </c>
      <c r="N1311" t="b">
        <v>0</v>
      </c>
      <c r="O1311">
        <f t="shared" si="124"/>
        <v>112</v>
      </c>
      <c r="P1311" t="s">
        <v>8273</v>
      </c>
      <c r="Q1311" t="str">
        <f t="shared" si="125"/>
        <v>technology</v>
      </c>
      <c r="R1311" t="str">
        <f t="shared" si="126"/>
        <v>wearables</v>
      </c>
      <c r="S1311" s="7">
        <f t="shared" si="122"/>
        <v>42292.882731481484</v>
      </c>
      <c r="T1311" s="7">
        <f t="shared" si="123"/>
        <v>42257.882731481484</v>
      </c>
    </row>
    <row r="1312" spans="1:20" ht="43.2" hidden="1" x14ac:dyDescent="0.5500000000000000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5">
        <v>1471622450</v>
      </c>
      <c r="J1312">
        <v>1467734450</v>
      </c>
      <c r="K1312" t="b">
        <v>0</v>
      </c>
      <c r="L1312">
        <v>24</v>
      </c>
      <c r="M1312">
        <f t="shared" si="121"/>
        <v>129.16999999999999</v>
      </c>
      <c r="N1312" t="b">
        <v>0</v>
      </c>
      <c r="O1312">
        <f t="shared" si="124"/>
        <v>16</v>
      </c>
      <c r="P1312" t="s">
        <v>8273</v>
      </c>
      <c r="Q1312" t="str">
        <f t="shared" si="125"/>
        <v>technology</v>
      </c>
      <c r="R1312" t="str">
        <f t="shared" si="126"/>
        <v>wearables</v>
      </c>
      <c r="S1312" s="7">
        <f t="shared" si="122"/>
        <v>42601.667245370365</v>
      </c>
      <c r="T1312" s="7">
        <f t="shared" si="123"/>
        <v>42556.667245370365</v>
      </c>
    </row>
    <row r="1313" spans="1:20" ht="43.2" hidden="1" x14ac:dyDescent="0.5500000000000000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5">
        <v>1480536919</v>
      </c>
      <c r="J1313">
        <v>1477509319</v>
      </c>
      <c r="K1313" t="b">
        <v>0</v>
      </c>
      <c r="L1313">
        <v>100</v>
      </c>
      <c r="M1313">
        <f t="shared" si="121"/>
        <v>800.7</v>
      </c>
      <c r="N1313" t="b">
        <v>0</v>
      </c>
      <c r="O1313">
        <f t="shared" si="124"/>
        <v>32</v>
      </c>
      <c r="P1313" t="s">
        <v>8273</v>
      </c>
      <c r="Q1313" t="str">
        <f t="shared" si="125"/>
        <v>technology</v>
      </c>
      <c r="R1313" t="str">
        <f t="shared" si="126"/>
        <v>wearables</v>
      </c>
      <c r="S1313" s="7">
        <f t="shared" si="122"/>
        <v>42704.843969907408</v>
      </c>
      <c r="T1313" s="7">
        <f t="shared" si="123"/>
        <v>42669.802303240736</v>
      </c>
    </row>
    <row r="1314" spans="1:20" ht="43.2" hidden="1" x14ac:dyDescent="0.5500000000000000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5">
        <v>1429375922</v>
      </c>
      <c r="J1314">
        <v>1426783922</v>
      </c>
      <c r="K1314" t="b">
        <v>0</v>
      </c>
      <c r="L1314">
        <v>1</v>
      </c>
      <c r="M1314">
        <f t="shared" si="121"/>
        <v>28</v>
      </c>
      <c r="N1314" t="b">
        <v>0</v>
      </c>
      <c r="O1314">
        <f t="shared" si="124"/>
        <v>1</v>
      </c>
      <c r="P1314" t="s">
        <v>8273</v>
      </c>
      <c r="Q1314" t="str">
        <f t="shared" si="125"/>
        <v>technology</v>
      </c>
      <c r="R1314" t="str">
        <f t="shared" si="126"/>
        <v>wearables</v>
      </c>
      <c r="S1314" s="7">
        <f t="shared" si="122"/>
        <v>42112.702800925923</v>
      </c>
      <c r="T1314" s="7">
        <f t="shared" si="123"/>
        <v>42082.702800925923</v>
      </c>
    </row>
    <row r="1315" spans="1:20" ht="43.2" hidden="1" x14ac:dyDescent="0.5500000000000000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5">
        <v>1457024514</v>
      </c>
      <c r="J1315">
        <v>1454432514</v>
      </c>
      <c r="K1315" t="b">
        <v>0</v>
      </c>
      <c r="L1315">
        <v>122</v>
      </c>
      <c r="M1315">
        <f t="shared" si="121"/>
        <v>102.02</v>
      </c>
      <c r="N1315" t="b">
        <v>0</v>
      </c>
      <c r="O1315">
        <f t="shared" si="124"/>
        <v>31</v>
      </c>
      <c r="P1315" t="s">
        <v>8273</v>
      </c>
      <c r="Q1315" t="str">
        <f t="shared" si="125"/>
        <v>technology</v>
      </c>
      <c r="R1315" t="str">
        <f t="shared" si="126"/>
        <v>wearables</v>
      </c>
      <c r="S1315" s="7">
        <f t="shared" si="122"/>
        <v>42432.709652777776</v>
      </c>
      <c r="T1315" s="7">
        <f t="shared" si="123"/>
        <v>42402.709652777776</v>
      </c>
    </row>
    <row r="1316" spans="1:20" ht="43.2" hidden="1" x14ac:dyDescent="0.5500000000000000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5">
        <v>1477065860</v>
      </c>
      <c r="J1316">
        <v>1471881860</v>
      </c>
      <c r="K1316" t="b">
        <v>0</v>
      </c>
      <c r="L1316">
        <v>11</v>
      </c>
      <c r="M1316">
        <f t="shared" si="121"/>
        <v>184.36</v>
      </c>
      <c r="N1316" t="b">
        <v>0</v>
      </c>
      <c r="O1316">
        <f t="shared" si="124"/>
        <v>1</v>
      </c>
      <c r="P1316" t="s">
        <v>8273</v>
      </c>
      <c r="Q1316" t="str">
        <f t="shared" si="125"/>
        <v>technology</v>
      </c>
      <c r="R1316" t="str">
        <f t="shared" si="126"/>
        <v>wearables</v>
      </c>
      <c r="S1316" s="7">
        <f t="shared" si="122"/>
        <v>42664.669675925921</v>
      </c>
      <c r="T1316" s="7">
        <f t="shared" si="123"/>
        <v>42604.669675925921</v>
      </c>
    </row>
    <row r="1317" spans="1:20" ht="28.8" hidden="1" x14ac:dyDescent="0.5500000000000000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5">
        <v>1446771600</v>
      </c>
      <c r="J1317">
        <v>1443700648</v>
      </c>
      <c r="K1317" t="b">
        <v>0</v>
      </c>
      <c r="L1317">
        <v>248</v>
      </c>
      <c r="M1317">
        <f t="shared" si="121"/>
        <v>162.91999999999999</v>
      </c>
      <c r="N1317" t="b">
        <v>0</v>
      </c>
      <c r="O1317">
        <f t="shared" si="124"/>
        <v>40</v>
      </c>
      <c r="P1317" t="s">
        <v>8273</v>
      </c>
      <c r="Q1317" t="str">
        <f t="shared" si="125"/>
        <v>technology</v>
      </c>
      <c r="R1317" t="str">
        <f t="shared" si="126"/>
        <v>wearables</v>
      </c>
      <c r="S1317" s="7">
        <f t="shared" si="122"/>
        <v>42314.041666666672</v>
      </c>
      <c r="T1317" s="7">
        <f t="shared" si="123"/>
        <v>42278.498240740737</v>
      </c>
    </row>
    <row r="1318" spans="1:20" ht="43.2" hidden="1" x14ac:dyDescent="0.5500000000000000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5">
        <v>1456700709</v>
      </c>
      <c r="J1318">
        <v>1453676709</v>
      </c>
      <c r="K1318" t="b">
        <v>0</v>
      </c>
      <c r="L1318">
        <v>1</v>
      </c>
      <c r="M1318">
        <f t="shared" si="121"/>
        <v>1</v>
      </c>
      <c r="N1318" t="b">
        <v>0</v>
      </c>
      <c r="O1318">
        <f t="shared" si="124"/>
        <v>0</v>
      </c>
      <c r="P1318" t="s">
        <v>8273</v>
      </c>
      <c r="Q1318" t="str">
        <f t="shared" si="125"/>
        <v>technology</v>
      </c>
      <c r="R1318" t="str">
        <f t="shared" si="126"/>
        <v>wearables</v>
      </c>
      <c r="S1318" s="7">
        <f t="shared" si="122"/>
        <v>42428.961909722217</v>
      </c>
      <c r="T1318" s="7">
        <f t="shared" si="123"/>
        <v>42393.961909722217</v>
      </c>
    </row>
    <row r="1319" spans="1:20" ht="57.6" hidden="1" x14ac:dyDescent="0.5500000000000000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5">
        <v>1469109600</v>
      </c>
      <c r="J1319">
        <v>1464586746</v>
      </c>
      <c r="K1319" t="b">
        <v>0</v>
      </c>
      <c r="L1319">
        <v>19</v>
      </c>
      <c r="M1319">
        <f t="shared" si="121"/>
        <v>603.53</v>
      </c>
      <c r="N1319" t="b">
        <v>0</v>
      </c>
      <c r="O1319">
        <f t="shared" si="124"/>
        <v>6</v>
      </c>
      <c r="P1319" t="s">
        <v>8273</v>
      </c>
      <c r="Q1319" t="str">
        <f t="shared" si="125"/>
        <v>technology</v>
      </c>
      <c r="R1319" t="str">
        <f t="shared" si="126"/>
        <v>wearables</v>
      </c>
      <c r="S1319" s="7">
        <f t="shared" si="122"/>
        <v>42572.583333333328</v>
      </c>
      <c r="T1319" s="7">
        <f t="shared" si="123"/>
        <v>42520.235486111109</v>
      </c>
    </row>
    <row r="1320" spans="1:20" ht="43.2" hidden="1" x14ac:dyDescent="0.5500000000000000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5">
        <v>1420938172</v>
      </c>
      <c r="J1320">
        <v>1418346172</v>
      </c>
      <c r="K1320" t="b">
        <v>0</v>
      </c>
      <c r="L1320">
        <v>135</v>
      </c>
      <c r="M1320">
        <f t="shared" si="121"/>
        <v>45.41</v>
      </c>
      <c r="N1320" t="b">
        <v>0</v>
      </c>
      <c r="O1320">
        <f t="shared" si="124"/>
        <v>15</v>
      </c>
      <c r="P1320" t="s">
        <v>8273</v>
      </c>
      <c r="Q1320" t="str">
        <f t="shared" si="125"/>
        <v>technology</v>
      </c>
      <c r="R1320" t="str">
        <f t="shared" si="126"/>
        <v>wearables</v>
      </c>
      <c r="S1320" s="7">
        <f t="shared" si="122"/>
        <v>42015.043657407412</v>
      </c>
      <c r="T1320" s="7">
        <f t="shared" si="123"/>
        <v>41985.043657407412</v>
      </c>
    </row>
    <row r="1321" spans="1:20" ht="43.2" hidden="1" x14ac:dyDescent="0.5500000000000000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5">
        <v>1405094400</v>
      </c>
      <c r="J1321">
        <v>1403810965</v>
      </c>
      <c r="K1321" t="b">
        <v>0</v>
      </c>
      <c r="L1321">
        <v>9</v>
      </c>
      <c r="M1321">
        <f t="shared" si="121"/>
        <v>97.33</v>
      </c>
      <c r="N1321" t="b">
        <v>0</v>
      </c>
      <c r="O1321">
        <f t="shared" si="124"/>
        <v>15</v>
      </c>
      <c r="P1321" t="s">
        <v>8273</v>
      </c>
      <c r="Q1321" t="str">
        <f t="shared" si="125"/>
        <v>technology</v>
      </c>
      <c r="R1321" t="str">
        <f t="shared" si="126"/>
        <v>wearables</v>
      </c>
      <c r="S1321" s="7">
        <f t="shared" si="122"/>
        <v>41831.666666666664</v>
      </c>
      <c r="T1321" s="7">
        <f t="shared" si="123"/>
        <v>41816.812094907407</v>
      </c>
    </row>
    <row r="1322" spans="1:20" ht="43.2" hidden="1" x14ac:dyDescent="0.5500000000000000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5">
        <v>1483138800</v>
      </c>
      <c r="J1322">
        <v>1480610046</v>
      </c>
      <c r="K1322" t="b">
        <v>0</v>
      </c>
      <c r="L1322">
        <v>3</v>
      </c>
      <c r="M1322">
        <f t="shared" si="121"/>
        <v>167.67</v>
      </c>
      <c r="N1322" t="b">
        <v>0</v>
      </c>
      <c r="O1322">
        <f t="shared" si="124"/>
        <v>1</v>
      </c>
      <c r="P1322" t="s">
        <v>8273</v>
      </c>
      <c r="Q1322" t="str">
        <f t="shared" si="125"/>
        <v>technology</v>
      </c>
      <c r="R1322" t="str">
        <f t="shared" si="126"/>
        <v>wearables</v>
      </c>
      <c r="S1322" s="7">
        <f t="shared" si="122"/>
        <v>42734.958333333328</v>
      </c>
      <c r="T1322" s="7">
        <f t="shared" si="123"/>
        <v>42705.690347222218</v>
      </c>
    </row>
    <row r="1323" spans="1:20" ht="43.2" hidden="1" x14ac:dyDescent="0.5500000000000000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5">
        <v>1482515937</v>
      </c>
      <c r="J1323">
        <v>1479923937</v>
      </c>
      <c r="K1323" t="b">
        <v>0</v>
      </c>
      <c r="L1323">
        <v>7</v>
      </c>
      <c r="M1323">
        <f t="shared" si="121"/>
        <v>859.86</v>
      </c>
      <c r="N1323" t="b">
        <v>0</v>
      </c>
      <c r="O1323">
        <f t="shared" si="124"/>
        <v>1</v>
      </c>
      <c r="P1323" t="s">
        <v>8273</v>
      </c>
      <c r="Q1323" t="str">
        <f t="shared" si="125"/>
        <v>technology</v>
      </c>
      <c r="R1323" t="str">
        <f t="shared" si="126"/>
        <v>wearables</v>
      </c>
      <c r="S1323" s="7">
        <f t="shared" si="122"/>
        <v>42727.74927083333</v>
      </c>
      <c r="T1323" s="7">
        <f t="shared" si="123"/>
        <v>42697.74927083333</v>
      </c>
    </row>
    <row r="1324" spans="1:20" ht="43.2" hidden="1" x14ac:dyDescent="0.5500000000000000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5">
        <v>1432223125</v>
      </c>
      <c r="J1324">
        <v>1429631125</v>
      </c>
      <c r="K1324" t="b">
        <v>0</v>
      </c>
      <c r="L1324">
        <v>4</v>
      </c>
      <c r="M1324">
        <f t="shared" si="121"/>
        <v>26.5</v>
      </c>
      <c r="N1324" t="b">
        <v>0</v>
      </c>
      <c r="O1324">
        <f t="shared" si="124"/>
        <v>0</v>
      </c>
      <c r="P1324" t="s">
        <v>8273</v>
      </c>
      <c r="Q1324" t="str">
        <f t="shared" si="125"/>
        <v>technology</v>
      </c>
      <c r="R1324" t="str">
        <f t="shared" si="126"/>
        <v>wearables</v>
      </c>
      <c r="S1324" s="7">
        <f t="shared" si="122"/>
        <v>42145.656539351854</v>
      </c>
      <c r="T1324" s="7">
        <f t="shared" si="123"/>
        <v>42115.656539351854</v>
      </c>
    </row>
    <row r="1325" spans="1:20" ht="43.2" hidden="1" x14ac:dyDescent="0.5500000000000000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5">
        <v>1461653700</v>
      </c>
      <c r="J1325">
        <v>1458665146</v>
      </c>
      <c r="K1325" t="b">
        <v>0</v>
      </c>
      <c r="L1325">
        <v>44</v>
      </c>
      <c r="M1325">
        <f t="shared" si="121"/>
        <v>30.27</v>
      </c>
      <c r="N1325" t="b">
        <v>0</v>
      </c>
      <c r="O1325">
        <f t="shared" si="124"/>
        <v>9</v>
      </c>
      <c r="P1325" t="s">
        <v>8273</v>
      </c>
      <c r="Q1325" t="str">
        <f t="shared" si="125"/>
        <v>technology</v>
      </c>
      <c r="R1325" t="str">
        <f t="shared" si="126"/>
        <v>wearables</v>
      </c>
      <c r="S1325" s="7">
        <f t="shared" si="122"/>
        <v>42486.288194444445</v>
      </c>
      <c r="T1325" s="7">
        <f t="shared" si="123"/>
        <v>42451.698449074072</v>
      </c>
    </row>
    <row r="1326" spans="1:20" ht="43.2" hidden="1" x14ac:dyDescent="0.5500000000000000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5">
        <v>1476371552</v>
      </c>
      <c r="J1326">
        <v>1473779552</v>
      </c>
      <c r="K1326" t="b">
        <v>0</v>
      </c>
      <c r="L1326">
        <v>90</v>
      </c>
      <c r="M1326">
        <f t="shared" si="121"/>
        <v>54.67</v>
      </c>
      <c r="N1326" t="b">
        <v>0</v>
      </c>
      <c r="O1326">
        <f t="shared" si="124"/>
        <v>10</v>
      </c>
      <c r="P1326" t="s">
        <v>8273</v>
      </c>
      <c r="Q1326" t="str">
        <f t="shared" si="125"/>
        <v>technology</v>
      </c>
      <c r="R1326" t="str">
        <f t="shared" si="126"/>
        <v>wearables</v>
      </c>
      <c r="S1326" s="7">
        <f t="shared" si="122"/>
        <v>42656.633703703701</v>
      </c>
      <c r="T1326" s="7">
        <f t="shared" si="123"/>
        <v>42626.633703703701</v>
      </c>
    </row>
    <row r="1327" spans="1:20" ht="43.2" hidden="1" x14ac:dyDescent="0.5500000000000000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5">
        <v>1483063435</v>
      </c>
      <c r="J1327">
        <v>1480471435</v>
      </c>
      <c r="K1327" t="b">
        <v>0</v>
      </c>
      <c r="L1327">
        <v>8</v>
      </c>
      <c r="M1327">
        <f t="shared" si="121"/>
        <v>60.75</v>
      </c>
      <c r="N1327" t="b">
        <v>0</v>
      </c>
      <c r="O1327">
        <f t="shared" si="124"/>
        <v>2</v>
      </c>
      <c r="P1327" t="s">
        <v>8273</v>
      </c>
      <c r="Q1327" t="str">
        <f t="shared" si="125"/>
        <v>technology</v>
      </c>
      <c r="R1327" t="str">
        <f t="shared" si="126"/>
        <v>wearables</v>
      </c>
      <c r="S1327" s="7">
        <f t="shared" si="122"/>
        <v>42734.086053240739</v>
      </c>
      <c r="T1327" s="7">
        <f t="shared" si="123"/>
        <v>42704.086053240739</v>
      </c>
    </row>
    <row r="1328" spans="1:20" ht="43.2" hidden="1" x14ac:dyDescent="0.5500000000000000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5">
        <v>1421348428</v>
      </c>
      <c r="J1328">
        <v>1417460428</v>
      </c>
      <c r="K1328" t="b">
        <v>0</v>
      </c>
      <c r="L1328">
        <v>11</v>
      </c>
      <c r="M1328">
        <f t="shared" si="121"/>
        <v>102.73</v>
      </c>
      <c r="N1328" t="b">
        <v>0</v>
      </c>
      <c r="O1328">
        <f t="shared" si="124"/>
        <v>1</v>
      </c>
      <c r="P1328" t="s">
        <v>8273</v>
      </c>
      <c r="Q1328" t="str">
        <f t="shared" si="125"/>
        <v>technology</v>
      </c>
      <c r="R1328" t="str">
        <f t="shared" si="126"/>
        <v>wearables</v>
      </c>
      <c r="S1328" s="7">
        <f t="shared" si="122"/>
        <v>42019.791990740734</v>
      </c>
      <c r="T1328" s="7">
        <f t="shared" si="123"/>
        <v>41974.791990740734</v>
      </c>
    </row>
    <row r="1329" spans="1:20" ht="43.2" hidden="1" x14ac:dyDescent="0.5500000000000000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5">
        <v>1432916235</v>
      </c>
      <c r="J1329">
        <v>1430324235</v>
      </c>
      <c r="K1329" t="b">
        <v>0</v>
      </c>
      <c r="L1329">
        <v>41</v>
      </c>
      <c r="M1329">
        <f t="shared" si="121"/>
        <v>41.59</v>
      </c>
      <c r="N1329" t="b">
        <v>0</v>
      </c>
      <c r="O1329">
        <f t="shared" si="124"/>
        <v>4</v>
      </c>
      <c r="P1329" t="s">
        <v>8273</v>
      </c>
      <c r="Q1329" t="str">
        <f t="shared" si="125"/>
        <v>technology</v>
      </c>
      <c r="R1329" t="str">
        <f t="shared" si="126"/>
        <v>wearables</v>
      </c>
      <c r="S1329" s="7">
        <f t="shared" si="122"/>
        <v>42153.678645833337</v>
      </c>
      <c r="T1329" s="7">
        <f t="shared" si="123"/>
        <v>42123.678645833337</v>
      </c>
    </row>
    <row r="1330" spans="1:20" ht="43.2" hidden="1" x14ac:dyDescent="0.5500000000000000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5">
        <v>1476458734</v>
      </c>
      <c r="J1330">
        <v>1472570734</v>
      </c>
      <c r="K1330" t="b">
        <v>0</v>
      </c>
      <c r="L1330">
        <v>15</v>
      </c>
      <c r="M1330">
        <f t="shared" si="121"/>
        <v>116.53</v>
      </c>
      <c r="N1330" t="b">
        <v>0</v>
      </c>
      <c r="O1330">
        <f t="shared" si="124"/>
        <v>2</v>
      </c>
      <c r="P1330" t="s">
        <v>8273</v>
      </c>
      <c r="Q1330" t="str">
        <f t="shared" si="125"/>
        <v>technology</v>
      </c>
      <c r="R1330" t="str">
        <f t="shared" si="126"/>
        <v>wearables</v>
      </c>
      <c r="S1330" s="7">
        <f t="shared" si="122"/>
        <v>42657.642754629633</v>
      </c>
      <c r="T1330" s="7">
        <f t="shared" si="123"/>
        <v>42612.642754629633</v>
      </c>
    </row>
    <row r="1331" spans="1:20" ht="43.2" hidden="1" x14ac:dyDescent="0.5500000000000000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5">
        <v>1417501145</v>
      </c>
      <c r="J1331">
        <v>1414041545</v>
      </c>
      <c r="K1331" t="b">
        <v>0</v>
      </c>
      <c r="L1331">
        <v>9</v>
      </c>
      <c r="M1331">
        <f t="shared" si="121"/>
        <v>45.33</v>
      </c>
      <c r="N1331" t="b">
        <v>0</v>
      </c>
      <c r="O1331">
        <f t="shared" si="124"/>
        <v>1</v>
      </c>
      <c r="P1331" t="s">
        <v>8273</v>
      </c>
      <c r="Q1331" t="str">
        <f t="shared" si="125"/>
        <v>technology</v>
      </c>
      <c r="R1331" t="str">
        <f t="shared" si="126"/>
        <v>wearables</v>
      </c>
      <c r="S1331" s="7">
        <f t="shared" si="122"/>
        <v>41975.263252314813</v>
      </c>
      <c r="T1331" s="7">
        <f t="shared" si="123"/>
        <v>41935.221585648149</v>
      </c>
    </row>
    <row r="1332" spans="1:20" ht="43.2" hidden="1" x14ac:dyDescent="0.5500000000000000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5">
        <v>1467432000</v>
      </c>
      <c r="J1332">
        <v>1464763109</v>
      </c>
      <c r="K1332" t="b">
        <v>0</v>
      </c>
      <c r="L1332">
        <v>50</v>
      </c>
      <c r="M1332">
        <f t="shared" si="121"/>
        <v>157.46</v>
      </c>
      <c r="N1332" t="b">
        <v>0</v>
      </c>
      <c r="O1332">
        <f t="shared" si="124"/>
        <v>22</v>
      </c>
      <c r="P1332" t="s">
        <v>8273</v>
      </c>
      <c r="Q1332" t="str">
        <f t="shared" si="125"/>
        <v>technology</v>
      </c>
      <c r="R1332" t="str">
        <f t="shared" si="126"/>
        <v>wearables</v>
      </c>
      <c r="S1332" s="7">
        <f t="shared" si="122"/>
        <v>42553.166666666672</v>
      </c>
      <c r="T1332" s="7">
        <f t="shared" si="123"/>
        <v>42522.276724537034</v>
      </c>
    </row>
    <row r="1333" spans="1:20" ht="43.2" hidden="1" x14ac:dyDescent="0.5500000000000000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5">
        <v>1471435554</v>
      </c>
      <c r="J1333">
        <v>1468843554</v>
      </c>
      <c r="K1333" t="b">
        <v>0</v>
      </c>
      <c r="L1333">
        <v>34</v>
      </c>
      <c r="M1333">
        <f t="shared" si="121"/>
        <v>100.5</v>
      </c>
      <c r="N1333" t="b">
        <v>0</v>
      </c>
      <c r="O1333">
        <f t="shared" si="124"/>
        <v>1</v>
      </c>
      <c r="P1333" t="s">
        <v>8273</v>
      </c>
      <c r="Q1333" t="str">
        <f t="shared" si="125"/>
        <v>technology</v>
      </c>
      <c r="R1333" t="str">
        <f t="shared" si="126"/>
        <v>wearables</v>
      </c>
      <c r="S1333" s="7">
        <f t="shared" si="122"/>
        <v>42599.50409722222</v>
      </c>
      <c r="T1333" s="7">
        <f t="shared" si="123"/>
        <v>42569.50409722222</v>
      </c>
    </row>
    <row r="1334" spans="1:20" ht="43.2" hidden="1" x14ac:dyDescent="0.5500000000000000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5">
        <v>1485480408</v>
      </c>
      <c r="J1334">
        <v>1482888408</v>
      </c>
      <c r="K1334" t="b">
        <v>0</v>
      </c>
      <c r="L1334">
        <v>0</v>
      </c>
      <c r="M1334">
        <f t="shared" si="121"/>
        <v>0</v>
      </c>
      <c r="N1334" t="b">
        <v>0</v>
      </c>
      <c r="O1334">
        <f t="shared" si="124"/>
        <v>0</v>
      </c>
      <c r="P1334" t="s">
        <v>8273</v>
      </c>
      <c r="Q1334" t="str">
        <f t="shared" si="125"/>
        <v>technology</v>
      </c>
      <c r="R1334" t="str">
        <f t="shared" si="126"/>
        <v>wearables</v>
      </c>
      <c r="S1334" s="7">
        <f t="shared" si="122"/>
        <v>42762.060277777782</v>
      </c>
      <c r="T1334" s="7">
        <f t="shared" si="123"/>
        <v>42732.060277777782</v>
      </c>
    </row>
    <row r="1335" spans="1:20" ht="43.2" hidden="1" x14ac:dyDescent="0.5500000000000000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5">
        <v>1405478025</v>
      </c>
      <c r="J1335">
        <v>1402886025</v>
      </c>
      <c r="K1335" t="b">
        <v>0</v>
      </c>
      <c r="L1335">
        <v>0</v>
      </c>
      <c r="M1335">
        <f t="shared" si="121"/>
        <v>0</v>
      </c>
      <c r="N1335" t="b">
        <v>0</v>
      </c>
      <c r="O1335">
        <f t="shared" si="124"/>
        <v>0</v>
      </c>
      <c r="P1335" t="s">
        <v>8273</v>
      </c>
      <c r="Q1335" t="str">
        <f t="shared" si="125"/>
        <v>technology</v>
      </c>
      <c r="R1335" t="str">
        <f t="shared" si="126"/>
        <v>wearables</v>
      </c>
      <c r="S1335" s="7">
        <f t="shared" si="122"/>
        <v>41836.106770833336</v>
      </c>
      <c r="T1335" s="7">
        <f t="shared" si="123"/>
        <v>41806.106770833336</v>
      </c>
    </row>
    <row r="1336" spans="1:20" ht="43.2" hidden="1" x14ac:dyDescent="0.5500000000000000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5">
        <v>1457721287</v>
      </c>
      <c r="J1336">
        <v>1455129287</v>
      </c>
      <c r="K1336" t="b">
        <v>0</v>
      </c>
      <c r="L1336">
        <v>276</v>
      </c>
      <c r="M1336">
        <f t="shared" si="121"/>
        <v>51.82</v>
      </c>
      <c r="N1336" t="b">
        <v>0</v>
      </c>
      <c r="O1336">
        <f t="shared" si="124"/>
        <v>11</v>
      </c>
      <c r="P1336" t="s">
        <v>8273</v>
      </c>
      <c r="Q1336" t="str">
        <f t="shared" si="125"/>
        <v>technology</v>
      </c>
      <c r="R1336" t="str">
        <f t="shared" si="126"/>
        <v>wearables</v>
      </c>
      <c r="S1336" s="7">
        <f t="shared" si="122"/>
        <v>42440.774155092593</v>
      </c>
      <c r="T1336" s="7">
        <f t="shared" si="123"/>
        <v>42410.774155092593</v>
      </c>
    </row>
    <row r="1337" spans="1:20" ht="43.2" hidden="1" x14ac:dyDescent="0.5500000000000000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5">
        <v>1449354502</v>
      </c>
      <c r="J1337">
        <v>1446762502</v>
      </c>
      <c r="K1337" t="b">
        <v>0</v>
      </c>
      <c r="L1337">
        <v>16</v>
      </c>
      <c r="M1337">
        <f t="shared" si="121"/>
        <v>308.75</v>
      </c>
      <c r="N1337" t="b">
        <v>0</v>
      </c>
      <c r="O1337">
        <f t="shared" si="124"/>
        <v>20</v>
      </c>
      <c r="P1337" t="s">
        <v>8273</v>
      </c>
      <c r="Q1337" t="str">
        <f t="shared" si="125"/>
        <v>technology</v>
      </c>
      <c r="R1337" t="str">
        <f t="shared" si="126"/>
        <v>wearables</v>
      </c>
      <c r="S1337" s="7">
        <f t="shared" si="122"/>
        <v>42343.936365740738</v>
      </c>
      <c r="T1337" s="7">
        <f t="shared" si="123"/>
        <v>42313.936365740738</v>
      </c>
    </row>
    <row r="1338" spans="1:20" ht="43.2" hidden="1" x14ac:dyDescent="0.5500000000000000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5">
        <v>1418849028</v>
      </c>
      <c r="J1338">
        <v>1415825028</v>
      </c>
      <c r="K1338" t="b">
        <v>0</v>
      </c>
      <c r="L1338">
        <v>224</v>
      </c>
      <c r="M1338">
        <f t="shared" si="121"/>
        <v>379.23</v>
      </c>
      <c r="N1338" t="b">
        <v>0</v>
      </c>
      <c r="O1338">
        <f t="shared" si="124"/>
        <v>85</v>
      </c>
      <c r="P1338" t="s">
        <v>8273</v>
      </c>
      <c r="Q1338" t="str">
        <f t="shared" si="125"/>
        <v>technology</v>
      </c>
      <c r="R1338" t="str">
        <f t="shared" si="126"/>
        <v>wearables</v>
      </c>
      <c r="S1338" s="7">
        <f t="shared" si="122"/>
        <v>41990.863750000004</v>
      </c>
      <c r="T1338" s="7">
        <f t="shared" si="123"/>
        <v>41955.863750000004</v>
      </c>
    </row>
    <row r="1339" spans="1:20" ht="43.2" hidden="1" x14ac:dyDescent="0.5500000000000000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5">
        <v>1488549079</v>
      </c>
      <c r="J1339">
        <v>1485957079</v>
      </c>
      <c r="K1339" t="b">
        <v>0</v>
      </c>
      <c r="L1339">
        <v>140</v>
      </c>
      <c r="M1339">
        <f t="shared" si="121"/>
        <v>176.36</v>
      </c>
      <c r="N1339" t="b">
        <v>0</v>
      </c>
      <c r="O1339">
        <f t="shared" si="124"/>
        <v>49</v>
      </c>
      <c r="P1339" t="s">
        <v>8273</v>
      </c>
      <c r="Q1339" t="str">
        <f t="shared" si="125"/>
        <v>technology</v>
      </c>
      <c r="R1339" t="str">
        <f t="shared" si="126"/>
        <v>wearables</v>
      </c>
      <c r="S1339" s="7">
        <f t="shared" si="122"/>
        <v>42797.577303240745</v>
      </c>
      <c r="T1339" s="7">
        <f t="shared" si="123"/>
        <v>42767.577303240745</v>
      </c>
    </row>
    <row r="1340" spans="1:20" ht="43.2" hidden="1" x14ac:dyDescent="0.5500000000000000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5">
        <v>1438543033</v>
      </c>
      <c r="J1340">
        <v>1435951033</v>
      </c>
      <c r="K1340" t="b">
        <v>0</v>
      </c>
      <c r="L1340">
        <v>15</v>
      </c>
      <c r="M1340">
        <f t="shared" si="121"/>
        <v>66.069999999999993</v>
      </c>
      <c r="N1340" t="b">
        <v>0</v>
      </c>
      <c r="O1340">
        <f t="shared" si="124"/>
        <v>3</v>
      </c>
      <c r="P1340" t="s">
        <v>8273</v>
      </c>
      <c r="Q1340" t="str">
        <f t="shared" si="125"/>
        <v>technology</v>
      </c>
      <c r="R1340" t="str">
        <f t="shared" si="126"/>
        <v>wearables</v>
      </c>
      <c r="S1340" s="7">
        <f t="shared" si="122"/>
        <v>42218.803622685184</v>
      </c>
      <c r="T1340" s="7">
        <f t="shared" si="123"/>
        <v>42188.803622685184</v>
      </c>
    </row>
    <row r="1341" spans="1:20" ht="28.8" hidden="1" x14ac:dyDescent="0.5500000000000000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5">
        <v>1418056315</v>
      </c>
      <c r="J1341">
        <v>1414164715</v>
      </c>
      <c r="K1341" t="b">
        <v>0</v>
      </c>
      <c r="L1341">
        <v>37</v>
      </c>
      <c r="M1341">
        <f t="shared" si="121"/>
        <v>89.65</v>
      </c>
      <c r="N1341" t="b">
        <v>0</v>
      </c>
      <c r="O1341">
        <f t="shared" si="124"/>
        <v>7</v>
      </c>
      <c r="P1341" t="s">
        <v>8273</v>
      </c>
      <c r="Q1341" t="str">
        <f t="shared" si="125"/>
        <v>technology</v>
      </c>
      <c r="R1341" t="str">
        <f t="shared" si="126"/>
        <v>wearables</v>
      </c>
      <c r="S1341" s="7">
        <f t="shared" si="122"/>
        <v>41981.688831018517</v>
      </c>
      <c r="T1341" s="7">
        <f t="shared" si="123"/>
        <v>41936.647164351853</v>
      </c>
    </row>
    <row r="1342" spans="1:20" ht="43.2" hidden="1" x14ac:dyDescent="0.5500000000000000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5">
        <v>1408112253</v>
      </c>
      <c r="J1342">
        <v>1405520253</v>
      </c>
      <c r="K1342" t="b">
        <v>0</v>
      </c>
      <c r="L1342">
        <v>0</v>
      </c>
      <c r="M1342">
        <f t="shared" si="121"/>
        <v>0</v>
      </c>
      <c r="N1342" t="b">
        <v>0</v>
      </c>
      <c r="O1342">
        <f t="shared" si="124"/>
        <v>0</v>
      </c>
      <c r="P1342" t="s">
        <v>8273</v>
      </c>
      <c r="Q1342" t="str">
        <f t="shared" si="125"/>
        <v>technology</v>
      </c>
      <c r="R1342" t="str">
        <f t="shared" si="126"/>
        <v>wearables</v>
      </c>
      <c r="S1342" s="7">
        <f t="shared" si="122"/>
        <v>41866.595520833333</v>
      </c>
      <c r="T1342" s="7">
        <f t="shared" si="123"/>
        <v>41836.595520833333</v>
      </c>
    </row>
    <row r="1343" spans="1:20" ht="43.2" hidden="1" x14ac:dyDescent="0.5500000000000000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5">
        <v>1475333917</v>
      </c>
      <c r="J1343">
        <v>1472569117</v>
      </c>
      <c r="K1343" t="b">
        <v>0</v>
      </c>
      <c r="L1343">
        <v>46</v>
      </c>
      <c r="M1343">
        <f t="shared" si="121"/>
        <v>382.39</v>
      </c>
      <c r="N1343" t="b">
        <v>0</v>
      </c>
      <c r="O1343">
        <f t="shared" si="124"/>
        <v>70</v>
      </c>
      <c r="P1343" t="s">
        <v>8273</v>
      </c>
      <c r="Q1343" t="str">
        <f t="shared" si="125"/>
        <v>technology</v>
      </c>
      <c r="R1343" t="str">
        <f t="shared" si="126"/>
        <v>wearables</v>
      </c>
      <c r="S1343" s="7">
        <f t="shared" si="122"/>
        <v>42644.624039351853</v>
      </c>
      <c r="T1343" s="7">
        <f t="shared" si="123"/>
        <v>42612.624039351853</v>
      </c>
    </row>
    <row r="1344" spans="1:20" ht="43.2" hidden="1" x14ac:dyDescent="0.5500000000000000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5">
        <v>1437161739</v>
      </c>
      <c r="J1344">
        <v>1434569739</v>
      </c>
      <c r="K1344" t="b">
        <v>0</v>
      </c>
      <c r="L1344">
        <v>1</v>
      </c>
      <c r="M1344">
        <f t="shared" si="121"/>
        <v>100</v>
      </c>
      <c r="N1344" t="b">
        <v>0</v>
      </c>
      <c r="O1344">
        <f t="shared" si="124"/>
        <v>0</v>
      </c>
      <c r="P1344" t="s">
        <v>8273</v>
      </c>
      <c r="Q1344" t="str">
        <f t="shared" si="125"/>
        <v>technology</v>
      </c>
      <c r="R1344" t="str">
        <f t="shared" si="126"/>
        <v>wearables</v>
      </c>
      <c r="S1344" s="7">
        <f t="shared" si="122"/>
        <v>42202.816423611104</v>
      </c>
      <c r="T1344" s="7">
        <f t="shared" si="123"/>
        <v>42172.816423611104</v>
      </c>
    </row>
    <row r="1345" spans="1:20" ht="43.2" hidden="1" x14ac:dyDescent="0.5500000000000000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5">
        <v>1471579140</v>
      </c>
      <c r="J1345">
        <v>1466512683</v>
      </c>
      <c r="K1345" t="b">
        <v>0</v>
      </c>
      <c r="L1345">
        <v>323</v>
      </c>
      <c r="M1345">
        <f t="shared" si="121"/>
        <v>158.36000000000001</v>
      </c>
      <c r="N1345" t="b">
        <v>0</v>
      </c>
      <c r="O1345">
        <f t="shared" si="124"/>
        <v>102</v>
      </c>
      <c r="P1345" t="s">
        <v>8273</v>
      </c>
      <c r="Q1345" t="str">
        <f t="shared" si="125"/>
        <v>technology</v>
      </c>
      <c r="R1345" t="str">
        <f t="shared" si="126"/>
        <v>wearables</v>
      </c>
      <c r="S1345" s="7">
        <f t="shared" si="122"/>
        <v>42601.165972222225</v>
      </c>
      <c r="T1345" s="7">
        <f t="shared" si="123"/>
        <v>42542.526423611111</v>
      </c>
    </row>
    <row r="1346" spans="1:20" ht="43.2" hidden="1" x14ac:dyDescent="0.5500000000000000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5">
        <v>1467313039</v>
      </c>
      <c r="J1346">
        <v>1464807439</v>
      </c>
      <c r="K1346" t="b">
        <v>0</v>
      </c>
      <c r="L1346">
        <v>139</v>
      </c>
      <c r="M1346">
        <f t="shared" ref="M1346:M1409" si="127">IF(L1346=0,0,ROUND(E1346/L1346,2))</f>
        <v>40.76</v>
      </c>
      <c r="N1346" t="b">
        <v>1</v>
      </c>
      <c r="O1346">
        <f t="shared" si="124"/>
        <v>378</v>
      </c>
      <c r="P1346" t="s">
        <v>8274</v>
      </c>
      <c r="Q1346" t="str">
        <f t="shared" si="125"/>
        <v>publishing</v>
      </c>
      <c r="R1346" t="str">
        <f t="shared" si="126"/>
        <v>nonfiction</v>
      </c>
      <c r="S1346" s="7">
        <f t="shared" ref="S1346:S1409" si="128">(((I1346/60)/60)/24)+DATE(1970,1,1)</f>
        <v>42551.789803240739</v>
      </c>
      <c r="T1346" s="7">
        <f t="shared" ref="T1346:T1409" si="129">(((J1346/60)/60)/24)+DATE(1970,1,1)</f>
        <v>42522.789803240739</v>
      </c>
    </row>
    <row r="1347" spans="1:20" ht="43.2" hidden="1" x14ac:dyDescent="0.5500000000000000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5">
        <v>1405366359</v>
      </c>
      <c r="J1347">
        <v>1402342359</v>
      </c>
      <c r="K1347" t="b">
        <v>0</v>
      </c>
      <c r="L1347">
        <v>7</v>
      </c>
      <c r="M1347">
        <f t="shared" si="127"/>
        <v>53.57</v>
      </c>
      <c r="N1347" t="b">
        <v>1</v>
      </c>
      <c r="O1347">
        <f t="shared" ref="O1347:O1410" si="130">ROUND(($E1347*100)/$D1347,0)</f>
        <v>125</v>
      </c>
      <c r="P1347" t="s">
        <v>8274</v>
      </c>
      <c r="Q1347" t="str">
        <f t="shared" ref="Q1347:Q1410" si="131">LEFT(P1347,FIND("/",P1347)-1)</f>
        <v>publishing</v>
      </c>
      <c r="R1347" t="str">
        <f t="shared" si="126"/>
        <v>nonfiction</v>
      </c>
      <c r="S1347" s="7">
        <f t="shared" si="128"/>
        <v>41834.814340277779</v>
      </c>
      <c r="T1347" s="7">
        <f t="shared" si="129"/>
        <v>41799.814340277779</v>
      </c>
    </row>
    <row r="1348" spans="1:20" ht="43.2" hidden="1" x14ac:dyDescent="0.5500000000000000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5">
        <v>1372297751</v>
      </c>
      <c r="J1348">
        <v>1369705751</v>
      </c>
      <c r="K1348" t="b">
        <v>0</v>
      </c>
      <c r="L1348">
        <v>149</v>
      </c>
      <c r="M1348">
        <f t="shared" si="127"/>
        <v>48.45</v>
      </c>
      <c r="N1348" t="b">
        <v>1</v>
      </c>
      <c r="O1348">
        <f t="shared" si="130"/>
        <v>147</v>
      </c>
      <c r="P1348" t="s">
        <v>8274</v>
      </c>
      <c r="Q1348" t="str">
        <f t="shared" si="131"/>
        <v>publishing</v>
      </c>
      <c r="R1348" t="str">
        <f t="shared" si="126"/>
        <v>nonfiction</v>
      </c>
      <c r="S1348" s="7">
        <f t="shared" si="128"/>
        <v>41452.075821759259</v>
      </c>
      <c r="T1348" s="7">
        <f t="shared" si="129"/>
        <v>41422.075821759259</v>
      </c>
    </row>
    <row r="1349" spans="1:20" ht="43.2" hidden="1" x14ac:dyDescent="0.5500000000000000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5">
        <v>1425741525</v>
      </c>
      <c r="J1349">
        <v>1423149525</v>
      </c>
      <c r="K1349" t="b">
        <v>0</v>
      </c>
      <c r="L1349">
        <v>31</v>
      </c>
      <c r="M1349">
        <f t="shared" si="127"/>
        <v>82.42</v>
      </c>
      <c r="N1349" t="b">
        <v>1</v>
      </c>
      <c r="O1349">
        <f t="shared" si="130"/>
        <v>102</v>
      </c>
      <c r="P1349" t="s">
        <v>8274</v>
      </c>
      <c r="Q1349" t="str">
        <f t="shared" si="131"/>
        <v>publishing</v>
      </c>
      <c r="R1349" t="str">
        <f t="shared" si="126"/>
        <v>nonfiction</v>
      </c>
      <c r="S1349" s="7">
        <f t="shared" si="128"/>
        <v>42070.638020833328</v>
      </c>
      <c r="T1349" s="7">
        <f t="shared" si="129"/>
        <v>42040.638020833328</v>
      </c>
    </row>
    <row r="1350" spans="1:20" ht="43.2" hidden="1" x14ac:dyDescent="0.5500000000000000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5">
        <v>1418904533</v>
      </c>
      <c r="J1350">
        <v>1416485333</v>
      </c>
      <c r="K1350" t="b">
        <v>0</v>
      </c>
      <c r="L1350">
        <v>26</v>
      </c>
      <c r="M1350">
        <f t="shared" si="127"/>
        <v>230.19</v>
      </c>
      <c r="N1350" t="b">
        <v>1</v>
      </c>
      <c r="O1350">
        <f t="shared" si="130"/>
        <v>102</v>
      </c>
      <c r="P1350" t="s">
        <v>8274</v>
      </c>
      <c r="Q1350" t="str">
        <f t="shared" si="131"/>
        <v>publishing</v>
      </c>
      <c r="R1350" t="str">
        <f t="shared" si="126"/>
        <v>nonfiction</v>
      </c>
      <c r="S1350" s="7">
        <f t="shared" si="128"/>
        <v>41991.506168981476</v>
      </c>
      <c r="T1350" s="7">
        <f t="shared" si="129"/>
        <v>41963.506168981476</v>
      </c>
    </row>
    <row r="1351" spans="1:20" ht="43.2" hidden="1" x14ac:dyDescent="0.5500000000000000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5">
        <v>1450249140</v>
      </c>
      <c r="J1351">
        <v>1447055935</v>
      </c>
      <c r="K1351" t="b">
        <v>0</v>
      </c>
      <c r="L1351">
        <v>172</v>
      </c>
      <c r="M1351">
        <f t="shared" si="127"/>
        <v>59.36</v>
      </c>
      <c r="N1351" t="b">
        <v>1</v>
      </c>
      <c r="O1351">
        <f t="shared" si="130"/>
        <v>204</v>
      </c>
      <c r="P1351" t="s">
        <v>8274</v>
      </c>
      <c r="Q1351" t="str">
        <f t="shared" si="131"/>
        <v>publishing</v>
      </c>
      <c r="R1351" t="str">
        <f t="shared" si="126"/>
        <v>nonfiction</v>
      </c>
      <c r="S1351" s="7">
        <f t="shared" si="128"/>
        <v>42354.290972222225</v>
      </c>
      <c r="T1351" s="7">
        <f t="shared" si="129"/>
        <v>42317.33258101852</v>
      </c>
    </row>
    <row r="1352" spans="1:20" ht="43.2" hidden="1" x14ac:dyDescent="0.5500000000000000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5">
        <v>1451089134</v>
      </c>
      <c r="J1352">
        <v>1448497134</v>
      </c>
      <c r="K1352" t="b">
        <v>0</v>
      </c>
      <c r="L1352">
        <v>78</v>
      </c>
      <c r="M1352">
        <f t="shared" si="127"/>
        <v>66.7</v>
      </c>
      <c r="N1352" t="b">
        <v>1</v>
      </c>
      <c r="O1352">
        <f t="shared" si="130"/>
        <v>104</v>
      </c>
      <c r="P1352" t="s">
        <v>8274</v>
      </c>
      <c r="Q1352" t="str">
        <f t="shared" si="131"/>
        <v>publishing</v>
      </c>
      <c r="R1352" t="str">
        <f t="shared" si="126"/>
        <v>nonfiction</v>
      </c>
      <c r="S1352" s="7">
        <f t="shared" si="128"/>
        <v>42364.013124999998</v>
      </c>
      <c r="T1352" s="7">
        <f t="shared" si="129"/>
        <v>42334.013124999998</v>
      </c>
    </row>
    <row r="1353" spans="1:20" ht="28.8" hidden="1" x14ac:dyDescent="0.5500000000000000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5">
        <v>1455299144</v>
      </c>
      <c r="J1353">
        <v>1452707144</v>
      </c>
      <c r="K1353" t="b">
        <v>0</v>
      </c>
      <c r="L1353">
        <v>120</v>
      </c>
      <c r="M1353">
        <f t="shared" si="127"/>
        <v>168.78</v>
      </c>
      <c r="N1353" t="b">
        <v>1</v>
      </c>
      <c r="O1353">
        <f t="shared" si="130"/>
        <v>101</v>
      </c>
      <c r="P1353" t="s">
        <v>8274</v>
      </c>
      <c r="Q1353" t="str">
        <f t="shared" si="131"/>
        <v>publishing</v>
      </c>
      <c r="R1353" t="str">
        <f t="shared" si="126"/>
        <v>nonfiction</v>
      </c>
      <c r="S1353" s="7">
        <f t="shared" si="128"/>
        <v>42412.74009259259</v>
      </c>
      <c r="T1353" s="7">
        <f t="shared" si="129"/>
        <v>42382.74009259259</v>
      </c>
    </row>
    <row r="1354" spans="1:20" ht="43.2" hidden="1" x14ac:dyDescent="0.5500000000000000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5">
        <v>1441425540</v>
      </c>
      <c r="J1354">
        <v>1436968366</v>
      </c>
      <c r="K1354" t="b">
        <v>0</v>
      </c>
      <c r="L1354">
        <v>227</v>
      </c>
      <c r="M1354">
        <f t="shared" si="127"/>
        <v>59.97</v>
      </c>
      <c r="N1354" t="b">
        <v>1</v>
      </c>
      <c r="O1354">
        <f t="shared" si="130"/>
        <v>136</v>
      </c>
      <c r="P1354" t="s">
        <v>8274</v>
      </c>
      <c r="Q1354" t="str">
        <f t="shared" si="131"/>
        <v>publishing</v>
      </c>
      <c r="R1354" t="str">
        <f t="shared" si="126"/>
        <v>nonfiction</v>
      </c>
      <c r="S1354" s="7">
        <f t="shared" si="128"/>
        <v>42252.165972222225</v>
      </c>
      <c r="T1354" s="7">
        <f t="shared" si="129"/>
        <v>42200.578310185185</v>
      </c>
    </row>
    <row r="1355" spans="1:20" ht="28.8" hidden="1" x14ac:dyDescent="0.5500000000000000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5">
        <v>1362960000</v>
      </c>
      <c r="J1355">
        <v>1359946188</v>
      </c>
      <c r="K1355" t="b">
        <v>0</v>
      </c>
      <c r="L1355">
        <v>42</v>
      </c>
      <c r="M1355">
        <f t="shared" si="127"/>
        <v>31.81</v>
      </c>
      <c r="N1355" t="b">
        <v>1</v>
      </c>
      <c r="O1355">
        <f t="shared" si="130"/>
        <v>134</v>
      </c>
      <c r="P1355" t="s">
        <v>8274</v>
      </c>
      <c r="Q1355" t="str">
        <f t="shared" si="131"/>
        <v>publishing</v>
      </c>
      <c r="R1355" t="str">
        <f t="shared" ref="R1355:R1418" si="132">RIGHT(P1355,LEN(P1355)-FIND("/",P1355))</f>
        <v>nonfiction</v>
      </c>
      <c r="S1355" s="7">
        <f t="shared" si="128"/>
        <v>41344</v>
      </c>
      <c r="T1355" s="7">
        <f t="shared" si="129"/>
        <v>41309.11791666667</v>
      </c>
    </row>
    <row r="1356" spans="1:20" ht="43.2" hidden="1" x14ac:dyDescent="0.5500000000000000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5">
        <v>1465672979</v>
      </c>
      <c r="J1356">
        <v>1463080979</v>
      </c>
      <c r="K1356" t="b">
        <v>0</v>
      </c>
      <c r="L1356">
        <v>64</v>
      </c>
      <c r="M1356">
        <f t="shared" si="127"/>
        <v>24.42</v>
      </c>
      <c r="N1356" t="b">
        <v>1</v>
      </c>
      <c r="O1356">
        <f t="shared" si="130"/>
        <v>130</v>
      </c>
      <c r="P1356" t="s">
        <v>8274</v>
      </c>
      <c r="Q1356" t="str">
        <f t="shared" si="131"/>
        <v>publishing</v>
      </c>
      <c r="R1356" t="str">
        <f t="shared" si="132"/>
        <v>nonfiction</v>
      </c>
      <c r="S1356" s="7">
        <f t="shared" si="128"/>
        <v>42532.807627314818</v>
      </c>
      <c r="T1356" s="7">
        <f t="shared" si="129"/>
        <v>42502.807627314818</v>
      </c>
    </row>
    <row r="1357" spans="1:20" ht="57.6" hidden="1" x14ac:dyDescent="0.5500000000000000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5">
        <v>1354269600</v>
      </c>
      <c r="J1357">
        <v>1351663605</v>
      </c>
      <c r="K1357" t="b">
        <v>0</v>
      </c>
      <c r="L1357">
        <v>121</v>
      </c>
      <c r="M1357">
        <f t="shared" si="127"/>
        <v>25.35</v>
      </c>
      <c r="N1357" t="b">
        <v>1</v>
      </c>
      <c r="O1357">
        <f t="shared" si="130"/>
        <v>123</v>
      </c>
      <c r="P1357" t="s">
        <v>8274</v>
      </c>
      <c r="Q1357" t="str">
        <f t="shared" si="131"/>
        <v>publishing</v>
      </c>
      <c r="R1357" t="str">
        <f t="shared" si="132"/>
        <v>nonfiction</v>
      </c>
      <c r="S1357" s="7">
        <f t="shared" si="128"/>
        <v>41243.416666666664</v>
      </c>
      <c r="T1357" s="7">
        <f t="shared" si="129"/>
        <v>41213.254687499997</v>
      </c>
    </row>
    <row r="1358" spans="1:20" ht="43.2" hidden="1" x14ac:dyDescent="0.5500000000000000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5">
        <v>1372985760</v>
      </c>
      <c r="J1358">
        <v>1370393760</v>
      </c>
      <c r="K1358" t="b">
        <v>0</v>
      </c>
      <c r="L1358">
        <v>87</v>
      </c>
      <c r="M1358">
        <f t="shared" si="127"/>
        <v>71.44</v>
      </c>
      <c r="N1358" t="b">
        <v>1</v>
      </c>
      <c r="O1358">
        <f t="shared" si="130"/>
        <v>183</v>
      </c>
      <c r="P1358" t="s">
        <v>8274</v>
      </c>
      <c r="Q1358" t="str">
        <f t="shared" si="131"/>
        <v>publishing</v>
      </c>
      <c r="R1358" t="str">
        <f t="shared" si="132"/>
        <v>nonfiction</v>
      </c>
      <c r="S1358" s="7">
        <f t="shared" si="128"/>
        <v>41460.038888888892</v>
      </c>
      <c r="T1358" s="7">
        <f t="shared" si="129"/>
        <v>41430.038888888892</v>
      </c>
    </row>
    <row r="1359" spans="1:20" ht="43.2" hidden="1" x14ac:dyDescent="0.5500000000000000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5">
        <v>1362117540</v>
      </c>
      <c r="J1359">
        <v>1359587137</v>
      </c>
      <c r="K1359" t="b">
        <v>0</v>
      </c>
      <c r="L1359">
        <v>65</v>
      </c>
      <c r="M1359">
        <f t="shared" si="127"/>
        <v>38.549999999999997</v>
      </c>
      <c r="N1359" t="b">
        <v>1</v>
      </c>
      <c r="O1359">
        <f t="shared" si="130"/>
        <v>125</v>
      </c>
      <c r="P1359" t="s">
        <v>8274</v>
      </c>
      <c r="Q1359" t="str">
        <f t="shared" si="131"/>
        <v>publishing</v>
      </c>
      <c r="R1359" t="str">
        <f t="shared" si="132"/>
        <v>nonfiction</v>
      </c>
      <c r="S1359" s="7">
        <f t="shared" si="128"/>
        <v>41334.249305555553</v>
      </c>
      <c r="T1359" s="7">
        <f t="shared" si="129"/>
        <v>41304.962233796294</v>
      </c>
    </row>
    <row r="1360" spans="1:20" ht="43.2" hidden="1" x14ac:dyDescent="0.5500000000000000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5">
        <v>1309009323</v>
      </c>
      <c r="J1360">
        <v>1306417323</v>
      </c>
      <c r="K1360" t="b">
        <v>0</v>
      </c>
      <c r="L1360">
        <v>49</v>
      </c>
      <c r="M1360">
        <f t="shared" si="127"/>
        <v>68.37</v>
      </c>
      <c r="N1360" t="b">
        <v>1</v>
      </c>
      <c r="O1360">
        <f t="shared" si="130"/>
        <v>112</v>
      </c>
      <c r="P1360" t="s">
        <v>8274</v>
      </c>
      <c r="Q1360" t="str">
        <f t="shared" si="131"/>
        <v>publishing</v>
      </c>
      <c r="R1360" t="str">
        <f t="shared" si="132"/>
        <v>nonfiction</v>
      </c>
      <c r="S1360" s="7">
        <f t="shared" si="128"/>
        <v>40719.570868055554</v>
      </c>
      <c r="T1360" s="7">
        <f t="shared" si="129"/>
        <v>40689.570868055554</v>
      </c>
    </row>
    <row r="1361" spans="1:20" ht="43.2" hidden="1" x14ac:dyDescent="0.5500000000000000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5">
        <v>1309980790</v>
      </c>
      <c r="J1361">
        <v>1304623990</v>
      </c>
      <c r="K1361" t="b">
        <v>0</v>
      </c>
      <c r="L1361">
        <v>19</v>
      </c>
      <c r="M1361">
        <f t="shared" si="127"/>
        <v>40.21</v>
      </c>
      <c r="N1361" t="b">
        <v>1</v>
      </c>
      <c r="O1361">
        <f t="shared" si="130"/>
        <v>116</v>
      </c>
      <c r="P1361" t="s">
        <v>8274</v>
      </c>
      <c r="Q1361" t="str">
        <f t="shared" si="131"/>
        <v>publishing</v>
      </c>
      <c r="R1361" t="str">
        <f t="shared" si="132"/>
        <v>nonfiction</v>
      </c>
      <c r="S1361" s="7">
        <f t="shared" si="128"/>
        <v>40730.814699074072</v>
      </c>
      <c r="T1361" s="7">
        <f t="shared" si="129"/>
        <v>40668.814699074072</v>
      </c>
    </row>
    <row r="1362" spans="1:20" ht="28.8" hidden="1" x14ac:dyDescent="0.5500000000000000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5">
        <v>1343943420</v>
      </c>
      <c r="J1362">
        <v>1341524220</v>
      </c>
      <c r="K1362" t="b">
        <v>0</v>
      </c>
      <c r="L1362">
        <v>81</v>
      </c>
      <c r="M1362">
        <f t="shared" si="127"/>
        <v>32.07</v>
      </c>
      <c r="N1362" t="b">
        <v>1</v>
      </c>
      <c r="O1362">
        <f t="shared" si="130"/>
        <v>173</v>
      </c>
      <c r="P1362" t="s">
        <v>8274</v>
      </c>
      <c r="Q1362" t="str">
        <f t="shared" si="131"/>
        <v>publishing</v>
      </c>
      <c r="R1362" t="str">
        <f t="shared" si="132"/>
        <v>nonfiction</v>
      </c>
      <c r="S1362" s="7">
        <f t="shared" si="128"/>
        <v>41123.900694444441</v>
      </c>
      <c r="T1362" s="7">
        <f t="shared" si="129"/>
        <v>41095.900694444441</v>
      </c>
    </row>
    <row r="1363" spans="1:20" ht="43.2" hidden="1" x14ac:dyDescent="0.5500000000000000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5">
        <v>1403370772</v>
      </c>
      <c r="J1363">
        <v>1400778772</v>
      </c>
      <c r="K1363" t="b">
        <v>0</v>
      </c>
      <c r="L1363">
        <v>264</v>
      </c>
      <c r="M1363">
        <f t="shared" si="127"/>
        <v>28.63</v>
      </c>
      <c r="N1363" t="b">
        <v>1</v>
      </c>
      <c r="O1363">
        <f t="shared" si="130"/>
        <v>126</v>
      </c>
      <c r="P1363" t="s">
        <v>8274</v>
      </c>
      <c r="Q1363" t="str">
        <f t="shared" si="131"/>
        <v>publishing</v>
      </c>
      <c r="R1363" t="str">
        <f t="shared" si="132"/>
        <v>nonfiction</v>
      </c>
      <c r="S1363" s="7">
        <f t="shared" si="128"/>
        <v>41811.717268518521</v>
      </c>
      <c r="T1363" s="7">
        <f t="shared" si="129"/>
        <v>41781.717268518521</v>
      </c>
    </row>
    <row r="1364" spans="1:20" ht="28.8" hidden="1" x14ac:dyDescent="0.5500000000000000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5">
        <v>1378592731</v>
      </c>
      <c r="J1364">
        <v>1373408731</v>
      </c>
      <c r="K1364" t="b">
        <v>0</v>
      </c>
      <c r="L1364">
        <v>25</v>
      </c>
      <c r="M1364">
        <f t="shared" si="127"/>
        <v>43.64</v>
      </c>
      <c r="N1364" t="b">
        <v>1</v>
      </c>
      <c r="O1364">
        <f t="shared" si="130"/>
        <v>109</v>
      </c>
      <c r="P1364" t="s">
        <v>8274</v>
      </c>
      <c r="Q1364" t="str">
        <f t="shared" si="131"/>
        <v>publishing</v>
      </c>
      <c r="R1364" t="str">
        <f t="shared" si="132"/>
        <v>nonfiction</v>
      </c>
      <c r="S1364" s="7">
        <f t="shared" si="128"/>
        <v>41524.934386574074</v>
      </c>
      <c r="T1364" s="7">
        <f t="shared" si="129"/>
        <v>41464.934386574074</v>
      </c>
    </row>
    <row r="1365" spans="1:20" ht="43.2" hidden="1" x14ac:dyDescent="0.5500000000000000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5">
        <v>1455523140</v>
      </c>
      <c r="J1365">
        <v>1453925727</v>
      </c>
      <c r="K1365" t="b">
        <v>0</v>
      </c>
      <c r="L1365">
        <v>5</v>
      </c>
      <c r="M1365">
        <f t="shared" si="127"/>
        <v>40</v>
      </c>
      <c r="N1365" t="b">
        <v>1</v>
      </c>
      <c r="O1365">
        <f t="shared" si="130"/>
        <v>100</v>
      </c>
      <c r="P1365" t="s">
        <v>8274</v>
      </c>
      <c r="Q1365" t="str">
        <f t="shared" si="131"/>
        <v>publishing</v>
      </c>
      <c r="R1365" t="str">
        <f t="shared" si="132"/>
        <v>nonfiction</v>
      </c>
      <c r="S1365" s="7">
        <f t="shared" si="128"/>
        <v>42415.332638888889</v>
      </c>
      <c r="T1365" s="7">
        <f t="shared" si="129"/>
        <v>42396.8440625</v>
      </c>
    </row>
    <row r="1366" spans="1:20" ht="43.2" hidden="1" x14ac:dyDescent="0.5500000000000000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5">
        <v>1420648906</v>
      </c>
      <c r="J1366">
        <v>1415464906</v>
      </c>
      <c r="K1366" t="b">
        <v>0</v>
      </c>
      <c r="L1366">
        <v>144</v>
      </c>
      <c r="M1366">
        <f t="shared" si="127"/>
        <v>346.04</v>
      </c>
      <c r="N1366" t="b">
        <v>1</v>
      </c>
      <c r="O1366">
        <f t="shared" si="130"/>
        <v>119</v>
      </c>
      <c r="P1366" t="s">
        <v>8276</v>
      </c>
      <c r="Q1366" t="str">
        <f t="shared" si="131"/>
        <v>music</v>
      </c>
      <c r="R1366" t="str">
        <f t="shared" si="132"/>
        <v>rock</v>
      </c>
      <c r="S1366" s="7">
        <f t="shared" si="128"/>
        <v>42011.6956712963</v>
      </c>
      <c r="T1366" s="7">
        <f t="shared" si="129"/>
        <v>41951.695671296293</v>
      </c>
    </row>
    <row r="1367" spans="1:20" ht="43.2" hidden="1" x14ac:dyDescent="0.5500000000000000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5">
        <v>1426523752</v>
      </c>
      <c r="J1367">
        <v>1423935352</v>
      </c>
      <c r="K1367" t="b">
        <v>0</v>
      </c>
      <c r="L1367">
        <v>92</v>
      </c>
      <c r="M1367">
        <f t="shared" si="127"/>
        <v>81.739999999999995</v>
      </c>
      <c r="N1367" t="b">
        <v>1</v>
      </c>
      <c r="O1367">
        <f t="shared" si="130"/>
        <v>100</v>
      </c>
      <c r="P1367" t="s">
        <v>8276</v>
      </c>
      <c r="Q1367" t="str">
        <f t="shared" si="131"/>
        <v>music</v>
      </c>
      <c r="R1367" t="str">
        <f t="shared" si="132"/>
        <v>rock</v>
      </c>
      <c r="S1367" s="7">
        <f t="shared" si="128"/>
        <v>42079.691574074073</v>
      </c>
      <c r="T1367" s="7">
        <f t="shared" si="129"/>
        <v>42049.733240740738</v>
      </c>
    </row>
    <row r="1368" spans="1:20" hidden="1" x14ac:dyDescent="0.5500000000000000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5">
        <v>1417049663</v>
      </c>
      <c r="J1368">
        <v>1413158063</v>
      </c>
      <c r="K1368" t="b">
        <v>0</v>
      </c>
      <c r="L1368">
        <v>147</v>
      </c>
      <c r="M1368">
        <f t="shared" si="127"/>
        <v>64.540000000000006</v>
      </c>
      <c r="N1368" t="b">
        <v>1</v>
      </c>
      <c r="O1368">
        <f t="shared" si="130"/>
        <v>126</v>
      </c>
      <c r="P1368" t="s">
        <v>8276</v>
      </c>
      <c r="Q1368" t="str">
        <f t="shared" si="131"/>
        <v>music</v>
      </c>
      <c r="R1368" t="str">
        <f t="shared" si="132"/>
        <v>rock</v>
      </c>
      <c r="S1368" s="7">
        <f t="shared" si="128"/>
        <v>41970.037766203706</v>
      </c>
      <c r="T1368" s="7">
        <f t="shared" si="129"/>
        <v>41924.996099537035</v>
      </c>
    </row>
    <row r="1369" spans="1:20" ht="43.2" hidden="1" x14ac:dyDescent="0.5500000000000000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5">
        <v>1447463050</v>
      </c>
      <c r="J1369">
        <v>1444867450</v>
      </c>
      <c r="K1369" t="b">
        <v>0</v>
      </c>
      <c r="L1369">
        <v>90</v>
      </c>
      <c r="M1369">
        <f t="shared" si="127"/>
        <v>63.48</v>
      </c>
      <c r="N1369" t="b">
        <v>1</v>
      </c>
      <c r="O1369">
        <f t="shared" si="130"/>
        <v>114</v>
      </c>
      <c r="P1369" t="s">
        <v>8276</v>
      </c>
      <c r="Q1369" t="str">
        <f t="shared" si="131"/>
        <v>music</v>
      </c>
      <c r="R1369" t="str">
        <f t="shared" si="132"/>
        <v>rock</v>
      </c>
      <c r="S1369" s="7">
        <f t="shared" si="128"/>
        <v>42322.044560185182</v>
      </c>
      <c r="T1369" s="7">
        <f t="shared" si="129"/>
        <v>42292.002893518518</v>
      </c>
    </row>
    <row r="1370" spans="1:20" ht="43.2" hidden="1" x14ac:dyDescent="0.5500000000000000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5">
        <v>1434342894</v>
      </c>
      <c r="J1370">
        <v>1432269294</v>
      </c>
      <c r="K1370" t="b">
        <v>0</v>
      </c>
      <c r="L1370">
        <v>87</v>
      </c>
      <c r="M1370">
        <f t="shared" si="127"/>
        <v>63.62</v>
      </c>
      <c r="N1370" t="b">
        <v>1</v>
      </c>
      <c r="O1370">
        <f t="shared" si="130"/>
        <v>111</v>
      </c>
      <c r="P1370" t="s">
        <v>8276</v>
      </c>
      <c r="Q1370" t="str">
        <f t="shared" si="131"/>
        <v>music</v>
      </c>
      <c r="R1370" t="str">
        <f t="shared" si="132"/>
        <v>rock</v>
      </c>
      <c r="S1370" s="7">
        <f t="shared" si="128"/>
        <v>42170.190902777773</v>
      </c>
      <c r="T1370" s="7">
        <f t="shared" si="129"/>
        <v>42146.190902777773</v>
      </c>
    </row>
    <row r="1371" spans="1:20" ht="43.2" hidden="1" x14ac:dyDescent="0.5500000000000000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5">
        <v>1397225746</v>
      </c>
      <c r="J1371">
        <v>1394633746</v>
      </c>
      <c r="K1371" t="b">
        <v>0</v>
      </c>
      <c r="L1371">
        <v>406</v>
      </c>
      <c r="M1371">
        <f t="shared" si="127"/>
        <v>83.97</v>
      </c>
      <c r="N1371" t="b">
        <v>1</v>
      </c>
      <c r="O1371">
        <f t="shared" si="130"/>
        <v>105</v>
      </c>
      <c r="P1371" t="s">
        <v>8276</v>
      </c>
      <c r="Q1371" t="str">
        <f t="shared" si="131"/>
        <v>music</v>
      </c>
      <c r="R1371" t="str">
        <f t="shared" si="132"/>
        <v>rock</v>
      </c>
      <c r="S1371" s="7">
        <f t="shared" si="128"/>
        <v>41740.594282407408</v>
      </c>
      <c r="T1371" s="7">
        <f t="shared" si="129"/>
        <v>41710.594282407408</v>
      </c>
    </row>
    <row r="1372" spans="1:20" ht="28.8" hidden="1" x14ac:dyDescent="0.5500000000000000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5">
        <v>1381881890</v>
      </c>
      <c r="J1372">
        <v>1380585890</v>
      </c>
      <c r="K1372" t="b">
        <v>0</v>
      </c>
      <c r="L1372">
        <v>20</v>
      </c>
      <c r="M1372">
        <f t="shared" si="127"/>
        <v>77.75</v>
      </c>
      <c r="N1372" t="b">
        <v>1</v>
      </c>
      <c r="O1372">
        <f t="shared" si="130"/>
        <v>104</v>
      </c>
      <c r="P1372" t="s">
        <v>8276</v>
      </c>
      <c r="Q1372" t="str">
        <f t="shared" si="131"/>
        <v>music</v>
      </c>
      <c r="R1372" t="str">
        <f t="shared" si="132"/>
        <v>rock</v>
      </c>
      <c r="S1372" s="7">
        <f t="shared" si="128"/>
        <v>41563.00335648148</v>
      </c>
      <c r="T1372" s="7">
        <f t="shared" si="129"/>
        <v>41548.00335648148</v>
      </c>
    </row>
    <row r="1373" spans="1:20" ht="43.2" hidden="1" x14ac:dyDescent="0.5500000000000000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5">
        <v>1431022342</v>
      </c>
      <c r="J1373">
        <v>1428430342</v>
      </c>
      <c r="K1373" t="b">
        <v>0</v>
      </c>
      <c r="L1373">
        <v>70</v>
      </c>
      <c r="M1373">
        <f t="shared" si="127"/>
        <v>107.07</v>
      </c>
      <c r="N1373" t="b">
        <v>1</v>
      </c>
      <c r="O1373">
        <f t="shared" si="130"/>
        <v>107</v>
      </c>
      <c r="P1373" t="s">
        <v>8276</v>
      </c>
      <c r="Q1373" t="str">
        <f t="shared" si="131"/>
        <v>music</v>
      </c>
      <c r="R1373" t="str">
        <f t="shared" si="132"/>
        <v>rock</v>
      </c>
      <c r="S1373" s="7">
        <f t="shared" si="128"/>
        <v>42131.758587962962</v>
      </c>
      <c r="T1373" s="7">
        <f t="shared" si="129"/>
        <v>42101.758587962962</v>
      </c>
    </row>
    <row r="1374" spans="1:20" hidden="1" x14ac:dyDescent="0.5500000000000000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5">
        <v>1342115132</v>
      </c>
      <c r="J1374">
        <v>1339523132</v>
      </c>
      <c r="K1374" t="b">
        <v>0</v>
      </c>
      <c r="L1374">
        <v>16</v>
      </c>
      <c r="M1374">
        <f t="shared" si="127"/>
        <v>38.75</v>
      </c>
      <c r="N1374" t="b">
        <v>1</v>
      </c>
      <c r="O1374">
        <f t="shared" si="130"/>
        <v>124</v>
      </c>
      <c r="P1374" t="s">
        <v>8276</v>
      </c>
      <c r="Q1374" t="str">
        <f t="shared" si="131"/>
        <v>music</v>
      </c>
      <c r="R1374" t="str">
        <f t="shared" si="132"/>
        <v>rock</v>
      </c>
      <c r="S1374" s="7">
        <f t="shared" si="128"/>
        <v>41102.739953703705</v>
      </c>
      <c r="T1374" s="7">
        <f t="shared" si="129"/>
        <v>41072.739953703705</v>
      </c>
    </row>
    <row r="1375" spans="1:20" ht="28.8" hidden="1" x14ac:dyDescent="0.5500000000000000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5">
        <v>1483138233</v>
      </c>
      <c r="J1375">
        <v>1480546233</v>
      </c>
      <c r="K1375" t="b">
        <v>0</v>
      </c>
      <c r="L1375">
        <v>52</v>
      </c>
      <c r="M1375">
        <f t="shared" si="127"/>
        <v>201.94</v>
      </c>
      <c r="N1375" t="b">
        <v>1</v>
      </c>
      <c r="O1375">
        <f t="shared" si="130"/>
        <v>105</v>
      </c>
      <c r="P1375" t="s">
        <v>8276</v>
      </c>
      <c r="Q1375" t="str">
        <f t="shared" si="131"/>
        <v>music</v>
      </c>
      <c r="R1375" t="str">
        <f t="shared" si="132"/>
        <v>rock</v>
      </c>
      <c r="S1375" s="7">
        <f t="shared" si="128"/>
        <v>42734.95177083333</v>
      </c>
      <c r="T1375" s="7">
        <f t="shared" si="129"/>
        <v>42704.95177083333</v>
      </c>
    </row>
    <row r="1376" spans="1:20" ht="43.2" hidden="1" x14ac:dyDescent="0.5500000000000000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5">
        <v>1458874388</v>
      </c>
      <c r="J1376">
        <v>1456285988</v>
      </c>
      <c r="K1376" t="b">
        <v>0</v>
      </c>
      <c r="L1376">
        <v>66</v>
      </c>
      <c r="M1376">
        <f t="shared" si="127"/>
        <v>43.06</v>
      </c>
      <c r="N1376" t="b">
        <v>1</v>
      </c>
      <c r="O1376">
        <f t="shared" si="130"/>
        <v>189</v>
      </c>
      <c r="P1376" t="s">
        <v>8276</v>
      </c>
      <c r="Q1376" t="str">
        <f t="shared" si="131"/>
        <v>music</v>
      </c>
      <c r="R1376" t="str">
        <f t="shared" si="132"/>
        <v>rock</v>
      </c>
      <c r="S1376" s="7">
        <f t="shared" si="128"/>
        <v>42454.12023148148</v>
      </c>
      <c r="T1376" s="7">
        <f t="shared" si="129"/>
        <v>42424.161898148144</v>
      </c>
    </row>
    <row r="1377" spans="1:20" ht="43.2" hidden="1" x14ac:dyDescent="0.5500000000000000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5">
        <v>1484444119</v>
      </c>
      <c r="J1377">
        <v>1481852119</v>
      </c>
      <c r="K1377" t="b">
        <v>0</v>
      </c>
      <c r="L1377">
        <v>109</v>
      </c>
      <c r="M1377">
        <f t="shared" si="127"/>
        <v>62.87</v>
      </c>
      <c r="N1377" t="b">
        <v>1</v>
      </c>
      <c r="O1377">
        <f t="shared" si="130"/>
        <v>171</v>
      </c>
      <c r="P1377" t="s">
        <v>8276</v>
      </c>
      <c r="Q1377" t="str">
        <f t="shared" si="131"/>
        <v>music</v>
      </c>
      <c r="R1377" t="str">
        <f t="shared" si="132"/>
        <v>rock</v>
      </c>
      <c r="S1377" s="7">
        <f t="shared" si="128"/>
        <v>42750.066192129627</v>
      </c>
      <c r="T1377" s="7">
        <f t="shared" si="129"/>
        <v>42720.066192129627</v>
      </c>
    </row>
    <row r="1378" spans="1:20" ht="28.8" hidden="1" x14ac:dyDescent="0.5500000000000000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5">
        <v>1480784606</v>
      </c>
      <c r="J1378">
        <v>1478189006</v>
      </c>
      <c r="K1378" t="b">
        <v>0</v>
      </c>
      <c r="L1378">
        <v>168</v>
      </c>
      <c r="M1378">
        <f t="shared" si="127"/>
        <v>55.61</v>
      </c>
      <c r="N1378" t="b">
        <v>1</v>
      </c>
      <c r="O1378">
        <f t="shared" si="130"/>
        <v>252</v>
      </c>
      <c r="P1378" t="s">
        <v>8276</v>
      </c>
      <c r="Q1378" t="str">
        <f t="shared" si="131"/>
        <v>music</v>
      </c>
      <c r="R1378" t="str">
        <f t="shared" si="132"/>
        <v>rock</v>
      </c>
      <c r="S1378" s="7">
        <f t="shared" si="128"/>
        <v>42707.710717592592</v>
      </c>
      <c r="T1378" s="7">
        <f t="shared" si="129"/>
        <v>42677.669050925921</v>
      </c>
    </row>
    <row r="1379" spans="1:20" ht="43.2" hidden="1" x14ac:dyDescent="0.5500000000000000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5">
        <v>1486095060</v>
      </c>
      <c r="J1379">
        <v>1484198170</v>
      </c>
      <c r="K1379" t="b">
        <v>0</v>
      </c>
      <c r="L1379">
        <v>31</v>
      </c>
      <c r="M1379">
        <f t="shared" si="127"/>
        <v>48.71</v>
      </c>
      <c r="N1379" t="b">
        <v>1</v>
      </c>
      <c r="O1379">
        <f t="shared" si="130"/>
        <v>116</v>
      </c>
      <c r="P1379" t="s">
        <v>8276</v>
      </c>
      <c r="Q1379" t="str">
        <f t="shared" si="131"/>
        <v>music</v>
      </c>
      <c r="R1379" t="str">
        <f t="shared" si="132"/>
        <v>rock</v>
      </c>
      <c r="S1379" s="7">
        <f t="shared" si="128"/>
        <v>42769.174305555556</v>
      </c>
      <c r="T1379" s="7">
        <f t="shared" si="129"/>
        <v>42747.219560185185</v>
      </c>
    </row>
    <row r="1380" spans="1:20" hidden="1" x14ac:dyDescent="0.5500000000000000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5">
        <v>1470075210</v>
      </c>
      <c r="J1380">
        <v>1468779210</v>
      </c>
      <c r="K1380" t="b">
        <v>0</v>
      </c>
      <c r="L1380">
        <v>133</v>
      </c>
      <c r="M1380">
        <f t="shared" si="127"/>
        <v>30.58</v>
      </c>
      <c r="N1380" t="b">
        <v>1</v>
      </c>
      <c r="O1380">
        <f t="shared" si="130"/>
        <v>203</v>
      </c>
      <c r="P1380" t="s">
        <v>8276</v>
      </c>
      <c r="Q1380" t="str">
        <f t="shared" si="131"/>
        <v>music</v>
      </c>
      <c r="R1380" t="str">
        <f t="shared" si="132"/>
        <v>rock</v>
      </c>
      <c r="S1380" s="7">
        <f t="shared" si="128"/>
        <v>42583.759374999994</v>
      </c>
      <c r="T1380" s="7">
        <f t="shared" si="129"/>
        <v>42568.759374999994</v>
      </c>
    </row>
    <row r="1381" spans="1:20" ht="28.8" hidden="1" x14ac:dyDescent="0.5500000000000000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5">
        <v>1433504876</v>
      </c>
      <c r="J1381">
        <v>1430912876</v>
      </c>
      <c r="K1381" t="b">
        <v>0</v>
      </c>
      <c r="L1381">
        <v>151</v>
      </c>
      <c r="M1381">
        <f t="shared" si="127"/>
        <v>73.91</v>
      </c>
      <c r="N1381" t="b">
        <v>1</v>
      </c>
      <c r="O1381">
        <f t="shared" si="130"/>
        <v>112</v>
      </c>
      <c r="P1381" t="s">
        <v>8276</v>
      </c>
      <c r="Q1381" t="str">
        <f t="shared" si="131"/>
        <v>music</v>
      </c>
      <c r="R1381" t="str">
        <f t="shared" si="132"/>
        <v>rock</v>
      </c>
      <c r="S1381" s="7">
        <f t="shared" si="128"/>
        <v>42160.491620370376</v>
      </c>
      <c r="T1381" s="7">
        <f t="shared" si="129"/>
        <v>42130.491620370376</v>
      </c>
    </row>
    <row r="1382" spans="1:20" ht="28.8" hidden="1" x14ac:dyDescent="0.5500000000000000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5">
        <v>1433815200</v>
      </c>
      <c r="J1382">
        <v>1431886706</v>
      </c>
      <c r="K1382" t="b">
        <v>0</v>
      </c>
      <c r="L1382">
        <v>5</v>
      </c>
      <c r="M1382">
        <f t="shared" si="127"/>
        <v>21.2</v>
      </c>
      <c r="N1382" t="b">
        <v>1</v>
      </c>
      <c r="O1382">
        <f t="shared" si="130"/>
        <v>424</v>
      </c>
      <c r="P1382" t="s">
        <v>8276</v>
      </c>
      <c r="Q1382" t="str">
        <f t="shared" si="131"/>
        <v>music</v>
      </c>
      <c r="R1382" t="str">
        <f t="shared" si="132"/>
        <v>rock</v>
      </c>
      <c r="S1382" s="7">
        <f t="shared" si="128"/>
        <v>42164.083333333328</v>
      </c>
      <c r="T1382" s="7">
        <f t="shared" si="129"/>
        <v>42141.762800925921</v>
      </c>
    </row>
    <row r="1383" spans="1:20" ht="43.2" hidden="1" x14ac:dyDescent="0.5500000000000000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5">
        <v>1482988125</v>
      </c>
      <c r="J1383">
        <v>1480396125</v>
      </c>
      <c r="K1383" t="b">
        <v>0</v>
      </c>
      <c r="L1383">
        <v>73</v>
      </c>
      <c r="M1383">
        <f t="shared" si="127"/>
        <v>73.36</v>
      </c>
      <c r="N1383" t="b">
        <v>1</v>
      </c>
      <c r="O1383">
        <f t="shared" si="130"/>
        <v>107</v>
      </c>
      <c r="P1383" t="s">
        <v>8276</v>
      </c>
      <c r="Q1383" t="str">
        <f t="shared" si="131"/>
        <v>music</v>
      </c>
      <c r="R1383" t="str">
        <f t="shared" si="132"/>
        <v>rock</v>
      </c>
      <c r="S1383" s="7">
        <f t="shared" si="128"/>
        <v>42733.214409722219</v>
      </c>
      <c r="T1383" s="7">
        <f t="shared" si="129"/>
        <v>42703.214409722219</v>
      </c>
    </row>
    <row r="1384" spans="1:20" ht="43.2" hidden="1" x14ac:dyDescent="0.5500000000000000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5">
        <v>1367867536</v>
      </c>
      <c r="J1384">
        <v>1365275536</v>
      </c>
      <c r="K1384" t="b">
        <v>0</v>
      </c>
      <c r="L1384">
        <v>148</v>
      </c>
      <c r="M1384">
        <f t="shared" si="127"/>
        <v>56.41</v>
      </c>
      <c r="N1384" t="b">
        <v>1</v>
      </c>
      <c r="O1384">
        <f t="shared" si="130"/>
        <v>104</v>
      </c>
      <c r="P1384" t="s">
        <v>8276</v>
      </c>
      <c r="Q1384" t="str">
        <f t="shared" si="131"/>
        <v>music</v>
      </c>
      <c r="R1384" t="str">
        <f t="shared" si="132"/>
        <v>rock</v>
      </c>
      <c r="S1384" s="7">
        <f t="shared" si="128"/>
        <v>41400.800185185188</v>
      </c>
      <c r="T1384" s="7">
        <f t="shared" si="129"/>
        <v>41370.800185185188</v>
      </c>
    </row>
    <row r="1385" spans="1:20" ht="43.2" hidden="1" x14ac:dyDescent="0.5500000000000000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5">
        <v>1482457678</v>
      </c>
      <c r="J1385">
        <v>1480729678</v>
      </c>
      <c r="K1385" t="b">
        <v>0</v>
      </c>
      <c r="L1385">
        <v>93</v>
      </c>
      <c r="M1385">
        <f t="shared" si="127"/>
        <v>50.25</v>
      </c>
      <c r="N1385" t="b">
        <v>1</v>
      </c>
      <c r="O1385">
        <f t="shared" si="130"/>
        <v>212</v>
      </c>
      <c r="P1385" t="s">
        <v>8276</v>
      </c>
      <c r="Q1385" t="str">
        <f t="shared" si="131"/>
        <v>music</v>
      </c>
      <c r="R1385" t="str">
        <f t="shared" si="132"/>
        <v>rock</v>
      </c>
      <c r="S1385" s="7">
        <f t="shared" si="128"/>
        <v>42727.074976851851</v>
      </c>
      <c r="T1385" s="7">
        <f t="shared" si="129"/>
        <v>42707.074976851851</v>
      </c>
    </row>
    <row r="1386" spans="1:20" ht="43.2" hidden="1" x14ac:dyDescent="0.5500000000000000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5">
        <v>1436117922</v>
      </c>
      <c r="J1386">
        <v>1433525922</v>
      </c>
      <c r="K1386" t="b">
        <v>0</v>
      </c>
      <c r="L1386">
        <v>63</v>
      </c>
      <c r="M1386">
        <f t="shared" si="127"/>
        <v>68.94</v>
      </c>
      <c r="N1386" t="b">
        <v>1</v>
      </c>
      <c r="O1386">
        <f t="shared" si="130"/>
        <v>124</v>
      </c>
      <c r="P1386" t="s">
        <v>8276</v>
      </c>
      <c r="Q1386" t="str">
        <f t="shared" si="131"/>
        <v>music</v>
      </c>
      <c r="R1386" t="str">
        <f t="shared" si="132"/>
        <v>rock</v>
      </c>
      <c r="S1386" s="7">
        <f t="shared" si="128"/>
        <v>42190.735208333332</v>
      </c>
      <c r="T1386" s="7">
        <f t="shared" si="129"/>
        <v>42160.735208333332</v>
      </c>
    </row>
    <row r="1387" spans="1:20" ht="43.2" hidden="1" x14ac:dyDescent="0.5500000000000000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5">
        <v>1461931860</v>
      </c>
      <c r="J1387">
        <v>1457109121</v>
      </c>
      <c r="K1387" t="b">
        <v>0</v>
      </c>
      <c r="L1387">
        <v>134</v>
      </c>
      <c r="M1387">
        <f t="shared" si="127"/>
        <v>65.91</v>
      </c>
      <c r="N1387" t="b">
        <v>1</v>
      </c>
      <c r="O1387">
        <f t="shared" si="130"/>
        <v>110</v>
      </c>
      <c r="P1387" t="s">
        <v>8276</v>
      </c>
      <c r="Q1387" t="str">
        <f t="shared" si="131"/>
        <v>music</v>
      </c>
      <c r="R1387" t="str">
        <f t="shared" si="132"/>
        <v>rock</v>
      </c>
      <c r="S1387" s="7">
        <f t="shared" si="128"/>
        <v>42489.507638888885</v>
      </c>
      <c r="T1387" s="7">
        <f t="shared" si="129"/>
        <v>42433.688900462963</v>
      </c>
    </row>
    <row r="1388" spans="1:20" ht="28.8" hidden="1" x14ac:dyDescent="0.5500000000000000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5">
        <v>1438183889</v>
      </c>
      <c r="J1388">
        <v>1435591889</v>
      </c>
      <c r="K1388" t="b">
        <v>0</v>
      </c>
      <c r="L1388">
        <v>14</v>
      </c>
      <c r="M1388">
        <f t="shared" si="127"/>
        <v>62.5</v>
      </c>
      <c r="N1388" t="b">
        <v>1</v>
      </c>
      <c r="O1388">
        <f t="shared" si="130"/>
        <v>219</v>
      </c>
      <c r="P1388" t="s">
        <v>8276</v>
      </c>
      <c r="Q1388" t="str">
        <f t="shared" si="131"/>
        <v>music</v>
      </c>
      <c r="R1388" t="str">
        <f t="shared" si="132"/>
        <v>rock</v>
      </c>
      <c r="S1388" s="7">
        <f t="shared" si="128"/>
        <v>42214.646863425922</v>
      </c>
      <c r="T1388" s="7">
        <f t="shared" si="129"/>
        <v>42184.646863425922</v>
      </c>
    </row>
    <row r="1389" spans="1:20" ht="43.2" hidden="1" x14ac:dyDescent="0.5500000000000000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5">
        <v>1433305800</v>
      </c>
      <c r="J1389">
        <v>1430604395</v>
      </c>
      <c r="K1389" t="b">
        <v>0</v>
      </c>
      <c r="L1389">
        <v>78</v>
      </c>
      <c r="M1389">
        <f t="shared" si="127"/>
        <v>70.06</v>
      </c>
      <c r="N1389" t="b">
        <v>1</v>
      </c>
      <c r="O1389">
        <f t="shared" si="130"/>
        <v>137</v>
      </c>
      <c r="P1389" t="s">
        <v>8276</v>
      </c>
      <c r="Q1389" t="str">
        <f t="shared" si="131"/>
        <v>music</v>
      </c>
      <c r="R1389" t="str">
        <f t="shared" si="132"/>
        <v>rock</v>
      </c>
      <c r="S1389" s="7">
        <f t="shared" si="128"/>
        <v>42158.1875</v>
      </c>
      <c r="T1389" s="7">
        <f t="shared" si="129"/>
        <v>42126.92123842593</v>
      </c>
    </row>
    <row r="1390" spans="1:20" ht="43.2" hidden="1" x14ac:dyDescent="0.5500000000000000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5">
        <v>1476720840</v>
      </c>
      <c r="J1390">
        <v>1474469117</v>
      </c>
      <c r="K1390" t="b">
        <v>0</v>
      </c>
      <c r="L1390">
        <v>112</v>
      </c>
      <c r="M1390">
        <f t="shared" si="127"/>
        <v>60.18</v>
      </c>
      <c r="N1390" t="b">
        <v>1</v>
      </c>
      <c r="O1390">
        <f t="shared" si="130"/>
        <v>135</v>
      </c>
      <c r="P1390" t="s">
        <v>8276</v>
      </c>
      <c r="Q1390" t="str">
        <f t="shared" si="131"/>
        <v>music</v>
      </c>
      <c r="R1390" t="str">
        <f t="shared" si="132"/>
        <v>rock</v>
      </c>
      <c r="S1390" s="7">
        <f t="shared" si="128"/>
        <v>42660.676388888889</v>
      </c>
      <c r="T1390" s="7">
        <f t="shared" si="129"/>
        <v>42634.614780092597</v>
      </c>
    </row>
    <row r="1391" spans="1:20" ht="28.8" hidden="1" x14ac:dyDescent="0.5500000000000000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5">
        <v>1471087957</v>
      </c>
      <c r="J1391">
        <v>1468495957</v>
      </c>
      <c r="K1391" t="b">
        <v>0</v>
      </c>
      <c r="L1391">
        <v>34</v>
      </c>
      <c r="M1391">
        <f t="shared" si="127"/>
        <v>21.38</v>
      </c>
      <c r="N1391" t="b">
        <v>1</v>
      </c>
      <c r="O1391">
        <f t="shared" si="130"/>
        <v>145</v>
      </c>
      <c r="P1391" t="s">
        <v>8276</v>
      </c>
      <c r="Q1391" t="str">
        <f t="shared" si="131"/>
        <v>music</v>
      </c>
      <c r="R1391" t="str">
        <f t="shared" si="132"/>
        <v>rock</v>
      </c>
      <c r="S1391" s="7">
        <f t="shared" si="128"/>
        <v>42595.480983796297</v>
      </c>
      <c r="T1391" s="7">
        <f t="shared" si="129"/>
        <v>42565.480983796297</v>
      </c>
    </row>
    <row r="1392" spans="1:20" ht="43.2" hidden="1" x14ac:dyDescent="0.5500000000000000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5">
        <v>1430154720</v>
      </c>
      <c r="J1392">
        <v>1427224606</v>
      </c>
      <c r="K1392" t="b">
        <v>0</v>
      </c>
      <c r="L1392">
        <v>19</v>
      </c>
      <c r="M1392">
        <f t="shared" si="127"/>
        <v>160.79</v>
      </c>
      <c r="N1392" t="b">
        <v>1</v>
      </c>
      <c r="O1392">
        <f t="shared" si="130"/>
        <v>109</v>
      </c>
      <c r="P1392" t="s">
        <v>8276</v>
      </c>
      <c r="Q1392" t="str">
        <f t="shared" si="131"/>
        <v>music</v>
      </c>
      <c r="R1392" t="str">
        <f t="shared" si="132"/>
        <v>rock</v>
      </c>
      <c r="S1392" s="7">
        <f t="shared" si="128"/>
        <v>42121.716666666667</v>
      </c>
      <c r="T1392" s="7">
        <f t="shared" si="129"/>
        <v>42087.803310185183</v>
      </c>
    </row>
    <row r="1393" spans="1:20" ht="43.2" hidden="1" x14ac:dyDescent="0.5500000000000000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5">
        <v>1440219540</v>
      </c>
      <c r="J1393">
        <v>1436369818</v>
      </c>
      <c r="K1393" t="b">
        <v>0</v>
      </c>
      <c r="L1393">
        <v>13</v>
      </c>
      <c r="M1393">
        <f t="shared" si="127"/>
        <v>42.38</v>
      </c>
      <c r="N1393" t="b">
        <v>1</v>
      </c>
      <c r="O1393">
        <f t="shared" si="130"/>
        <v>110</v>
      </c>
      <c r="P1393" t="s">
        <v>8276</v>
      </c>
      <c r="Q1393" t="str">
        <f t="shared" si="131"/>
        <v>music</v>
      </c>
      <c r="R1393" t="str">
        <f t="shared" si="132"/>
        <v>rock</v>
      </c>
      <c r="S1393" s="7">
        <f t="shared" si="128"/>
        <v>42238.207638888889</v>
      </c>
      <c r="T1393" s="7">
        <f t="shared" si="129"/>
        <v>42193.650671296295</v>
      </c>
    </row>
    <row r="1394" spans="1:20" ht="43.2" hidden="1" x14ac:dyDescent="0.5500000000000000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5">
        <v>1456976586</v>
      </c>
      <c r="J1394">
        <v>1454298186</v>
      </c>
      <c r="K1394" t="b">
        <v>0</v>
      </c>
      <c r="L1394">
        <v>104</v>
      </c>
      <c r="M1394">
        <f t="shared" si="127"/>
        <v>27.32</v>
      </c>
      <c r="N1394" t="b">
        <v>1</v>
      </c>
      <c r="O1394">
        <f t="shared" si="130"/>
        <v>114</v>
      </c>
      <c r="P1394" t="s">
        <v>8276</v>
      </c>
      <c r="Q1394" t="str">
        <f t="shared" si="131"/>
        <v>music</v>
      </c>
      <c r="R1394" t="str">
        <f t="shared" si="132"/>
        <v>rock</v>
      </c>
      <c r="S1394" s="7">
        <f t="shared" si="128"/>
        <v>42432.154930555553</v>
      </c>
      <c r="T1394" s="7">
        <f t="shared" si="129"/>
        <v>42401.154930555553</v>
      </c>
    </row>
    <row r="1395" spans="1:20" hidden="1" x14ac:dyDescent="0.5500000000000000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5">
        <v>1470068523</v>
      </c>
      <c r="J1395">
        <v>1467476523</v>
      </c>
      <c r="K1395" t="b">
        <v>0</v>
      </c>
      <c r="L1395">
        <v>52</v>
      </c>
      <c r="M1395">
        <f t="shared" si="127"/>
        <v>196.83</v>
      </c>
      <c r="N1395" t="b">
        <v>1</v>
      </c>
      <c r="O1395">
        <f t="shared" si="130"/>
        <v>102</v>
      </c>
      <c r="P1395" t="s">
        <v>8276</v>
      </c>
      <c r="Q1395" t="str">
        <f t="shared" si="131"/>
        <v>music</v>
      </c>
      <c r="R1395" t="str">
        <f t="shared" si="132"/>
        <v>rock</v>
      </c>
      <c r="S1395" s="7">
        <f t="shared" si="128"/>
        <v>42583.681979166664</v>
      </c>
      <c r="T1395" s="7">
        <f t="shared" si="129"/>
        <v>42553.681979166664</v>
      </c>
    </row>
    <row r="1396" spans="1:20" ht="43.2" hidden="1" x14ac:dyDescent="0.5500000000000000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5">
        <v>1488337200</v>
      </c>
      <c r="J1396">
        <v>1484623726</v>
      </c>
      <c r="K1396" t="b">
        <v>0</v>
      </c>
      <c r="L1396">
        <v>17</v>
      </c>
      <c r="M1396">
        <f t="shared" si="127"/>
        <v>53.88</v>
      </c>
      <c r="N1396" t="b">
        <v>1</v>
      </c>
      <c r="O1396">
        <f t="shared" si="130"/>
        <v>122</v>
      </c>
      <c r="P1396" t="s">
        <v>8276</v>
      </c>
      <c r="Q1396" t="str">
        <f t="shared" si="131"/>
        <v>music</v>
      </c>
      <c r="R1396" t="str">
        <f t="shared" si="132"/>
        <v>rock</v>
      </c>
      <c r="S1396" s="7">
        <f t="shared" si="128"/>
        <v>42795.125</v>
      </c>
      <c r="T1396" s="7">
        <f t="shared" si="129"/>
        <v>42752.144976851851</v>
      </c>
    </row>
    <row r="1397" spans="1:20" hidden="1" x14ac:dyDescent="0.5500000000000000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5">
        <v>1484430481</v>
      </c>
      <c r="J1397">
        <v>1481838481</v>
      </c>
      <c r="K1397" t="b">
        <v>0</v>
      </c>
      <c r="L1397">
        <v>82</v>
      </c>
      <c r="M1397">
        <f t="shared" si="127"/>
        <v>47.76</v>
      </c>
      <c r="N1397" t="b">
        <v>1</v>
      </c>
      <c r="O1397">
        <f t="shared" si="130"/>
        <v>112</v>
      </c>
      <c r="P1397" t="s">
        <v>8276</v>
      </c>
      <c r="Q1397" t="str">
        <f t="shared" si="131"/>
        <v>music</v>
      </c>
      <c r="R1397" t="str">
        <f t="shared" si="132"/>
        <v>rock</v>
      </c>
      <c r="S1397" s="7">
        <f t="shared" si="128"/>
        <v>42749.90834490741</v>
      </c>
      <c r="T1397" s="7">
        <f t="shared" si="129"/>
        <v>42719.90834490741</v>
      </c>
    </row>
    <row r="1398" spans="1:20" ht="43.2" hidden="1" x14ac:dyDescent="0.5500000000000000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5">
        <v>1423871882</v>
      </c>
      <c r="J1398">
        <v>1421279882</v>
      </c>
      <c r="K1398" t="b">
        <v>0</v>
      </c>
      <c r="L1398">
        <v>73</v>
      </c>
      <c r="M1398">
        <f t="shared" si="127"/>
        <v>88.19</v>
      </c>
      <c r="N1398" t="b">
        <v>1</v>
      </c>
      <c r="O1398">
        <f t="shared" si="130"/>
        <v>107</v>
      </c>
      <c r="P1398" t="s">
        <v>8276</v>
      </c>
      <c r="Q1398" t="str">
        <f t="shared" si="131"/>
        <v>music</v>
      </c>
      <c r="R1398" t="str">
        <f t="shared" si="132"/>
        <v>rock</v>
      </c>
      <c r="S1398" s="7">
        <f t="shared" si="128"/>
        <v>42048.99863425926</v>
      </c>
      <c r="T1398" s="7">
        <f t="shared" si="129"/>
        <v>42018.99863425926</v>
      </c>
    </row>
    <row r="1399" spans="1:20" ht="43.2" hidden="1" x14ac:dyDescent="0.5500000000000000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5">
        <v>1477603140</v>
      </c>
      <c r="J1399">
        <v>1475013710</v>
      </c>
      <c r="K1399" t="b">
        <v>0</v>
      </c>
      <c r="L1399">
        <v>158</v>
      </c>
      <c r="M1399">
        <f t="shared" si="127"/>
        <v>72.06</v>
      </c>
      <c r="N1399" t="b">
        <v>1</v>
      </c>
      <c r="O1399">
        <f t="shared" si="130"/>
        <v>114</v>
      </c>
      <c r="P1399" t="s">
        <v>8276</v>
      </c>
      <c r="Q1399" t="str">
        <f t="shared" si="131"/>
        <v>music</v>
      </c>
      <c r="R1399" t="str">
        <f t="shared" si="132"/>
        <v>rock</v>
      </c>
      <c r="S1399" s="7">
        <f t="shared" si="128"/>
        <v>42670.888194444444</v>
      </c>
      <c r="T1399" s="7">
        <f t="shared" si="129"/>
        <v>42640.917939814812</v>
      </c>
    </row>
    <row r="1400" spans="1:20" ht="43.2" hidden="1" x14ac:dyDescent="0.5500000000000000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5">
        <v>1467752334</v>
      </c>
      <c r="J1400">
        <v>1465160334</v>
      </c>
      <c r="K1400" t="b">
        <v>0</v>
      </c>
      <c r="L1400">
        <v>65</v>
      </c>
      <c r="M1400">
        <f t="shared" si="127"/>
        <v>74.25</v>
      </c>
      <c r="N1400" t="b">
        <v>1</v>
      </c>
      <c r="O1400">
        <f t="shared" si="130"/>
        <v>110</v>
      </c>
      <c r="P1400" t="s">
        <v>8276</v>
      </c>
      <c r="Q1400" t="str">
        <f t="shared" si="131"/>
        <v>music</v>
      </c>
      <c r="R1400" t="str">
        <f t="shared" si="132"/>
        <v>rock</v>
      </c>
      <c r="S1400" s="7">
        <f t="shared" si="128"/>
        <v>42556.874236111107</v>
      </c>
      <c r="T1400" s="7">
        <f t="shared" si="129"/>
        <v>42526.874236111107</v>
      </c>
    </row>
    <row r="1401" spans="1:20" ht="43.2" hidden="1" x14ac:dyDescent="0.5500000000000000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5">
        <v>1412640373</v>
      </c>
      <c r="J1401">
        <v>1410048373</v>
      </c>
      <c r="K1401" t="b">
        <v>0</v>
      </c>
      <c r="L1401">
        <v>184</v>
      </c>
      <c r="M1401">
        <f t="shared" si="127"/>
        <v>61.7</v>
      </c>
      <c r="N1401" t="b">
        <v>1</v>
      </c>
      <c r="O1401">
        <f t="shared" si="130"/>
        <v>126</v>
      </c>
      <c r="P1401" t="s">
        <v>8276</v>
      </c>
      <c r="Q1401" t="str">
        <f t="shared" si="131"/>
        <v>music</v>
      </c>
      <c r="R1401" t="str">
        <f t="shared" si="132"/>
        <v>rock</v>
      </c>
      <c r="S1401" s="7">
        <f t="shared" si="128"/>
        <v>41919.004317129627</v>
      </c>
      <c r="T1401" s="7">
        <f t="shared" si="129"/>
        <v>41889.004317129627</v>
      </c>
    </row>
    <row r="1402" spans="1:20" ht="43.2" hidden="1" x14ac:dyDescent="0.5500000000000000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5">
        <v>1465709400</v>
      </c>
      <c r="J1402">
        <v>1462695073</v>
      </c>
      <c r="K1402" t="b">
        <v>0</v>
      </c>
      <c r="L1402">
        <v>34</v>
      </c>
      <c r="M1402">
        <f t="shared" si="127"/>
        <v>17.239999999999998</v>
      </c>
      <c r="N1402" t="b">
        <v>1</v>
      </c>
      <c r="O1402">
        <f t="shared" si="130"/>
        <v>167</v>
      </c>
      <c r="P1402" t="s">
        <v>8276</v>
      </c>
      <c r="Q1402" t="str">
        <f t="shared" si="131"/>
        <v>music</v>
      </c>
      <c r="R1402" t="str">
        <f t="shared" si="132"/>
        <v>rock</v>
      </c>
      <c r="S1402" s="7">
        <f t="shared" si="128"/>
        <v>42533.229166666672</v>
      </c>
      <c r="T1402" s="7">
        <f t="shared" si="129"/>
        <v>42498.341122685189</v>
      </c>
    </row>
    <row r="1403" spans="1:20" ht="43.2" hidden="1" x14ac:dyDescent="0.5500000000000000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5">
        <v>1369612474</v>
      </c>
      <c r="J1403">
        <v>1367798074</v>
      </c>
      <c r="K1403" t="b">
        <v>0</v>
      </c>
      <c r="L1403">
        <v>240</v>
      </c>
      <c r="M1403">
        <f t="shared" si="127"/>
        <v>51.72</v>
      </c>
      <c r="N1403" t="b">
        <v>1</v>
      </c>
      <c r="O1403">
        <f t="shared" si="130"/>
        <v>497</v>
      </c>
      <c r="P1403" t="s">
        <v>8276</v>
      </c>
      <c r="Q1403" t="str">
        <f t="shared" si="131"/>
        <v>music</v>
      </c>
      <c r="R1403" t="str">
        <f t="shared" si="132"/>
        <v>rock</v>
      </c>
      <c r="S1403" s="7">
        <f t="shared" si="128"/>
        <v>41420.99622685185</v>
      </c>
      <c r="T1403" s="7">
        <f t="shared" si="129"/>
        <v>41399.99622685185</v>
      </c>
    </row>
    <row r="1404" spans="1:20" ht="43.2" hidden="1" x14ac:dyDescent="0.5500000000000000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5">
        <v>1430439411</v>
      </c>
      <c r="J1404">
        <v>1425259011</v>
      </c>
      <c r="K1404" t="b">
        <v>0</v>
      </c>
      <c r="L1404">
        <v>113</v>
      </c>
      <c r="M1404">
        <f t="shared" si="127"/>
        <v>24.15</v>
      </c>
      <c r="N1404" t="b">
        <v>1</v>
      </c>
      <c r="O1404">
        <f t="shared" si="130"/>
        <v>109</v>
      </c>
      <c r="P1404" t="s">
        <v>8276</v>
      </c>
      <c r="Q1404" t="str">
        <f t="shared" si="131"/>
        <v>music</v>
      </c>
      <c r="R1404" t="str">
        <f t="shared" si="132"/>
        <v>rock</v>
      </c>
      <c r="S1404" s="7">
        <f t="shared" si="128"/>
        <v>42125.011701388896</v>
      </c>
      <c r="T1404" s="7">
        <f t="shared" si="129"/>
        <v>42065.053368055553</v>
      </c>
    </row>
    <row r="1405" spans="1:20" ht="43.2" hidden="1" x14ac:dyDescent="0.5500000000000000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5">
        <v>1374802235</v>
      </c>
      <c r="J1405">
        <v>1372210235</v>
      </c>
      <c r="K1405" t="b">
        <v>0</v>
      </c>
      <c r="L1405">
        <v>66</v>
      </c>
      <c r="M1405">
        <f t="shared" si="127"/>
        <v>62.17</v>
      </c>
      <c r="N1405" t="b">
        <v>1</v>
      </c>
      <c r="O1405">
        <f t="shared" si="130"/>
        <v>103</v>
      </c>
      <c r="P1405" t="s">
        <v>8276</v>
      </c>
      <c r="Q1405" t="str">
        <f t="shared" si="131"/>
        <v>music</v>
      </c>
      <c r="R1405" t="str">
        <f t="shared" si="132"/>
        <v>rock</v>
      </c>
      <c r="S1405" s="7">
        <f t="shared" si="128"/>
        <v>41481.062905092593</v>
      </c>
      <c r="T1405" s="7">
        <f t="shared" si="129"/>
        <v>41451.062905092593</v>
      </c>
    </row>
    <row r="1406" spans="1:20" ht="43.2" hidden="1" x14ac:dyDescent="0.5500000000000000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5">
        <v>1424607285</v>
      </c>
      <c r="J1406">
        <v>1422447285</v>
      </c>
      <c r="K1406" t="b">
        <v>1</v>
      </c>
      <c r="L1406">
        <v>5</v>
      </c>
      <c r="M1406">
        <f t="shared" si="127"/>
        <v>48.2</v>
      </c>
      <c r="N1406" t="b">
        <v>0</v>
      </c>
      <c r="O1406">
        <f t="shared" si="130"/>
        <v>2</v>
      </c>
      <c r="P1406" t="s">
        <v>8287</v>
      </c>
      <c r="Q1406" t="str">
        <f t="shared" si="131"/>
        <v>publishing</v>
      </c>
      <c r="R1406" t="str">
        <f t="shared" si="132"/>
        <v>translations</v>
      </c>
      <c r="S1406" s="7">
        <f t="shared" si="128"/>
        <v>42057.510243055556</v>
      </c>
      <c r="T1406" s="7">
        <f t="shared" si="129"/>
        <v>42032.510243055556</v>
      </c>
    </row>
    <row r="1407" spans="1:20" ht="28.8" hidden="1" x14ac:dyDescent="0.5500000000000000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5">
        <v>1417195201</v>
      </c>
      <c r="J1407">
        <v>1414599601</v>
      </c>
      <c r="K1407" t="b">
        <v>1</v>
      </c>
      <c r="L1407">
        <v>17</v>
      </c>
      <c r="M1407">
        <f t="shared" si="127"/>
        <v>6.18</v>
      </c>
      <c r="N1407" t="b">
        <v>0</v>
      </c>
      <c r="O1407">
        <f t="shared" si="130"/>
        <v>0</v>
      </c>
      <c r="P1407" t="s">
        <v>8287</v>
      </c>
      <c r="Q1407" t="str">
        <f t="shared" si="131"/>
        <v>publishing</v>
      </c>
      <c r="R1407" t="str">
        <f t="shared" si="132"/>
        <v>translations</v>
      </c>
      <c r="S1407" s="7">
        <f t="shared" si="128"/>
        <v>41971.722233796296</v>
      </c>
      <c r="T1407" s="7">
        <f t="shared" si="129"/>
        <v>41941.680567129632</v>
      </c>
    </row>
    <row r="1408" spans="1:20" hidden="1" x14ac:dyDescent="0.5500000000000000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5">
        <v>1449914400</v>
      </c>
      <c r="J1408">
        <v>1445336607</v>
      </c>
      <c r="K1408" t="b">
        <v>0</v>
      </c>
      <c r="L1408">
        <v>3</v>
      </c>
      <c r="M1408">
        <f t="shared" si="127"/>
        <v>5</v>
      </c>
      <c r="N1408" t="b">
        <v>0</v>
      </c>
      <c r="O1408">
        <f t="shared" si="130"/>
        <v>0</v>
      </c>
      <c r="P1408" t="s">
        <v>8287</v>
      </c>
      <c r="Q1408" t="str">
        <f t="shared" si="131"/>
        <v>publishing</v>
      </c>
      <c r="R1408" t="str">
        <f t="shared" si="132"/>
        <v>translations</v>
      </c>
      <c r="S1408" s="7">
        <f t="shared" si="128"/>
        <v>42350.416666666672</v>
      </c>
      <c r="T1408" s="7">
        <f t="shared" si="129"/>
        <v>42297.432951388888</v>
      </c>
    </row>
    <row r="1409" spans="1:20" ht="43.2" hidden="1" x14ac:dyDescent="0.5500000000000000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5">
        <v>1407847978</v>
      </c>
      <c r="J1409">
        <v>1405687978</v>
      </c>
      <c r="K1409" t="b">
        <v>0</v>
      </c>
      <c r="L1409">
        <v>2</v>
      </c>
      <c r="M1409">
        <f t="shared" si="127"/>
        <v>7.5</v>
      </c>
      <c r="N1409" t="b">
        <v>0</v>
      </c>
      <c r="O1409">
        <f t="shared" si="130"/>
        <v>1</v>
      </c>
      <c r="P1409" t="s">
        <v>8287</v>
      </c>
      <c r="Q1409" t="str">
        <f t="shared" si="131"/>
        <v>publishing</v>
      </c>
      <c r="R1409" t="str">
        <f t="shared" si="132"/>
        <v>translations</v>
      </c>
      <c r="S1409" s="7">
        <f t="shared" si="128"/>
        <v>41863.536782407406</v>
      </c>
      <c r="T1409" s="7">
        <f t="shared" si="129"/>
        <v>41838.536782407406</v>
      </c>
    </row>
    <row r="1410" spans="1:20" ht="43.2" hidden="1" x14ac:dyDescent="0.5500000000000000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5">
        <v>1447451756</v>
      </c>
      <c r="J1410">
        <v>1444856156</v>
      </c>
      <c r="K1410" t="b">
        <v>0</v>
      </c>
      <c r="L1410">
        <v>6</v>
      </c>
      <c r="M1410">
        <f t="shared" ref="M1410:M1473" si="133">IF(L1410=0,0,ROUND(E1410/L1410,2))</f>
        <v>12</v>
      </c>
      <c r="N1410" t="b">
        <v>0</v>
      </c>
      <c r="O1410">
        <f t="shared" si="130"/>
        <v>7</v>
      </c>
      <c r="P1410" t="s">
        <v>8287</v>
      </c>
      <c r="Q1410" t="str">
        <f t="shared" si="131"/>
        <v>publishing</v>
      </c>
      <c r="R1410" t="str">
        <f t="shared" si="132"/>
        <v>translations</v>
      </c>
      <c r="S1410" s="7">
        <f t="shared" ref="S1410:S1473" si="134">(((I1410/60)/60)/24)+DATE(1970,1,1)</f>
        <v>42321.913842592592</v>
      </c>
      <c r="T1410" s="7">
        <f t="shared" ref="T1410:T1473" si="135">(((J1410/60)/60)/24)+DATE(1970,1,1)</f>
        <v>42291.872175925921</v>
      </c>
    </row>
    <row r="1411" spans="1:20" ht="43.2" hidden="1" x14ac:dyDescent="0.5500000000000000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5">
        <v>1420085535</v>
      </c>
      <c r="J1411">
        <v>1414897935</v>
      </c>
      <c r="K1411" t="b">
        <v>0</v>
      </c>
      <c r="L1411">
        <v>0</v>
      </c>
      <c r="M1411">
        <f t="shared" si="133"/>
        <v>0</v>
      </c>
      <c r="N1411" t="b">
        <v>0</v>
      </c>
      <c r="O1411">
        <f t="shared" ref="O1411:O1474" si="136">ROUND(($E1411*100)/$D1411,0)</f>
        <v>0</v>
      </c>
      <c r="P1411" t="s">
        <v>8287</v>
      </c>
      <c r="Q1411" t="str">
        <f t="shared" ref="Q1411:Q1474" si="137">LEFT(P1411,FIND("/",P1411)-1)</f>
        <v>publishing</v>
      </c>
      <c r="R1411" t="str">
        <f t="shared" si="132"/>
        <v>translations</v>
      </c>
      <c r="S1411" s="7">
        <f t="shared" si="134"/>
        <v>42005.175173611111</v>
      </c>
      <c r="T1411" s="7">
        <f t="shared" si="135"/>
        <v>41945.133506944447</v>
      </c>
    </row>
    <row r="1412" spans="1:20" ht="43.2" hidden="1" x14ac:dyDescent="0.5500000000000000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5">
        <v>1464939520</v>
      </c>
      <c r="J1412">
        <v>1461051520</v>
      </c>
      <c r="K1412" t="b">
        <v>0</v>
      </c>
      <c r="L1412">
        <v>1</v>
      </c>
      <c r="M1412">
        <f t="shared" si="133"/>
        <v>1</v>
      </c>
      <c r="N1412" t="b">
        <v>0</v>
      </c>
      <c r="O1412">
        <f t="shared" si="136"/>
        <v>0</v>
      </c>
      <c r="P1412" t="s">
        <v>8287</v>
      </c>
      <c r="Q1412" t="str">
        <f t="shared" si="137"/>
        <v>publishing</v>
      </c>
      <c r="R1412" t="str">
        <f t="shared" si="132"/>
        <v>translations</v>
      </c>
      <c r="S1412" s="7">
        <f t="shared" si="134"/>
        <v>42524.318518518514</v>
      </c>
      <c r="T1412" s="7">
        <f t="shared" si="135"/>
        <v>42479.318518518514</v>
      </c>
    </row>
    <row r="1413" spans="1:20" ht="43.2" hidden="1" x14ac:dyDescent="0.5500000000000000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5">
        <v>1423185900</v>
      </c>
      <c r="J1413">
        <v>1420766700</v>
      </c>
      <c r="K1413" t="b">
        <v>0</v>
      </c>
      <c r="L1413">
        <v>3</v>
      </c>
      <c r="M1413">
        <f t="shared" si="133"/>
        <v>2.33</v>
      </c>
      <c r="N1413" t="b">
        <v>0</v>
      </c>
      <c r="O1413">
        <f t="shared" si="136"/>
        <v>0</v>
      </c>
      <c r="P1413" t="s">
        <v>8287</v>
      </c>
      <c r="Q1413" t="str">
        <f t="shared" si="137"/>
        <v>publishing</v>
      </c>
      <c r="R1413" t="str">
        <f t="shared" si="132"/>
        <v>translations</v>
      </c>
      <c r="S1413" s="7">
        <f t="shared" si="134"/>
        <v>42041.059027777781</v>
      </c>
      <c r="T1413" s="7">
        <f t="shared" si="135"/>
        <v>42013.059027777781</v>
      </c>
    </row>
    <row r="1414" spans="1:20" ht="28.8" hidden="1" x14ac:dyDescent="0.5500000000000000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5">
        <v>1417656699</v>
      </c>
      <c r="J1414">
        <v>1415064699</v>
      </c>
      <c r="K1414" t="b">
        <v>0</v>
      </c>
      <c r="L1414">
        <v>13</v>
      </c>
      <c r="M1414">
        <f t="shared" si="133"/>
        <v>24.62</v>
      </c>
      <c r="N1414" t="b">
        <v>0</v>
      </c>
      <c r="O1414">
        <f t="shared" si="136"/>
        <v>5</v>
      </c>
      <c r="P1414" t="s">
        <v>8287</v>
      </c>
      <c r="Q1414" t="str">
        <f t="shared" si="137"/>
        <v>publishing</v>
      </c>
      <c r="R1414" t="str">
        <f t="shared" si="132"/>
        <v>translations</v>
      </c>
      <c r="S1414" s="7">
        <f t="shared" si="134"/>
        <v>41977.063645833332</v>
      </c>
      <c r="T1414" s="7">
        <f t="shared" si="135"/>
        <v>41947.063645833332</v>
      </c>
    </row>
    <row r="1415" spans="1:20" ht="57.6" hidden="1" x14ac:dyDescent="0.5500000000000000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5">
        <v>1455964170</v>
      </c>
      <c r="J1415">
        <v>1450780170</v>
      </c>
      <c r="K1415" t="b">
        <v>0</v>
      </c>
      <c r="L1415">
        <v>1</v>
      </c>
      <c r="M1415">
        <f t="shared" si="133"/>
        <v>100</v>
      </c>
      <c r="N1415" t="b">
        <v>0</v>
      </c>
      <c r="O1415">
        <f t="shared" si="136"/>
        <v>5</v>
      </c>
      <c r="P1415" t="s">
        <v>8287</v>
      </c>
      <c r="Q1415" t="str">
        <f t="shared" si="137"/>
        <v>publishing</v>
      </c>
      <c r="R1415" t="str">
        <f t="shared" si="132"/>
        <v>translations</v>
      </c>
      <c r="S1415" s="7">
        <f t="shared" si="134"/>
        <v>42420.437152777777</v>
      </c>
      <c r="T1415" s="7">
        <f t="shared" si="135"/>
        <v>42360.437152777777</v>
      </c>
    </row>
    <row r="1416" spans="1:20" ht="43.2" hidden="1" x14ac:dyDescent="0.5500000000000000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5">
        <v>1483423467</v>
      </c>
      <c r="J1416">
        <v>1480831467</v>
      </c>
      <c r="K1416" t="b">
        <v>0</v>
      </c>
      <c r="L1416">
        <v>1</v>
      </c>
      <c r="M1416">
        <f t="shared" si="133"/>
        <v>1</v>
      </c>
      <c r="N1416" t="b">
        <v>0</v>
      </c>
      <c r="O1416">
        <f t="shared" si="136"/>
        <v>0</v>
      </c>
      <c r="P1416" t="s">
        <v>8287</v>
      </c>
      <c r="Q1416" t="str">
        <f t="shared" si="137"/>
        <v>publishing</v>
      </c>
      <c r="R1416" t="str">
        <f t="shared" si="132"/>
        <v>translations</v>
      </c>
      <c r="S1416" s="7">
        <f t="shared" si="134"/>
        <v>42738.25309027778</v>
      </c>
      <c r="T1416" s="7">
        <f t="shared" si="135"/>
        <v>42708.25309027778</v>
      </c>
    </row>
    <row r="1417" spans="1:20" ht="43.2" hidden="1" x14ac:dyDescent="0.5500000000000000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5">
        <v>1439741591</v>
      </c>
      <c r="J1417">
        <v>1436285591</v>
      </c>
      <c r="K1417" t="b">
        <v>0</v>
      </c>
      <c r="L1417">
        <v>9</v>
      </c>
      <c r="M1417">
        <f t="shared" si="133"/>
        <v>88.89</v>
      </c>
      <c r="N1417" t="b">
        <v>0</v>
      </c>
      <c r="O1417">
        <f t="shared" si="136"/>
        <v>18</v>
      </c>
      <c r="P1417" t="s">
        <v>8287</v>
      </c>
      <c r="Q1417" t="str">
        <f t="shared" si="137"/>
        <v>publishing</v>
      </c>
      <c r="R1417" t="str">
        <f t="shared" si="132"/>
        <v>translations</v>
      </c>
      <c r="S1417" s="7">
        <f t="shared" si="134"/>
        <v>42232.675821759258</v>
      </c>
      <c r="T1417" s="7">
        <f t="shared" si="135"/>
        <v>42192.675821759258</v>
      </c>
    </row>
    <row r="1418" spans="1:20" ht="43.2" hidden="1" x14ac:dyDescent="0.5500000000000000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5">
        <v>1448147619</v>
      </c>
      <c r="J1418">
        <v>1445552019</v>
      </c>
      <c r="K1418" t="b">
        <v>0</v>
      </c>
      <c r="L1418">
        <v>0</v>
      </c>
      <c r="M1418">
        <f t="shared" si="133"/>
        <v>0</v>
      </c>
      <c r="N1418" t="b">
        <v>0</v>
      </c>
      <c r="O1418">
        <f t="shared" si="136"/>
        <v>0</v>
      </c>
      <c r="P1418" t="s">
        <v>8287</v>
      </c>
      <c r="Q1418" t="str">
        <f t="shared" si="137"/>
        <v>publishing</v>
      </c>
      <c r="R1418" t="str">
        <f t="shared" si="132"/>
        <v>translations</v>
      </c>
      <c r="S1418" s="7">
        <f t="shared" si="134"/>
        <v>42329.967812499999</v>
      </c>
      <c r="T1418" s="7">
        <f t="shared" si="135"/>
        <v>42299.926145833335</v>
      </c>
    </row>
    <row r="1419" spans="1:20" ht="43.2" hidden="1" x14ac:dyDescent="0.5500000000000000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5">
        <v>1442315460</v>
      </c>
      <c r="J1419">
        <v>1439696174</v>
      </c>
      <c r="K1419" t="b">
        <v>0</v>
      </c>
      <c r="L1419">
        <v>2</v>
      </c>
      <c r="M1419">
        <f t="shared" si="133"/>
        <v>27.5</v>
      </c>
      <c r="N1419" t="b">
        <v>0</v>
      </c>
      <c r="O1419">
        <f t="shared" si="136"/>
        <v>1</v>
      </c>
      <c r="P1419" t="s">
        <v>8287</v>
      </c>
      <c r="Q1419" t="str">
        <f t="shared" si="137"/>
        <v>publishing</v>
      </c>
      <c r="R1419" t="str">
        <f t="shared" ref="R1419:R1482" si="138">RIGHT(P1419,LEN(P1419)-FIND("/",P1419))</f>
        <v>translations</v>
      </c>
      <c r="S1419" s="7">
        <f t="shared" si="134"/>
        <v>42262.465972222228</v>
      </c>
      <c r="T1419" s="7">
        <f t="shared" si="135"/>
        <v>42232.15016203704</v>
      </c>
    </row>
    <row r="1420" spans="1:20" ht="57.6" hidden="1" x14ac:dyDescent="0.5500000000000000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5">
        <v>1456397834</v>
      </c>
      <c r="J1420">
        <v>1453805834</v>
      </c>
      <c r="K1420" t="b">
        <v>0</v>
      </c>
      <c r="L1420">
        <v>1</v>
      </c>
      <c r="M1420">
        <f t="shared" si="133"/>
        <v>6</v>
      </c>
      <c r="N1420" t="b">
        <v>0</v>
      </c>
      <c r="O1420">
        <f t="shared" si="136"/>
        <v>0</v>
      </c>
      <c r="P1420" t="s">
        <v>8287</v>
      </c>
      <c r="Q1420" t="str">
        <f t="shared" si="137"/>
        <v>publishing</v>
      </c>
      <c r="R1420" t="str">
        <f t="shared" si="138"/>
        <v>translations</v>
      </c>
      <c r="S1420" s="7">
        <f t="shared" si="134"/>
        <v>42425.456412037034</v>
      </c>
      <c r="T1420" s="7">
        <f t="shared" si="135"/>
        <v>42395.456412037034</v>
      </c>
    </row>
    <row r="1421" spans="1:20" ht="43.2" hidden="1" x14ac:dyDescent="0.5500000000000000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5">
        <v>1476010619</v>
      </c>
      <c r="J1421">
        <v>1473418619</v>
      </c>
      <c r="K1421" t="b">
        <v>0</v>
      </c>
      <c r="L1421">
        <v>10</v>
      </c>
      <c r="M1421">
        <f t="shared" si="133"/>
        <v>44.5</v>
      </c>
      <c r="N1421" t="b">
        <v>0</v>
      </c>
      <c r="O1421">
        <f t="shared" si="136"/>
        <v>7</v>
      </c>
      <c r="P1421" t="s">
        <v>8287</v>
      </c>
      <c r="Q1421" t="str">
        <f t="shared" si="137"/>
        <v>publishing</v>
      </c>
      <c r="R1421" t="str">
        <f t="shared" si="138"/>
        <v>translations</v>
      </c>
      <c r="S1421" s="7">
        <f t="shared" si="134"/>
        <v>42652.456238425926</v>
      </c>
      <c r="T1421" s="7">
        <f t="shared" si="135"/>
        <v>42622.456238425926</v>
      </c>
    </row>
    <row r="1422" spans="1:20" ht="28.8" hidden="1" x14ac:dyDescent="0.5500000000000000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5">
        <v>1467129686</v>
      </c>
      <c r="J1422">
        <v>1464969686</v>
      </c>
      <c r="K1422" t="b">
        <v>0</v>
      </c>
      <c r="L1422">
        <v>3</v>
      </c>
      <c r="M1422">
        <f t="shared" si="133"/>
        <v>1</v>
      </c>
      <c r="N1422" t="b">
        <v>0</v>
      </c>
      <c r="O1422">
        <f t="shared" si="136"/>
        <v>3</v>
      </c>
      <c r="P1422" t="s">
        <v>8287</v>
      </c>
      <c r="Q1422" t="str">
        <f t="shared" si="137"/>
        <v>publishing</v>
      </c>
      <c r="R1422" t="str">
        <f t="shared" si="138"/>
        <v>translations</v>
      </c>
      <c r="S1422" s="7">
        <f t="shared" si="134"/>
        <v>42549.667662037042</v>
      </c>
      <c r="T1422" s="7">
        <f t="shared" si="135"/>
        <v>42524.667662037042</v>
      </c>
    </row>
    <row r="1423" spans="1:20" ht="43.2" hidden="1" x14ac:dyDescent="0.5500000000000000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5">
        <v>1423432709</v>
      </c>
      <c r="J1423">
        <v>1420840709</v>
      </c>
      <c r="K1423" t="b">
        <v>0</v>
      </c>
      <c r="L1423">
        <v>2</v>
      </c>
      <c r="M1423">
        <f t="shared" si="133"/>
        <v>100</v>
      </c>
      <c r="N1423" t="b">
        <v>0</v>
      </c>
      <c r="O1423">
        <f t="shared" si="136"/>
        <v>0</v>
      </c>
      <c r="P1423" t="s">
        <v>8287</v>
      </c>
      <c r="Q1423" t="str">
        <f t="shared" si="137"/>
        <v>publishing</v>
      </c>
      <c r="R1423" t="str">
        <f t="shared" si="138"/>
        <v>translations</v>
      </c>
      <c r="S1423" s="7">
        <f t="shared" si="134"/>
        <v>42043.915613425925</v>
      </c>
      <c r="T1423" s="7">
        <f t="shared" si="135"/>
        <v>42013.915613425925</v>
      </c>
    </row>
    <row r="1424" spans="1:20" ht="43.2" hidden="1" x14ac:dyDescent="0.5500000000000000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5">
        <v>1474436704</v>
      </c>
      <c r="J1424">
        <v>1471844704</v>
      </c>
      <c r="K1424" t="b">
        <v>0</v>
      </c>
      <c r="L1424">
        <v>2</v>
      </c>
      <c r="M1424">
        <f t="shared" si="133"/>
        <v>13</v>
      </c>
      <c r="N1424" t="b">
        <v>0</v>
      </c>
      <c r="O1424">
        <f t="shared" si="136"/>
        <v>0</v>
      </c>
      <c r="P1424" t="s">
        <v>8287</v>
      </c>
      <c r="Q1424" t="str">
        <f t="shared" si="137"/>
        <v>publishing</v>
      </c>
      <c r="R1424" t="str">
        <f t="shared" si="138"/>
        <v>translations</v>
      </c>
      <c r="S1424" s="7">
        <f t="shared" si="134"/>
        <v>42634.239629629628</v>
      </c>
      <c r="T1424" s="7">
        <f t="shared" si="135"/>
        <v>42604.239629629628</v>
      </c>
    </row>
    <row r="1425" spans="1:20" ht="43.2" hidden="1" x14ac:dyDescent="0.5500000000000000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5">
        <v>1451637531</v>
      </c>
      <c r="J1425">
        <v>1449045531</v>
      </c>
      <c r="K1425" t="b">
        <v>0</v>
      </c>
      <c r="L1425">
        <v>1</v>
      </c>
      <c r="M1425">
        <f t="shared" si="133"/>
        <v>100</v>
      </c>
      <c r="N1425" t="b">
        <v>0</v>
      </c>
      <c r="O1425">
        <f t="shared" si="136"/>
        <v>0</v>
      </c>
      <c r="P1425" t="s">
        <v>8287</v>
      </c>
      <c r="Q1425" t="str">
        <f t="shared" si="137"/>
        <v>publishing</v>
      </c>
      <c r="R1425" t="str">
        <f t="shared" si="138"/>
        <v>translations</v>
      </c>
      <c r="S1425" s="7">
        <f t="shared" si="134"/>
        <v>42370.360312500001</v>
      </c>
      <c r="T1425" s="7">
        <f t="shared" si="135"/>
        <v>42340.360312500001</v>
      </c>
    </row>
    <row r="1426" spans="1:20" ht="43.2" hidden="1" x14ac:dyDescent="0.5500000000000000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5">
        <v>1479233602</v>
      </c>
      <c r="J1426">
        <v>1478106802</v>
      </c>
      <c r="K1426" t="b">
        <v>0</v>
      </c>
      <c r="L1426">
        <v>14</v>
      </c>
      <c r="M1426">
        <f t="shared" si="133"/>
        <v>109.07</v>
      </c>
      <c r="N1426" t="b">
        <v>0</v>
      </c>
      <c r="O1426">
        <f t="shared" si="136"/>
        <v>20</v>
      </c>
      <c r="P1426" t="s">
        <v>8287</v>
      </c>
      <c r="Q1426" t="str">
        <f t="shared" si="137"/>
        <v>publishing</v>
      </c>
      <c r="R1426" t="str">
        <f t="shared" si="138"/>
        <v>translations</v>
      </c>
      <c r="S1426" s="7">
        <f t="shared" si="134"/>
        <v>42689.759282407409</v>
      </c>
      <c r="T1426" s="7">
        <f t="shared" si="135"/>
        <v>42676.717615740738</v>
      </c>
    </row>
    <row r="1427" spans="1:20" ht="43.2" hidden="1" x14ac:dyDescent="0.5500000000000000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5">
        <v>1430276959</v>
      </c>
      <c r="J1427">
        <v>1427684959</v>
      </c>
      <c r="K1427" t="b">
        <v>0</v>
      </c>
      <c r="L1427">
        <v>0</v>
      </c>
      <c r="M1427">
        <f t="shared" si="133"/>
        <v>0</v>
      </c>
      <c r="N1427" t="b">
        <v>0</v>
      </c>
      <c r="O1427">
        <f t="shared" si="136"/>
        <v>0</v>
      </c>
      <c r="P1427" t="s">
        <v>8287</v>
      </c>
      <c r="Q1427" t="str">
        <f t="shared" si="137"/>
        <v>publishing</v>
      </c>
      <c r="R1427" t="str">
        <f t="shared" si="138"/>
        <v>translations</v>
      </c>
      <c r="S1427" s="7">
        <f t="shared" si="134"/>
        <v>42123.131469907406</v>
      </c>
      <c r="T1427" s="7">
        <f t="shared" si="135"/>
        <v>42093.131469907406</v>
      </c>
    </row>
    <row r="1428" spans="1:20" ht="43.2" hidden="1" x14ac:dyDescent="0.5500000000000000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5">
        <v>1440408120</v>
      </c>
      <c r="J1428">
        <v>1435224120</v>
      </c>
      <c r="K1428" t="b">
        <v>0</v>
      </c>
      <c r="L1428">
        <v>0</v>
      </c>
      <c r="M1428">
        <f t="shared" si="133"/>
        <v>0</v>
      </c>
      <c r="N1428" t="b">
        <v>0</v>
      </c>
      <c r="O1428">
        <f t="shared" si="136"/>
        <v>0</v>
      </c>
      <c r="P1428" t="s">
        <v>8287</v>
      </c>
      <c r="Q1428" t="str">
        <f t="shared" si="137"/>
        <v>publishing</v>
      </c>
      <c r="R1428" t="str">
        <f t="shared" si="138"/>
        <v>translations</v>
      </c>
      <c r="S1428" s="7">
        <f t="shared" si="134"/>
        <v>42240.390277777777</v>
      </c>
      <c r="T1428" s="7">
        <f t="shared" si="135"/>
        <v>42180.390277777777</v>
      </c>
    </row>
    <row r="1429" spans="1:20" ht="43.2" hidden="1" x14ac:dyDescent="0.5500000000000000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5">
        <v>1474230385</v>
      </c>
      <c r="J1429">
        <v>1471638385</v>
      </c>
      <c r="K1429" t="b">
        <v>0</v>
      </c>
      <c r="L1429">
        <v>4</v>
      </c>
      <c r="M1429">
        <f t="shared" si="133"/>
        <v>104.75</v>
      </c>
      <c r="N1429" t="b">
        <v>0</v>
      </c>
      <c r="O1429">
        <f t="shared" si="136"/>
        <v>8</v>
      </c>
      <c r="P1429" t="s">
        <v>8287</v>
      </c>
      <c r="Q1429" t="str">
        <f t="shared" si="137"/>
        <v>publishing</v>
      </c>
      <c r="R1429" t="str">
        <f t="shared" si="138"/>
        <v>translations</v>
      </c>
      <c r="S1429" s="7">
        <f t="shared" si="134"/>
        <v>42631.851678240739</v>
      </c>
      <c r="T1429" s="7">
        <f t="shared" si="135"/>
        <v>42601.851678240739</v>
      </c>
    </row>
    <row r="1430" spans="1:20" ht="43.2" hidden="1" x14ac:dyDescent="0.5500000000000000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5">
        <v>1459584417</v>
      </c>
      <c r="J1430">
        <v>1456996017</v>
      </c>
      <c r="K1430" t="b">
        <v>0</v>
      </c>
      <c r="L1430">
        <v>3</v>
      </c>
      <c r="M1430">
        <f t="shared" si="133"/>
        <v>15</v>
      </c>
      <c r="N1430" t="b">
        <v>0</v>
      </c>
      <c r="O1430">
        <f t="shared" si="136"/>
        <v>5</v>
      </c>
      <c r="P1430" t="s">
        <v>8287</v>
      </c>
      <c r="Q1430" t="str">
        <f t="shared" si="137"/>
        <v>publishing</v>
      </c>
      <c r="R1430" t="str">
        <f t="shared" si="138"/>
        <v>translations</v>
      </c>
      <c r="S1430" s="7">
        <f t="shared" si="134"/>
        <v>42462.338159722218</v>
      </c>
      <c r="T1430" s="7">
        <f t="shared" si="135"/>
        <v>42432.379826388889</v>
      </c>
    </row>
    <row r="1431" spans="1:20" ht="43.2" hidden="1" x14ac:dyDescent="0.5500000000000000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5">
        <v>1428629242</v>
      </c>
      <c r="J1431">
        <v>1426037242</v>
      </c>
      <c r="K1431" t="b">
        <v>0</v>
      </c>
      <c r="L1431">
        <v>0</v>
      </c>
      <c r="M1431">
        <f t="shared" si="133"/>
        <v>0</v>
      </c>
      <c r="N1431" t="b">
        <v>0</v>
      </c>
      <c r="O1431">
        <f t="shared" si="136"/>
        <v>0</v>
      </c>
      <c r="P1431" t="s">
        <v>8287</v>
      </c>
      <c r="Q1431" t="str">
        <f t="shared" si="137"/>
        <v>publishing</v>
      </c>
      <c r="R1431" t="str">
        <f t="shared" si="138"/>
        <v>translations</v>
      </c>
      <c r="S1431" s="7">
        <f t="shared" si="134"/>
        <v>42104.060671296291</v>
      </c>
      <c r="T1431" s="7">
        <f t="shared" si="135"/>
        <v>42074.060671296291</v>
      </c>
    </row>
    <row r="1432" spans="1:20" ht="43.2" hidden="1" x14ac:dyDescent="0.5500000000000000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5">
        <v>1419017488</v>
      </c>
      <c r="J1432">
        <v>1416339088</v>
      </c>
      <c r="K1432" t="b">
        <v>0</v>
      </c>
      <c r="L1432">
        <v>5</v>
      </c>
      <c r="M1432">
        <f t="shared" si="133"/>
        <v>80.599999999999994</v>
      </c>
      <c r="N1432" t="b">
        <v>0</v>
      </c>
      <c r="O1432">
        <f t="shared" si="136"/>
        <v>8</v>
      </c>
      <c r="P1432" t="s">
        <v>8287</v>
      </c>
      <c r="Q1432" t="str">
        <f t="shared" si="137"/>
        <v>publishing</v>
      </c>
      <c r="R1432" t="str">
        <f t="shared" si="138"/>
        <v>translations</v>
      </c>
      <c r="S1432" s="7">
        <f t="shared" si="134"/>
        <v>41992.813518518517</v>
      </c>
      <c r="T1432" s="7">
        <f t="shared" si="135"/>
        <v>41961.813518518517</v>
      </c>
    </row>
    <row r="1433" spans="1:20" ht="43.2" hidden="1" x14ac:dyDescent="0.5500000000000000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5">
        <v>1448517816</v>
      </c>
      <c r="J1433">
        <v>1445922216</v>
      </c>
      <c r="K1433" t="b">
        <v>0</v>
      </c>
      <c r="L1433">
        <v>47</v>
      </c>
      <c r="M1433">
        <f t="shared" si="133"/>
        <v>115.55</v>
      </c>
      <c r="N1433" t="b">
        <v>0</v>
      </c>
      <c r="O1433">
        <f t="shared" si="136"/>
        <v>32</v>
      </c>
      <c r="P1433" t="s">
        <v>8287</v>
      </c>
      <c r="Q1433" t="str">
        <f t="shared" si="137"/>
        <v>publishing</v>
      </c>
      <c r="R1433" t="str">
        <f t="shared" si="138"/>
        <v>translations</v>
      </c>
      <c r="S1433" s="7">
        <f t="shared" si="134"/>
        <v>42334.252500000002</v>
      </c>
      <c r="T1433" s="7">
        <f t="shared" si="135"/>
        <v>42304.210833333331</v>
      </c>
    </row>
    <row r="1434" spans="1:20" ht="43.2" hidden="1" x14ac:dyDescent="0.5500000000000000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5">
        <v>1437417828</v>
      </c>
      <c r="J1434">
        <v>1434825828</v>
      </c>
      <c r="K1434" t="b">
        <v>0</v>
      </c>
      <c r="L1434">
        <v>0</v>
      </c>
      <c r="M1434">
        <f t="shared" si="133"/>
        <v>0</v>
      </c>
      <c r="N1434" t="b">
        <v>0</v>
      </c>
      <c r="O1434">
        <f t="shared" si="136"/>
        <v>0</v>
      </c>
      <c r="P1434" t="s">
        <v>8287</v>
      </c>
      <c r="Q1434" t="str">
        <f t="shared" si="137"/>
        <v>publishing</v>
      </c>
      <c r="R1434" t="str">
        <f t="shared" si="138"/>
        <v>translations</v>
      </c>
      <c r="S1434" s="7">
        <f t="shared" si="134"/>
        <v>42205.780416666668</v>
      </c>
      <c r="T1434" s="7">
        <f t="shared" si="135"/>
        <v>42175.780416666668</v>
      </c>
    </row>
    <row r="1435" spans="1:20" ht="43.2" hidden="1" x14ac:dyDescent="0.5500000000000000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5">
        <v>1481367600</v>
      </c>
      <c r="J1435">
        <v>1477839675</v>
      </c>
      <c r="K1435" t="b">
        <v>0</v>
      </c>
      <c r="L1435">
        <v>10</v>
      </c>
      <c r="M1435">
        <f t="shared" si="133"/>
        <v>80.5</v>
      </c>
      <c r="N1435" t="b">
        <v>0</v>
      </c>
      <c r="O1435">
        <f t="shared" si="136"/>
        <v>7</v>
      </c>
      <c r="P1435" t="s">
        <v>8287</v>
      </c>
      <c r="Q1435" t="str">
        <f t="shared" si="137"/>
        <v>publishing</v>
      </c>
      <c r="R1435" t="str">
        <f t="shared" si="138"/>
        <v>translations</v>
      </c>
      <c r="S1435" s="7">
        <f t="shared" si="134"/>
        <v>42714.458333333328</v>
      </c>
      <c r="T1435" s="7">
        <f t="shared" si="135"/>
        <v>42673.625868055555</v>
      </c>
    </row>
    <row r="1436" spans="1:20" ht="43.2" hidden="1" x14ac:dyDescent="0.5500000000000000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5">
        <v>1433775600</v>
      </c>
      <c r="J1436">
        <v>1431973478</v>
      </c>
      <c r="K1436" t="b">
        <v>0</v>
      </c>
      <c r="L1436">
        <v>11</v>
      </c>
      <c r="M1436">
        <f t="shared" si="133"/>
        <v>744.55</v>
      </c>
      <c r="N1436" t="b">
        <v>0</v>
      </c>
      <c r="O1436">
        <f t="shared" si="136"/>
        <v>10</v>
      </c>
      <c r="P1436" t="s">
        <v>8287</v>
      </c>
      <c r="Q1436" t="str">
        <f t="shared" si="137"/>
        <v>publishing</v>
      </c>
      <c r="R1436" t="str">
        <f t="shared" si="138"/>
        <v>translations</v>
      </c>
      <c r="S1436" s="7">
        <f t="shared" si="134"/>
        <v>42163.625</v>
      </c>
      <c r="T1436" s="7">
        <f t="shared" si="135"/>
        <v>42142.767106481479</v>
      </c>
    </row>
    <row r="1437" spans="1:20" ht="28.8" hidden="1" x14ac:dyDescent="0.5500000000000000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5">
        <v>1444589020</v>
      </c>
      <c r="J1437">
        <v>1441997020</v>
      </c>
      <c r="K1437" t="b">
        <v>0</v>
      </c>
      <c r="L1437">
        <v>2</v>
      </c>
      <c r="M1437">
        <f t="shared" si="133"/>
        <v>7.5</v>
      </c>
      <c r="N1437" t="b">
        <v>0</v>
      </c>
      <c r="O1437">
        <f t="shared" si="136"/>
        <v>0</v>
      </c>
      <c r="P1437" t="s">
        <v>8287</v>
      </c>
      <c r="Q1437" t="str">
        <f t="shared" si="137"/>
        <v>publishing</v>
      </c>
      <c r="R1437" t="str">
        <f t="shared" si="138"/>
        <v>translations</v>
      </c>
      <c r="S1437" s="7">
        <f t="shared" si="134"/>
        <v>42288.780324074076</v>
      </c>
      <c r="T1437" s="7">
        <f t="shared" si="135"/>
        <v>42258.780324074076</v>
      </c>
    </row>
    <row r="1438" spans="1:20" ht="43.2" hidden="1" x14ac:dyDescent="0.5500000000000000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5">
        <v>1456043057</v>
      </c>
      <c r="J1438">
        <v>1453451057</v>
      </c>
      <c r="K1438" t="b">
        <v>0</v>
      </c>
      <c r="L1438">
        <v>2</v>
      </c>
      <c r="M1438">
        <f t="shared" si="133"/>
        <v>38.5</v>
      </c>
      <c r="N1438" t="b">
        <v>0</v>
      </c>
      <c r="O1438">
        <f t="shared" si="136"/>
        <v>1</v>
      </c>
      <c r="P1438" t="s">
        <v>8287</v>
      </c>
      <c r="Q1438" t="str">
        <f t="shared" si="137"/>
        <v>publishing</v>
      </c>
      <c r="R1438" t="str">
        <f t="shared" si="138"/>
        <v>translations</v>
      </c>
      <c r="S1438" s="7">
        <f t="shared" si="134"/>
        <v>42421.35019675926</v>
      </c>
      <c r="T1438" s="7">
        <f t="shared" si="135"/>
        <v>42391.35019675926</v>
      </c>
    </row>
    <row r="1439" spans="1:20" ht="57.6" hidden="1" x14ac:dyDescent="0.5500000000000000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5">
        <v>1405227540</v>
      </c>
      <c r="J1439">
        <v>1402058739</v>
      </c>
      <c r="K1439" t="b">
        <v>0</v>
      </c>
      <c r="L1439">
        <v>22</v>
      </c>
      <c r="M1439">
        <f t="shared" si="133"/>
        <v>36.68</v>
      </c>
      <c r="N1439" t="b">
        <v>0</v>
      </c>
      <c r="O1439">
        <f t="shared" si="136"/>
        <v>27</v>
      </c>
      <c r="P1439" t="s">
        <v>8287</v>
      </c>
      <c r="Q1439" t="str">
        <f t="shared" si="137"/>
        <v>publishing</v>
      </c>
      <c r="R1439" t="str">
        <f t="shared" si="138"/>
        <v>translations</v>
      </c>
      <c r="S1439" s="7">
        <f t="shared" si="134"/>
        <v>41833.207638888889</v>
      </c>
      <c r="T1439" s="7">
        <f t="shared" si="135"/>
        <v>41796.531701388885</v>
      </c>
    </row>
    <row r="1440" spans="1:20" ht="43.2" hidden="1" x14ac:dyDescent="0.5500000000000000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5">
        <v>1461765300</v>
      </c>
      <c r="J1440">
        <v>1459198499</v>
      </c>
      <c r="K1440" t="b">
        <v>0</v>
      </c>
      <c r="L1440">
        <v>8</v>
      </c>
      <c r="M1440">
        <f t="shared" si="133"/>
        <v>75</v>
      </c>
      <c r="N1440" t="b">
        <v>0</v>
      </c>
      <c r="O1440">
        <f t="shared" si="136"/>
        <v>3</v>
      </c>
      <c r="P1440" t="s">
        <v>8287</v>
      </c>
      <c r="Q1440" t="str">
        <f t="shared" si="137"/>
        <v>publishing</v>
      </c>
      <c r="R1440" t="str">
        <f t="shared" si="138"/>
        <v>translations</v>
      </c>
      <c r="S1440" s="7">
        <f t="shared" si="134"/>
        <v>42487.579861111109</v>
      </c>
      <c r="T1440" s="7">
        <f t="shared" si="135"/>
        <v>42457.871516203704</v>
      </c>
    </row>
    <row r="1441" spans="1:20" ht="43.2" hidden="1" x14ac:dyDescent="0.5500000000000000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5">
        <v>1425758101</v>
      </c>
      <c r="J1441">
        <v>1423166101</v>
      </c>
      <c r="K1441" t="b">
        <v>0</v>
      </c>
      <c r="L1441">
        <v>6</v>
      </c>
      <c r="M1441">
        <f t="shared" si="133"/>
        <v>30</v>
      </c>
      <c r="N1441" t="b">
        <v>0</v>
      </c>
      <c r="O1441">
        <f t="shared" si="136"/>
        <v>7</v>
      </c>
      <c r="P1441" t="s">
        <v>8287</v>
      </c>
      <c r="Q1441" t="str">
        <f t="shared" si="137"/>
        <v>publishing</v>
      </c>
      <c r="R1441" t="str">
        <f t="shared" si="138"/>
        <v>translations</v>
      </c>
      <c r="S1441" s="7">
        <f t="shared" si="134"/>
        <v>42070.829872685179</v>
      </c>
      <c r="T1441" s="7">
        <f t="shared" si="135"/>
        <v>42040.829872685179</v>
      </c>
    </row>
    <row r="1442" spans="1:20" ht="43.2" hidden="1" x14ac:dyDescent="0.5500000000000000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5">
        <v>1464285463</v>
      </c>
      <c r="J1442">
        <v>1461693463</v>
      </c>
      <c r="K1442" t="b">
        <v>0</v>
      </c>
      <c r="L1442">
        <v>1</v>
      </c>
      <c r="M1442">
        <f t="shared" si="133"/>
        <v>1</v>
      </c>
      <c r="N1442" t="b">
        <v>0</v>
      </c>
      <c r="O1442">
        <f t="shared" si="136"/>
        <v>0</v>
      </c>
      <c r="P1442" t="s">
        <v>8287</v>
      </c>
      <c r="Q1442" t="str">
        <f t="shared" si="137"/>
        <v>publishing</v>
      </c>
      <c r="R1442" t="str">
        <f t="shared" si="138"/>
        <v>translations</v>
      </c>
      <c r="S1442" s="7">
        <f t="shared" si="134"/>
        <v>42516.748414351852</v>
      </c>
      <c r="T1442" s="7">
        <f t="shared" si="135"/>
        <v>42486.748414351852</v>
      </c>
    </row>
    <row r="1443" spans="1:20" ht="43.2" hidden="1" x14ac:dyDescent="0.5500000000000000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5">
        <v>1441995769</v>
      </c>
      <c r="J1443">
        <v>1436811769</v>
      </c>
      <c r="K1443" t="b">
        <v>0</v>
      </c>
      <c r="L1443">
        <v>3</v>
      </c>
      <c r="M1443">
        <f t="shared" si="133"/>
        <v>673.33</v>
      </c>
      <c r="N1443" t="b">
        <v>0</v>
      </c>
      <c r="O1443">
        <f t="shared" si="136"/>
        <v>1</v>
      </c>
      <c r="P1443" t="s">
        <v>8287</v>
      </c>
      <c r="Q1443" t="str">
        <f t="shared" si="137"/>
        <v>publishing</v>
      </c>
      <c r="R1443" t="str">
        <f t="shared" si="138"/>
        <v>translations</v>
      </c>
      <c r="S1443" s="7">
        <f t="shared" si="134"/>
        <v>42258.765844907408</v>
      </c>
      <c r="T1443" s="7">
        <f t="shared" si="135"/>
        <v>42198.765844907408</v>
      </c>
    </row>
    <row r="1444" spans="1:20" ht="43.2" hidden="1" x14ac:dyDescent="0.5500000000000000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5">
        <v>1464190158</v>
      </c>
      <c r="J1444">
        <v>1461598158</v>
      </c>
      <c r="K1444" t="b">
        <v>0</v>
      </c>
      <c r="L1444">
        <v>0</v>
      </c>
      <c r="M1444">
        <f t="shared" si="133"/>
        <v>0</v>
      </c>
      <c r="N1444" t="b">
        <v>0</v>
      </c>
      <c r="O1444">
        <f t="shared" si="136"/>
        <v>0</v>
      </c>
      <c r="P1444" t="s">
        <v>8287</v>
      </c>
      <c r="Q1444" t="str">
        <f t="shared" si="137"/>
        <v>publishing</v>
      </c>
      <c r="R1444" t="str">
        <f t="shared" si="138"/>
        <v>translations</v>
      </c>
      <c r="S1444" s="7">
        <f t="shared" si="134"/>
        <v>42515.64534722222</v>
      </c>
      <c r="T1444" s="7">
        <f t="shared" si="135"/>
        <v>42485.64534722222</v>
      </c>
    </row>
    <row r="1445" spans="1:20" ht="43.2" hidden="1" x14ac:dyDescent="0.5500000000000000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5">
        <v>1483395209</v>
      </c>
      <c r="J1445">
        <v>1480803209</v>
      </c>
      <c r="K1445" t="b">
        <v>0</v>
      </c>
      <c r="L1445">
        <v>0</v>
      </c>
      <c r="M1445">
        <f t="shared" si="133"/>
        <v>0</v>
      </c>
      <c r="N1445" t="b">
        <v>0</v>
      </c>
      <c r="O1445">
        <f t="shared" si="136"/>
        <v>0</v>
      </c>
      <c r="P1445" t="s">
        <v>8287</v>
      </c>
      <c r="Q1445" t="str">
        <f t="shared" si="137"/>
        <v>publishing</v>
      </c>
      <c r="R1445" t="str">
        <f t="shared" si="138"/>
        <v>translations</v>
      </c>
      <c r="S1445" s="7">
        <f t="shared" si="134"/>
        <v>42737.926030092596</v>
      </c>
      <c r="T1445" s="7">
        <f t="shared" si="135"/>
        <v>42707.926030092596</v>
      </c>
    </row>
    <row r="1446" spans="1:20" ht="43.2" hidden="1" x14ac:dyDescent="0.5500000000000000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5">
        <v>1442091462</v>
      </c>
      <c r="J1446">
        <v>1436907462</v>
      </c>
      <c r="K1446" t="b">
        <v>0</v>
      </c>
      <c r="L1446">
        <v>0</v>
      </c>
      <c r="M1446">
        <f t="shared" si="133"/>
        <v>0</v>
      </c>
      <c r="N1446" t="b">
        <v>0</v>
      </c>
      <c r="O1446">
        <f t="shared" si="136"/>
        <v>0</v>
      </c>
      <c r="P1446" t="s">
        <v>8287</v>
      </c>
      <c r="Q1446" t="str">
        <f t="shared" si="137"/>
        <v>publishing</v>
      </c>
      <c r="R1446" t="str">
        <f t="shared" si="138"/>
        <v>translations</v>
      </c>
      <c r="S1446" s="7">
        <f t="shared" si="134"/>
        <v>42259.873402777783</v>
      </c>
      <c r="T1446" s="7">
        <f t="shared" si="135"/>
        <v>42199.873402777783</v>
      </c>
    </row>
    <row r="1447" spans="1:20" ht="43.2" hidden="1" x14ac:dyDescent="0.5500000000000000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5">
        <v>1434286855</v>
      </c>
      <c r="J1447">
        <v>1431694855</v>
      </c>
      <c r="K1447" t="b">
        <v>0</v>
      </c>
      <c r="L1447">
        <v>0</v>
      </c>
      <c r="M1447">
        <f t="shared" si="133"/>
        <v>0</v>
      </c>
      <c r="N1447" t="b">
        <v>0</v>
      </c>
      <c r="O1447">
        <f t="shared" si="136"/>
        <v>0</v>
      </c>
      <c r="P1447" t="s">
        <v>8287</v>
      </c>
      <c r="Q1447" t="str">
        <f t="shared" si="137"/>
        <v>publishing</v>
      </c>
      <c r="R1447" t="str">
        <f t="shared" si="138"/>
        <v>translations</v>
      </c>
      <c r="S1447" s="7">
        <f t="shared" si="134"/>
        <v>42169.542303240742</v>
      </c>
      <c r="T1447" s="7">
        <f t="shared" si="135"/>
        <v>42139.542303240742</v>
      </c>
    </row>
    <row r="1448" spans="1:20" ht="43.2" hidden="1" x14ac:dyDescent="0.5500000000000000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5">
        <v>1461235478</v>
      </c>
      <c r="J1448">
        <v>1459507478</v>
      </c>
      <c r="K1448" t="b">
        <v>0</v>
      </c>
      <c r="L1448">
        <v>0</v>
      </c>
      <c r="M1448">
        <f t="shared" si="133"/>
        <v>0</v>
      </c>
      <c r="N1448" t="b">
        <v>0</v>
      </c>
      <c r="O1448">
        <f t="shared" si="136"/>
        <v>0</v>
      </c>
      <c r="P1448" t="s">
        <v>8287</v>
      </c>
      <c r="Q1448" t="str">
        <f t="shared" si="137"/>
        <v>publishing</v>
      </c>
      <c r="R1448" t="str">
        <f t="shared" si="138"/>
        <v>translations</v>
      </c>
      <c r="S1448" s="7">
        <f t="shared" si="134"/>
        <v>42481.447662037041</v>
      </c>
      <c r="T1448" s="7">
        <f t="shared" si="135"/>
        <v>42461.447662037041</v>
      </c>
    </row>
    <row r="1449" spans="1:20" ht="28.8" hidden="1" x14ac:dyDescent="0.5500000000000000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5">
        <v>1467999134</v>
      </c>
      <c r="J1449">
        <v>1465407134</v>
      </c>
      <c r="K1449" t="b">
        <v>0</v>
      </c>
      <c r="L1449">
        <v>3</v>
      </c>
      <c r="M1449">
        <f t="shared" si="133"/>
        <v>25</v>
      </c>
      <c r="N1449" t="b">
        <v>0</v>
      </c>
      <c r="O1449">
        <f t="shared" si="136"/>
        <v>0</v>
      </c>
      <c r="P1449" t="s">
        <v>8287</v>
      </c>
      <c r="Q1449" t="str">
        <f t="shared" si="137"/>
        <v>publishing</v>
      </c>
      <c r="R1449" t="str">
        <f t="shared" si="138"/>
        <v>translations</v>
      </c>
      <c r="S1449" s="7">
        <f t="shared" si="134"/>
        <v>42559.730717592596</v>
      </c>
      <c r="T1449" s="7">
        <f t="shared" si="135"/>
        <v>42529.730717592596</v>
      </c>
    </row>
    <row r="1450" spans="1:20" ht="43.2" hidden="1" x14ac:dyDescent="0.5500000000000000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5">
        <v>1432272300</v>
      </c>
      <c r="J1450">
        <v>1429655318</v>
      </c>
      <c r="K1450" t="b">
        <v>0</v>
      </c>
      <c r="L1450">
        <v>0</v>
      </c>
      <c r="M1450">
        <f t="shared" si="133"/>
        <v>0</v>
      </c>
      <c r="N1450" t="b">
        <v>0</v>
      </c>
      <c r="O1450">
        <f t="shared" si="136"/>
        <v>0</v>
      </c>
      <c r="P1450" t="s">
        <v>8287</v>
      </c>
      <c r="Q1450" t="str">
        <f t="shared" si="137"/>
        <v>publishing</v>
      </c>
      <c r="R1450" t="str">
        <f t="shared" si="138"/>
        <v>translations</v>
      </c>
      <c r="S1450" s="7">
        <f t="shared" si="134"/>
        <v>42146.225694444445</v>
      </c>
      <c r="T1450" s="7">
        <f t="shared" si="135"/>
        <v>42115.936550925922</v>
      </c>
    </row>
    <row r="1451" spans="1:20" ht="43.2" hidden="1" x14ac:dyDescent="0.5500000000000000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5">
        <v>1431286105</v>
      </c>
      <c r="J1451">
        <v>1427138905</v>
      </c>
      <c r="K1451" t="b">
        <v>0</v>
      </c>
      <c r="L1451">
        <v>0</v>
      </c>
      <c r="M1451">
        <f t="shared" si="133"/>
        <v>0</v>
      </c>
      <c r="N1451" t="b">
        <v>0</v>
      </c>
      <c r="O1451">
        <f t="shared" si="136"/>
        <v>0</v>
      </c>
      <c r="P1451" t="s">
        <v>8287</v>
      </c>
      <c r="Q1451" t="str">
        <f t="shared" si="137"/>
        <v>publishing</v>
      </c>
      <c r="R1451" t="str">
        <f t="shared" si="138"/>
        <v>translations</v>
      </c>
      <c r="S1451" s="7">
        <f t="shared" si="134"/>
        <v>42134.811400462961</v>
      </c>
      <c r="T1451" s="7">
        <f t="shared" si="135"/>
        <v>42086.811400462961</v>
      </c>
    </row>
    <row r="1452" spans="1:20" ht="43.2" hidden="1" x14ac:dyDescent="0.5500000000000000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5">
        <v>1455941197</v>
      </c>
      <c r="J1452">
        <v>1453349197</v>
      </c>
      <c r="K1452" t="b">
        <v>0</v>
      </c>
      <c r="L1452">
        <v>1</v>
      </c>
      <c r="M1452">
        <f t="shared" si="133"/>
        <v>1</v>
      </c>
      <c r="N1452" t="b">
        <v>0</v>
      </c>
      <c r="O1452">
        <f t="shared" si="136"/>
        <v>0</v>
      </c>
      <c r="P1452" t="s">
        <v>8287</v>
      </c>
      <c r="Q1452" t="str">
        <f t="shared" si="137"/>
        <v>publishing</v>
      </c>
      <c r="R1452" t="str">
        <f t="shared" si="138"/>
        <v>translations</v>
      </c>
      <c r="S1452" s="7">
        <f t="shared" si="134"/>
        <v>42420.171261574069</v>
      </c>
      <c r="T1452" s="7">
        <f t="shared" si="135"/>
        <v>42390.171261574069</v>
      </c>
    </row>
    <row r="1453" spans="1:20" ht="28.8" hidden="1" x14ac:dyDescent="0.5500000000000000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5">
        <v>1416355259</v>
      </c>
      <c r="J1453">
        <v>1413759659</v>
      </c>
      <c r="K1453" t="b">
        <v>0</v>
      </c>
      <c r="L1453">
        <v>2</v>
      </c>
      <c r="M1453">
        <f t="shared" si="133"/>
        <v>1</v>
      </c>
      <c r="N1453" t="b">
        <v>0</v>
      </c>
      <c r="O1453">
        <f t="shared" si="136"/>
        <v>0</v>
      </c>
      <c r="P1453" t="s">
        <v>8287</v>
      </c>
      <c r="Q1453" t="str">
        <f t="shared" si="137"/>
        <v>publishing</v>
      </c>
      <c r="R1453" t="str">
        <f t="shared" si="138"/>
        <v>translations</v>
      </c>
      <c r="S1453" s="7">
        <f t="shared" si="134"/>
        <v>41962.00068287037</v>
      </c>
      <c r="T1453" s="7">
        <f t="shared" si="135"/>
        <v>41931.959016203706</v>
      </c>
    </row>
    <row r="1454" spans="1:20" ht="28.8" hidden="1" x14ac:dyDescent="0.5500000000000000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5">
        <v>1406566363</v>
      </c>
      <c r="J1454">
        <v>1403974363</v>
      </c>
      <c r="K1454" t="b">
        <v>0</v>
      </c>
      <c r="L1454">
        <v>0</v>
      </c>
      <c r="M1454">
        <f t="shared" si="133"/>
        <v>0</v>
      </c>
      <c r="N1454" t="b">
        <v>0</v>
      </c>
      <c r="O1454">
        <f t="shared" si="136"/>
        <v>0</v>
      </c>
      <c r="P1454" t="s">
        <v>8287</v>
      </c>
      <c r="Q1454" t="str">
        <f t="shared" si="137"/>
        <v>publishing</v>
      </c>
      <c r="R1454" t="str">
        <f t="shared" si="138"/>
        <v>translations</v>
      </c>
      <c r="S1454" s="7">
        <f t="shared" si="134"/>
        <v>41848.703275462962</v>
      </c>
      <c r="T1454" s="7">
        <f t="shared" si="135"/>
        <v>41818.703275462962</v>
      </c>
    </row>
    <row r="1455" spans="1:20" ht="43.2" hidden="1" x14ac:dyDescent="0.5500000000000000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5">
        <v>1492270947</v>
      </c>
      <c r="J1455">
        <v>1488386547</v>
      </c>
      <c r="K1455" t="b">
        <v>0</v>
      </c>
      <c r="L1455">
        <v>0</v>
      </c>
      <c r="M1455">
        <f t="shared" si="133"/>
        <v>0</v>
      </c>
      <c r="N1455" t="b">
        <v>0</v>
      </c>
      <c r="O1455">
        <f t="shared" si="136"/>
        <v>0</v>
      </c>
      <c r="P1455" t="s">
        <v>8287</v>
      </c>
      <c r="Q1455" t="str">
        <f t="shared" si="137"/>
        <v>publishing</v>
      </c>
      <c r="R1455" t="str">
        <f t="shared" si="138"/>
        <v>translations</v>
      </c>
      <c r="S1455" s="7">
        <f t="shared" si="134"/>
        <v>42840.654479166667</v>
      </c>
      <c r="T1455" s="7">
        <f t="shared" si="135"/>
        <v>42795.696145833332</v>
      </c>
    </row>
    <row r="1456" spans="1:20" ht="43.2" hidden="1" x14ac:dyDescent="0.5500000000000000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5">
        <v>1461535140</v>
      </c>
      <c r="J1456">
        <v>1459716480</v>
      </c>
      <c r="K1456" t="b">
        <v>0</v>
      </c>
      <c r="L1456">
        <v>1</v>
      </c>
      <c r="M1456">
        <f t="shared" si="133"/>
        <v>15</v>
      </c>
      <c r="N1456" t="b">
        <v>0</v>
      </c>
      <c r="O1456">
        <f t="shared" si="136"/>
        <v>1</v>
      </c>
      <c r="P1456" t="s">
        <v>8287</v>
      </c>
      <c r="Q1456" t="str">
        <f t="shared" si="137"/>
        <v>publishing</v>
      </c>
      <c r="R1456" t="str">
        <f t="shared" si="138"/>
        <v>translations</v>
      </c>
      <c r="S1456" s="7">
        <f t="shared" si="134"/>
        <v>42484.915972222225</v>
      </c>
      <c r="T1456" s="7">
        <f t="shared" si="135"/>
        <v>42463.866666666669</v>
      </c>
    </row>
    <row r="1457" spans="1:20" ht="43.2" hidden="1" x14ac:dyDescent="0.5500000000000000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5">
        <v>1409924340</v>
      </c>
      <c r="J1457">
        <v>1405181320</v>
      </c>
      <c r="K1457" t="b">
        <v>0</v>
      </c>
      <c r="L1457">
        <v>7</v>
      </c>
      <c r="M1457">
        <f t="shared" si="133"/>
        <v>225</v>
      </c>
      <c r="N1457" t="b">
        <v>0</v>
      </c>
      <c r="O1457">
        <f t="shared" si="136"/>
        <v>11</v>
      </c>
      <c r="P1457" t="s">
        <v>8287</v>
      </c>
      <c r="Q1457" t="str">
        <f t="shared" si="137"/>
        <v>publishing</v>
      </c>
      <c r="R1457" t="str">
        <f t="shared" si="138"/>
        <v>translations</v>
      </c>
      <c r="S1457" s="7">
        <f t="shared" si="134"/>
        <v>41887.568749999999</v>
      </c>
      <c r="T1457" s="7">
        <f t="shared" si="135"/>
        <v>41832.672685185185</v>
      </c>
    </row>
    <row r="1458" spans="1:20" hidden="1" x14ac:dyDescent="0.5500000000000000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5">
        <v>1483459365</v>
      </c>
      <c r="J1458">
        <v>1480867365</v>
      </c>
      <c r="K1458" t="b">
        <v>0</v>
      </c>
      <c r="L1458">
        <v>3</v>
      </c>
      <c r="M1458">
        <f t="shared" si="133"/>
        <v>48.33</v>
      </c>
      <c r="N1458" t="b">
        <v>0</v>
      </c>
      <c r="O1458">
        <f t="shared" si="136"/>
        <v>3</v>
      </c>
      <c r="P1458" t="s">
        <v>8287</v>
      </c>
      <c r="Q1458" t="str">
        <f t="shared" si="137"/>
        <v>publishing</v>
      </c>
      <c r="R1458" t="str">
        <f t="shared" si="138"/>
        <v>translations</v>
      </c>
      <c r="S1458" s="7">
        <f t="shared" si="134"/>
        <v>42738.668576388889</v>
      </c>
      <c r="T1458" s="7">
        <f t="shared" si="135"/>
        <v>42708.668576388889</v>
      </c>
    </row>
    <row r="1459" spans="1:20" ht="28.8" hidden="1" x14ac:dyDescent="0.5500000000000000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5">
        <v>1447281044</v>
      </c>
      <c r="J1459">
        <v>1444685444</v>
      </c>
      <c r="K1459" t="b">
        <v>0</v>
      </c>
      <c r="L1459">
        <v>0</v>
      </c>
      <c r="M1459">
        <f t="shared" si="133"/>
        <v>0</v>
      </c>
      <c r="N1459" t="b">
        <v>0</v>
      </c>
      <c r="O1459">
        <f t="shared" si="136"/>
        <v>0</v>
      </c>
      <c r="P1459" t="s">
        <v>8287</v>
      </c>
      <c r="Q1459" t="str">
        <f t="shared" si="137"/>
        <v>publishing</v>
      </c>
      <c r="R1459" t="str">
        <f t="shared" si="138"/>
        <v>translations</v>
      </c>
      <c r="S1459" s="7">
        <f t="shared" si="134"/>
        <v>42319.938009259262</v>
      </c>
      <c r="T1459" s="7">
        <f t="shared" si="135"/>
        <v>42289.89634259259</v>
      </c>
    </row>
    <row r="1460" spans="1:20" ht="43.2" hidden="1" x14ac:dyDescent="0.5500000000000000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5">
        <v>1407729600</v>
      </c>
      <c r="J1460">
        <v>1405097760</v>
      </c>
      <c r="K1460" t="b">
        <v>0</v>
      </c>
      <c r="L1460">
        <v>0</v>
      </c>
      <c r="M1460">
        <f t="shared" si="133"/>
        <v>0</v>
      </c>
      <c r="N1460" t="b">
        <v>0</v>
      </c>
      <c r="O1460">
        <f t="shared" si="136"/>
        <v>0</v>
      </c>
      <c r="P1460" t="s">
        <v>8287</v>
      </c>
      <c r="Q1460" t="str">
        <f t="shared" si="137"/>
        <v>publishing</v>
      </c>
      <c r="R1460" t="str">
        <f t="shared" si="138"/>
        <v>translations</v>
      </c>
      <c r="S1460" s="7">
        <f t="shared" si="134"/>
        <v>41862.166666666664</v>
      </c>
      <c r="T1460" s="7">
        <f t="shared" si="135"/>
        <v>41831.705555555556</v>
      </c>
    </row>
    <row r="1461" spans="1:20" ht="43.2" hidden="1" x14ac:dyDescent="0.5500000000000000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5">
        <v>1449077100</v>
      </c>
      <c r="J1461">
        <v>1446612896</v>
      </c>
      <c r="K1461" t="b">
        <v>0</v>
      </c>
      <c r="L1461">
        <v>0</v>
      </c>
      <c r="M1461">
        <f t="shared" si="133"/>
        <v>0</v>
      </c>
      <c r="N1461" t="b">
        <v>0</v>
      </c>
      <c r="O1461">
        <f t="shared" si="136"/>
        <v>0</v>
      </c>
      <c r="P1461" t="s">
        <v>8287</v>
      </c>
      <c r="Q1461" t="str">
        <f t="shared" si="137"/>
        <v>publishing</v>
      </c>
      <c r="R1461" t="str">
        <f t="shared" si="138"/>
        <v>translations</v>
      </c>
      <c r="S1461" s="7">
        <f t="shared" si="134"/>
        <v>42340.725694444445</v>
      </c>
      <c r="T1461" s="7">
        <f t="shared" si="135"/>
        <v>42312.204814814817</v>
      </c>
    </row>
    <row r="1462" spans="1:20" ht="43.2" hidden="1" x14ac:dyDescent="0.5500000000000000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5">
        <v>1417391100</v>
      </c>
      <c r="J1462">
        <v>1412371898</v>
      </c>
      <c r="K1462" t="b">
        <v>0</v>
      </c>
      <c r="L1462">
        <v>0</v>
      </c>
      <c r="M1462">
        <f t="shared" si="133"/>
        <v>0</v>
      </c>
      <c r="N1462" t="b">
        <v>0</v>
      </c>
      <c r="O1462">
        <f t="shared" si="136"/>
        <v>0</v>
      </c>
      <c r="P1462" t="s">
        <v>8287</v>
      </c>
      <c r="Q1462" t="str">
        <f t="shared" si="137"/>
        <v>publishing</v>
      </c>
      <c r="R1462" t="str">
        <f t="shared" si="138"/>
        <v>translations</v>
      </c>
      <c r="S1462" s="7">
        <f t="shared" si="134"/>
        <v>41973.989583333328</v>
      </c>
      <c r="T1462" s="7">
        <f t="shared" si="135"/>
        <v>41915.896967592591</v>
      </c>
    </row>
    <row r="1463" spans="1:20" ht="28.8" hidden="1" x14ac:dyDescent="0.5500000000000000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5">
        <v>1413849600</v>
      </c>
      <c r="J1463">
        <v>1410967754</v>
      </c>
      <c r="K1463" t="b">
        <v>1</v>
      </c>
      <c r="L1463">
        <v>340</v>
      </c>
      <c r="M1463">
        <f t="shared" si="133"/>
        <v>44.67</v>
      </c>
      <c r="N1463" t="b">
        <v>1</v>
      </c>
      <c r="O1463">
        <f t="shared" si="136"/>
        <v>101</v>
      </c>
      <c r="P1463" t="s">
        <v>8288</v>
      </c>
      <c r="Q1463" t="str">
        <f t="shared" si="137"/>
        <v>publishing</v>
      </c>
      <c r="R1463" t="str">
        <f t="shared" si="138"/>
        <v>radio &amp; podcasts</v>
      </c>
      <c r="S1463" s="7">
        <f t="shared" si="134"/>
        <v>41933</v>
      </c>
      <c r="T1463" s="7">
        <f t="shared" si="135"/>
        <v>41899.645300925928</v>
      </c>
    </row>
    <row r="1464" spans="1:20" ht="28.8" hidden="1" x14ac:dyDescent="0.5500000000000000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5">
        <v>1365609271</v>
      </c>
      <c r="J1464">
        <v>1363017271</v>
      </c>
      <c r="K1464" t="b">
        <v>1</v>
      </c>
      <c r="L1464">
        <v>150</v>
      </c>
      <c r="M1464">
        <f t="shared" si="133"/>
        <v>28.94</v>
      </c>
      <c r="N1464" t="b">
        <v>1</v>
      </c>
      <c r="O1464">
        <f t="shared" si="136"/>
        <v>109</v>
      </c>
      <c r="P1464" t="s">
        <v>8288</v>
      </c>
      <c r="Q1464" t="str">
        <f t="shared" si="137"/>
        <v>publishing</v>
      </c>
      <c r="R1464" t="str">
        <f t="shared" si="138"/>
        <v>radio &amp; podcasts</v>
      </c>
      <c r="S1464" s="7">
        <f t="shared" si="134"/>
        <v>41374.662858796299</v>
      </c>
      <c r="T1464" s="7">
        <f t="shared" si="135"/>
        <v>41344.662858796299</v>
      </c>
    </row>
    <row r="1465" spans="1:20" ht="43.2" hidden="1" x14ac:dyDescent="0.5500000000000000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5">
        <v>1365367938</v>
      </c>
      <c r="J1465">
        <v>1361483538</v>
      </c>
      <c r="K1465" t="b">
        <v>1</v>
      </c>
      <c r="L1465">
        <v>25</v>
      </c>
      <c r="M1465">
        <f t="shared" si="133"/>
        <v>35.44</v>
      </c>
      <c r="N1465" t="b">
        <v>1</v>
      </c>
      <c r="O1465">
        <f t="shared" si="136"/>
        <v>148</v>
      </c>
      <c r="P1465" t="s">
        <v>8288</v>
      </c>
      <c r="Q1465" t="str">
        <f t="shared" si="137"/>
        <v>publishing</v>
      </c>
      <c r="R1465" t="str">
        <f t="shared" si="138"/>
        <v>radio &amp; podcasts</v>
      </c>
      <c r="S1465" s="7">
        <f t="shared" si="134"/>
        <v>41371.869652777779</v>
      </c>
      <c r="T1465" s="7">
        <f t="shared" si="135"/>
        <v>41326.911319444444</v>
      </c>
    </row>
    <row r="1466" spans="1:20" hidden="1" x14ac:dyDescent="0.5500000000000000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5">
        <v>1361029958</v>
      </c>
      <c r="J1466">
        <v>1358437958</v>
      </c>
      <c r="K1466" t="b">
        <v>1</v>
      </c>
      <c r="L1466">
        <v>234</v>
      </c>
      <c r="M1466">
        <f t="shared" si="133"/>
        <v>34.869999999999997</v>
      </c>
      <c r="N1466" t="b">
        <v>1</v>
      </c>
      <c r="O1466">
        <f t="shared" si="136"/>
        <v>163</v>
      </c>
      <c r="P1466" t="s">
        <v>8288</v>
      </c>
      <c r="Q1466" t="str">
        <f t="shared" si="137"/>
        <v>publishing</v>
      </c>
      <c r="R1466" t="str">
        <f t="shared" si="138"/>
        <v>radio &amp; podcasts</v>
      </c>
      <c r="S1466" s="7">
        <f t="shared" si="134"/>
        <v>41321.661550925928</v>
      </c>
      <c r="T1466" s="7">
        <f t="shared" si="135"/>
        <v>41291.661550925928</v>
      </c>
    </row>
    <row r="1467" spans="1:20" ht="43.2" hidden="1" x14ac:dyDescent="0.5500000000000000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5">
        <v>1332385200</v>
      </c>
      <c r="J1467">
        <v>1329759452</v>
      </c>
      <c r="K1467" t="b">
        <v>1</v>
      </c>
      <c r="L1467">
        <v>2602</v>
      </c>
      <c r="M1467">
        <f t="shared" si="133"/>
        <v>52.62</v>
      </c>
      <c r="N1467" t="b">
        <v>1</v>
      </c>
      <c r="O1467">
        <f t="shared" si="136"/>
        <v>456</v>
      </c>
      <c r="P1467" t="s">
        <v>8288</v>
      </c>
      <c r="Q1467" t="str">
        <f t="shared" si="137"/>
        <v>publishing</v>
      </c>
      <c r="R1467" t="str">
        <f t="shared" si="138"/>
        <v>radio &amp; podcasts</v>
      </c>
      <c r="S1467" s="7">
        <f t="shared" si="134"/>
        <v>40990.125</v>
      </c>
      <c r="T1467" s="7">
        <f t="shared" si="135"/>
        <v>40959.734398148146</v>
      </c>
    </row>
    <row r="1468" spans="1:20" ht="43.2" hidden="1" x14ac:dyDescent="0.5500000000000000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5">
        <v>1452574800</v>
      </c>
      <c r="J1468">
        <v>1449029266</v>
      </c>
      <c r="K1468" t="b">
        <v>1</v>
      </c>
      <c r="L1468">
        <v>248</v>
      </c>
      <c r="M1468">
        <f t="shared" si="133"/>
        <v>69.599999999999994</v>
      </c>
      <c r="N1468" t="b">
        <v>1</v>
      </c>
      <c r="O1468">
        <f t="shared" si="136"/>
        <v>108</v>
      </c>
      <c r="P1468" t="s">
        <v>8288</v>
      </c>
      <c r="Q1468" t="str">
        <f t="shared" si="137"/>
        <v>publishing</v>
      </c>
      <c r="R1468" t="str">
        <f t="shared" si="138"/>
        <v>radio &amp; podcasts</v>
      </c>
      <c r="S1468" s="7">
        <f t="shared" si="134"/>
        <v>42381.208333333328</v>
      </c>
      <c r="T1468" s="7">
        <f t="shared" si="135"/>
        <v>42340.172060185185</v>
      </c>
    </row>
    <row r="1469" spans="1:20" ht="28.8" hidden="1" x14ac:dyDescent="0.5500000000000000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5">
        <v>1332699285</v>
      </c>
      <c r="J1469">
        <v>1327518885</v>
      </c>
      <c r="K1469" t="b">
        <v>1</v>
      </c>
      <c r="L1469">
        <v>600</v>
      </c>
      <c r="M1469">
        <f t="shared" si="133"/>
        <v>76.72</v>
      </c>
      <c r="N1469" t="b">
        <v>1</v>
      </c>
      <c r="O1469">
        <f t="shared" si="136"/>
        <v>115</v>
      </c>
      <c r="P1469" t="s">
        <v>8288</v>
      </c>
      <c r="Q1469" t="str">
        <f t="shared" si="137"/>
        <v>publishing</v>
      </c>
      <c r="R1469" t="str">
        <f t="shared" si="138"/>
        <v>radio &amp; podcasts</v>
      </c>
      <c r="S1469" s="7">
        <f t="shared" si="134"/>
        <v>40993.760243055556</v>
      </c>
      <c r="T1469" s="7">
        <f t="shared" si="135"/>
        <v>40933.80190972222</v>
      </c>
    </row>
    <row r="1470" spans="1:20" ht="43.2" hidden="1" x14ac:dyDescent="0.5500000000000000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5">
        <v>1307838049</v>
      </c>
      <c r="J1470">
        <v>1302654049</v>
      </c>
      <c r="K1470" t="b">
        <v>1</v>
      </c>
      <c r="L1470">
        <v>293</v>
      </c>
      <c r="M1470">
        <f t="shared" si="133"/>
        <v>33.19</v>
      </c>
      <c r="N1470" t="b">
        <v>1</v>
      </c>
      <c r="O1470">
        <f t="shared" si="136"/>
        <v>102</v>
      </c>
      <c r="P1470" t="s">
        <v>8288</v>
      </c>
      <c r="Q1470" t="str">
        <f t="shared" si="137"/>
        <v>publishing</v>
      </c>
      <c r="R1470" t="str">
        <f t="shared" si="138"/>
        <v>radio &amp; podcasts</v>
      </c>
      <c r="S1470" s="7">
        <f t="shared" si="134"/>
        <v>40706.014456018522</v>
      </c>
      <c r="T1470" s="7">
        <f t="shared" si="135"/>
        <v>40646.014456018522</v>
      </c>
    </row>
    <row r="1471" spans="1:20" ht="28.8" hidden="1" x14ac:dyDescent="0.5500000000000000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5">
        <v>1360938109</v>
      </c>
      <c r="J1471">
        <v>1358346109</v>
      </c>
      <c r="K1471" t="b">
        <v>1</v>
      </c>
      <c r="L1471">
        <v>321</v>
      </c>
      <c r="M1471">
        <f t="shared" si="133"/>
        <v>149.46</v>
      </c>
      <c r="N1471" t="b">
        <v>1</v>
      </c>
      <c r="O1471">
        <f t="shared" si="136"/>
        <v>108</v>
      </c>
      <c r="P1471" t="s">
        <v>8288</v>
      </c>
      <c r="Q1471" t="str">
        <f t="shared" si="137"/>
        <v>publishing</v>
      </c>
      <c r="R1471" t="str">
        <f t="shared" si="138"/>
        <v>radio &amp; podcasts</v>
      </c>
      <c r="S1471" s="7">
        <f t="shared" si="134"/>
        <v>41320.598483796297</v>
      </c>
      <c r="T1471" s="7">
        <f t="shared" si="135"/>
        <v>41290.598483796297</v>
      </c>
    </row>
    <row r="1472" spans="1:20" ht="43.2" hidden="1" x14ac:dyDescent="0.5500000000000000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5">
        <v>1356724263</v>
      </c>
      <c r="J1472">
        <v>1354909863</v>
      </c>
      <c r="K1472" t="b">
        <v>1</v>
      </c>
      <c r="L1472">
        <v>81</v>
      </c>
      <c r="M1472">
        <f t="shared" si="133"/>
        <v>23.17</v>
      </c>
      <c r="N1472" t="b">
        <v>1</v>
      </c>
      <c r="O1472">
        <f t="shared" si="136"/>
        <v>125</v>
      </c>
      <c r="P1472" t="s">
        <v>8288</v>
      </c>
      <c r="Q1472" t="str">
        <f t="shared" si="137"/>
        <v>publishing</v>
      </c>
      <c r="R1472" t="str">
        <f t="shared" si="138"/>
        <v>radio &amp; podcasts</v>
      </c>
      <c r="S1472" s="7">
        <f t="shared" si="134"/>
        <v>41271.827118055553</v>
      </c>
      <c r="T1472" s="7">
        <f t="shared" si="135"/>
        <v>41250.827118055553</v>
      </c>
    </row>
    <row r="1473" spans="1:20" ht="43.2" hidden="1" x14ac:dyDescent="0.5500000000000000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5">
        <v>1428620334</v>
      </c>
      <c r="J1473">
        <v>1426028334</v>
      </c>
      <c r="K1473" t="b">
        <v>1</v>
      </c>
      <c r="L1473">
        <v>343</v>
      </c>
      <c r="M1473">
        <f t="shared" si="133"/>
        <v>96.88</v>
      </c>
      <c r="N1473" t="b">
        <v>1</v>
      </c>
      <c r="O1473">
        <f t="shared" si="136"/>
        <v>104</v>
      </c>
      <c r="P1473" t="s">
        <v>8288</v>
      </c>
      <c r="Q1473" t="str">
        <f t="shared" si="137"/>
        <v>publishing</v>
      </c>
      <c r="R1473" t="str">
        <f t="shared" si="138"/>
        <v>radio &amp; podcasts</v>
      </c>
      <c r="S1473" s="7">
        <f t="shared" si="134"/>
        <v>42103.957569444443</v>
      </c>
      <c r="T1473" s="7">
        <f t="shared" si="135"/>
        <v>42073.957569444443</v>
      </c>
    </row>
    <row r="1474" spans="1:20" ht="43.2" hidden="1" x14ac:dyDescent="0.5500000000000000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5">
        <v>1381928503</v>
      </c>
      <c r="J1474">
        <v>1379336503</v>
      </c>
      <c r="K1474" t="b">
        <v>1</v>
      </c>
      <c r="L1474">
        <v>336</v>
      </c>
      <c r="M1474">
        <f t="shared" ref="M1474:M1537" si="139">IF(L1474=0,0,ROUND(E1474/L1474,2))</f>
        <v>103.2</v>
      </c>
      <c r="N1474" t="b">
        <v>1</v>
      </c>
      <c r="O1474">
        <f t="shared" si="136"/>
        <v>139</v>
      </c>
      <c r="P1474" t="s">
        <v>8288</v>
      </c>
      <c r="Q1474" t="str">
        <f t="shared" si="137"/>
        <v>publishing</v>
      </c>
      <c r="R1474" t="str">
        <f t="shared" si="138"/>
        <v>radio &amp; podcasts</v>
      </c>
      <c r="S1474" s="7">
        <f t="shared" ref="S1474:S1537" si="140">(((I1474/60)/60)/24)+DATE(1970,1,1)</f>
        <v>41563.542858796296</v>
      </c>
      <c r="T1474" s="7">
        <f t="shared" ref="T1474:T1537" si="141">(((J1474/60)/60)/24)+DATE(1970,1,1)</f>
        <v>41533.542858796296</v>
      </c>
    </row>
    <row r="1475" spans="1:20" hidden="1" x14ac:dyDescent="0.5500000000000000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5">
        <v>1330644639</v>
      </c>
      <c r="J1475">
        <v>1328052639</v>
      </c>
      <c r="K1475" t="b">
        <v>1</v>
      </c>
      <c r="L1475">
        <v>47</v>
      </c>
      <c r="M1475">
        <f t="shared" si="139"/>
        <v>38.46</v>
      </c>
      <c r="N1475" t="b">
        <v>1</v>
      </c>
      <c r="O1475">
        <f t="shared" ref="O1475:O1538" si="142">ROUND(($E1475*100)/$D1475,0)</f>
        <v>121</v>
      </c>
      <c r="P1475" t="s">
        <v>8288</v>
      </c>
      <c r="Q1475" t="str">
        <f t="shared" ref="Q1475:Q1538" si="143">LEFT(P1475,FIND("/",P1475)-1)</f>
        <v>publishing</v>
      </c>
      <c r="R1475" t="str">
        <f t="shared" si="138"/>
        <v>radio &amp; podcasts</v>
      </c>
      <c r="S1475" s="7">
        <f t="shared" si="140"/>
        <v>40969.979618055557</v>
      </c>
      <c r="T1475" s="7">
        <f t="shared" si="141"/>
        <v>40939.979618055557</v>
      </c>
    </row>
    <row r="1476" spans="1:20" ht="43.2" hidden="1" x14ac:dyDescent="0.5500000000000000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5">
        <v>1379093292</v>
      </c>
      <c r="J1476">
        <v>1376501292</v>
      </c>
      <c r="K1476" t="b">
        <v>1</v>
      </c>
      <c r="L1476">
        <v>76</v>
      </c>
      <c r="M1476">
        <f t="shared" si="139"/>
        <v>44.32</v>
      </c>
      <c r="N1476" t="b">
        <v>1</v>
      </c>
      <c r="O1476">
        <f t="shared" si="142"/>
        <v>112</v>
      </c>
      <c r="P1476" t="s">
        <v>8288</v>
      </c>
      <c r="Q1476" t="str">
        <f t="shared" si="143"/>
        <v>publishing</v>
      </c>
      <c r="R1476" t="str">
        <f t="shared" si="138"/>
        <v>radio &amp; podcasts</v>
      </c>
      <c r="S1476" s="7">
        <f t="shared" si="140"/>
        <v>41530.727916666663</v>
      </c>
      <c r="T1476" s="7">
        <f t="shared" si="141"/>
        <v>41500.727916666663</v>
      </c>
    </row>
    <row r="1477" spans="1:20" ht="43.2" hidden="1" x14ac:dyDescent="0.5500000000000000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5">
        <v>1419051540</v>
      </c>
      <c r="J1477">
        <v>1416244863</v>
      </c>
      <c r="K1477" t="b">
        <v>1</v>
      </c>
      <c r="L1477">
        <v>441</v>
      </c>
      <c r="M1477">
        <f t="shared" si="139"/>
        <v>64.17</v>
      </c>
      <c r="N1477" t="b">
        <v>1</v>
      </c>
      <c r="O1477">
        <f t="shared" si="142"/>
        <v>189</v>
      </c>
      <c r="P1477" t="s">
        <v>8288</v>
      </c>
      <c r="Q1477" t="str">
        <f t="shared" si="143"/>
        <v>publishing</v>
      </c>
      <c r="R1477" t="str">
        <f t="shared" si="138"/>
        <v>radio &amp; podcasts</v>
      </c>
      <c r="S1477" s="7">
        <f t="shared" si="140"/>
        <v>41993.207638888889</v>
      </c>
      <c r="T1477" s="7">
        <f t="shared" si="141"/>
        <v>41960.722951388889</v>
      </c>
    </row>
    <row r="1478" spans="1:20" ht="28.8" hidden="1" x14ac:dyDescent="0.5500000000000000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5">
        <v>1315616422</v>
      </c>
      <c r="J1478">
        <v>1313024422</v>
      </c>
      <c r="K1478" t="b">
        <v>1</v>
      </c>
      <c r="L1478">
        <v>916</v>
      </c>
      <c r="M1478">
        <f t="shared" si="139"/>
        <v>43.33</v>
      </c>
      <c r="N1478" t="b">
        <v>1</v>
      </c>
      <c r="O1478">
        <f t="shared" si="142"/>
        <v>662</v>
      </c>
      <c r="P1478" t="s">
        <v>8288</v>
      </c>
      <c r="Q1478" t="str">
        <f t="shared" si="143"/>
        <v>publishing</v>
      </c>
      <c r="R1478" t="str">
        <f t="shared" si="138"/>
        <v>radio &amp; podcasts</v>
      </c>
      <c r="S1478" s="7">
        <f t="shared" si="140"/>
        <v>40796.041921296295</v>
      </c>
      <c r="T1478" s="7">
        <f t="shared" si="141"/>
        <v>40766.041921296295</v>
      </c>
    </row>
    <row r="1479" spans="1:20" ht="43.2" hidden="1" x14ac:dyDescent="0.5500000000000000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5">
        <v>1324609200</v>
      </c>
      <c r="J1479">
        <v>1319467604</v>
      </c>
      <c r="K1479" t="b">
        <v>1</v>
      </c>
      <c r="L1479">
        <v>369</v>
      </c>
      <c r="M1479">
        <f t="shared" si="139"/>
        <v>90.5</v>
      </c>
      <c r="N1479" t="b">
        <v>1</v>
      </c>
      <c r="O1479">
        <f t="shared" si="142"/>
        <v>111</v>
      </c>
      <c r="P1479" t="s">
        <v>8288</v>
      </c>
      <c r="Q1479" t="str">
        <f t="shared" si="143"/>
        <v>publishing</v>
      </c>
      <c r="R1479" t="str">
        <f t="shared" si="138"/>
        <v>radio &amp; podcasts</v>
      </c>
      <c r="S1479" s="7">
        <f t="shared" si="140"/>
        <v>40900.125</v>
      </c>
      <c r="T1479" s="7">
        <f t="shared" si="141"/>
        <v>40840.615787037037</v>
      </c>
    </row>
    <row r="1480" spans="1:20" ht="43.2" hidden="1" x14ac:dyDescent="0.5500000000000000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5">
        <v>1368564913</v>
      </c>
      <c r="J1480">
        <v>1367355313</v>
      </c>
      <c r="K1480" t="b">
        <v>1</v>
      </c>
      <c r="L1480">
        <v>20242</v>
      </c>
      <c r="M1480">
        <f t="shared" si="139"/>
        <v>29.19</v>
      </c>
      <c r="N1480" t="b">
        <v>1</v>
      </c>
      <c r="O1480">
        <f t="shared" si="142"/>
        <v>1182</v>
      </c>
      <c r="P1480" t="s">
        <v>8288</v>
      </c>
      <c r="Q1480" t="str">
        <f t="shared" si="143"/>
        <v>publishing</v>
      </c>
      <c r="R1480" t="str">
        <f t="shared" si="138"/>
        <v>radio &amp; podcasts</v>
      </c>
      <c r="S1480" s="7">
        <f t="shared" si="140"/>
        <v>41408.871678240743</v>
      </c>
      <c r="T1480" s="7">
        <f t="shared" si="141"/>
        <v>41394.871678240743</v>
      </c>
    </row>
    <row r="1481" spans="1:20" ht="43.2" hidden="1" x14ac:dyDescent="0.5500000000000000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5">
        <v>1399694340</v>
      </c>
      <c r="J1481">
        <v>1398448389</v>
      </c>
      <c r="K1481" t="b">
        <v>1</v>
      </c>
      <c r="L1481">
        <v>71</v>
      </c>
      <c r="M1481">
        <f t="shared" si="139"/>
        <v>30.96</v>
      </c>
      <c r="N1481" t="b">
        <v>1</v>
      </c>
      <c r="O1481">
        <f t="shared" si="142"/>
        <v>137</v>
      </c>
      <c r="P1481" t="s">
        <v>8288</v>
      </c>
      <c r="Q1481" t="str">
        <f t="shared" si="143"/>
        <v>publishing</v>
      </c>
      <c r="R1481" t="str">
        <f t="shared" si="138"/>
        <v>radio &amp; podcasts</v>
      </c>
      <c r="S1481" s="7">
        <f t="shared" si="140"/>
        <v>41769.165972222225</v>
      </c>
      <c r="T1481" s="7">
        <f t="shared" si="141"/>
        <v>41754.745243055557</v>
      </c>
    </row>
    <row r="1482" spans="1:20" ht="43.2" hidden="1" x14ac:dyDescent="0.5500000000000000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5">
        <v>1374858000</v>
      </c>
      <c r="J1482">
        <v>1373408699</v>
      </c>
      <c r="K1482" t="b">
        <v>1</v>
      </c>
      <c r="L1482">
        <v>635</v>
      </c>
      <c r="M1482">
        <f t="shared" si="139"/>
        <v>92.16</v>
      </c>
      <c r="N1482" t="b">
        <v>1</v>
      </c>
      <c r="O1482">
        <f t="shared" si="142"/>
        <v>117</v>
      </c>
      <c r="P1482" t="s">
        <v>8288</v>
      </c>
      <c r="Q1482" t="str">
        <f t="shared" si="143"/>
        <v>publishing</v>
      </c>
      <c r="R1482" t="str">
        <f t="shared" si="138"/>
        <v>radio &amp; podcasts</v>
      </c>
      <c r="S1482" s="7">
        <f t="shared" si="140"/>
        <v>41481.708333333336</v>
      </c>
      <c r="T1482" s="7">
        <f t="shared" si="141"/>
        <v>41464.934016203704</v>
      </c>
    </row>
    <row r="1483" spans="1:20" ht="43.2" hidden="1" x14ac:dyDescent="0.5500000000000000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5">
        <v>1383430145</v>
      </c>
      <c r="J1483">
        <v>1380838145</v>
      </c>
      <c r="K1483" t="b">
        <v>0</v>
      </c>
      <c r="L1483">
        <v>6</v>
      </c>
      <c r="M1483">
        <f t="shared" si="139"/>
        <v>17.5</v>
      </c>
      <c r="N1483" t="b">
        <v>0</v>
      </c>
      <c r="O1483">
        <f t="shared" si="142"/>
        <v>2</v>
      </c>
      <c r="P1483" t="s">
        <v>8275</v>
      </c>
      <c r="Q1483" t="str">
        <f t="shared" si="143"/>
        <v>publishing</v>
      </c>
      <c r="R1483" t="str">
        <f t="shared" ref="R1483:R1546" si="144">RIGHT(P1483,LEN(P1483)-FIND("/",P1483))</f>
        <v>fiction</v>
      </c>
      <c r="S1483" s="7">
        <f t="shared" si="140"/>
        <v>41580.922974537039</v>
      </c>
      <c r="T1483" s="7">
        <f t="shared" si="141"/>
        <v>41550.922974537039</v>
      </c>
    </row>
    <row r="1484" spans="1:20" ht="43.2" hidden="1" x14ac:dyDescent="0.5500000000000000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5">
        <v>1347004260</v>
      </c>
      <c r="J1484">
        <v>1345062936</v>
      </c>
      <c r="K1484" t="b">
        <v>0</v>
      </c>
      <c r="L1484">
        <v>1</v>
      </c>
      <c r="M1484">
        <f t="shared" si="139"/>
        <v>5</v>
      </c>
      <c r="N1484" t="b">
        <v>0</v>
      </c>
      <c r="O1484">
        <f t="shared" si="142"/>
        <v>0</v>
      </c>
      <c r="P1484" t="s">
        <v>8275</v>
      </c>
      <c r="Q1484" t="str">
        <f t="shared" si="143"/>
        <v>publishing</v>
      </c>
      <c r="R1484" t="str">
        <f t="shared" si="144"/>
        <v>fiction</v>
      </c>
      <c r="S1484" s="7">
        <f t="shared" si="140"/>
        <v>41159.32708333333</v>
      </c>
      <c r="T1484" s="7">
        <f t="shared" si="141"/>
        <v>41136.85805555556</v>
      </c>
    </row>
    <row r="1485" spans="1:20" ht="43.2" hidden="1" x14ac:dyDescent="0.5500000000000000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5">
        <v>1469162275</v>
      </c>
      <c r="J1485">
        <v>1467002275</v>
      </c>
      <c r="K1485" t="b">
        <v>0</v>
      </c>
      <c r="L1485">
        <v>2</v>
      </c>
      <c r="M1485">
        <f t="shared" si="139"/>
        <v>25</v>
      </c>
      <c r="N1485" t="b">
        <v>0</v>
      </c>
      <c r="O1485">
        <f t="shared" si="142"/>
        <v>1</v>
      </c>
      <c r="P1485" t="s">
        <v>8275</v>
      </c>
      <c r="Q1485" t="str">
        <f t="shared" si="143"/>
        <v>publishing</v>
      </c>
      <c r="R1485" t="str">
        <f t="shared" si="144"/>
        <v>fiction</v>
      </c>
      <c r="S1485" s="7">
        <f t="shared" si="140"/>
        <v>42573.192997685182</v>
      </c>
      <c r="T1485" s="7">
        <f t="shared" si="141"/>
        <v>42548.192997685182</v>
      </c>
    </row>
    <row r="1486" spans="1:20" hidden="1" x14ac:dyDescent="0.5500000000000000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5">
        <v>1342882260</v>
      </c>
      <c r="J1486">
        <v>1337834963</v>
      </c>
      <c r="K1486" t="b">
        <v>0</v>
      </c>
      <c r="L1486">
        <v>0</v>
      </c>
      <c r="M1486">
        <f t="shared" si="139"/>
        <v>0</v>
      </c>
      <c r="N1486" t="b">
        <v>0</v>
      </c>
      <c r="O1486">
        <f t="shared" si="142"/>
        <v>0</v>
      </c>
      <c r="P1486" t="s">
        <v>8275</v>
      </c>
      <c r="Q1486" t="str">
        <f t="shared" si="143"/>
        <v>publishing</v>
      </c>
      <c r="R1486" t="str">
        <f t="shared" si="144"/>
        <v>fiction</v>
      </c>
      <c r="S1486" s="7">
        <f t="shared" si="140"/>
        <v>41111.618750000001</v>
      </c>
      <c r="T1486" s="7">
        <f t="shared" si="141"/>
        <v>41053.200960648144</v>
      </c>
    </row>
    <row r="1487" spans="1:20" ht="43.2" hidden="1" x14ac:dyDescent="0.5500000000000000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5">
        <v>1434827173</v>
      </c>
      <c r="J1487">
        <v>1430939173</v>
      </c>
      <c r="K1487" t="b">
        <v>0</v>
      </c>
      <c r="L1487">
        <v>3</v>
      </c>
      <c r="M1487">
        <f t="shared" si="139"/>
        <v>50</v>
      </c>
      <c r="N1487" t="b">
        <v>0</v>
      </c>
      <c r="O1487">
        <f t="shared" si="142"/>
        <v>2</v>
      </c>
      <c r="P1487" t="s">
        <v>8275</v>
      </c>
      <c r="Q1487" t="str">
        <f t="shared" si="143"/>
        <v>publishing</v>
      </c>
      <c r="R1487" t="str">
        <f t="shared" si="144"/>
        <v>fiction</v>
      </c>
      <c r="S1487" s="7">
        <f t="shared" si="140"/>
        <v>42175.795983796299</v>
      </c>
      <c r="T1487" s="7">
        <f t="shared" si="141"/>
        <v>42130.795983796299</v>
      </c>
    </row>
    <row r="1488" spans="1:20" ht="43.2" hidden="1" x14ac:dyDescent="0.5500000000000000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5">
        <v>1425009761</v>
      </c>
      <c r="J1488">
        <v>1422417761</v>
      </c>
      <c r="K1488" t="b">
        <v>0</v>
      </c>
      <c r="L1488">
        <v>3</v>
      </c>
      <c r="M1488">
        <f t="shared" si="139"/>
        <v>16</v>
      </c>
      <c r="N1488" t="b">
        <v>0</v>
      </c>
      <c r="O1488">
        <f t="shared" si="142"/>
        <v>0</v>
      </c>
      <c r="P1488" t="s">
        <v>8275</v>
      </c>
      <c r="Q1488" t="str">
        <f t="shared" si="143"/>
        <v>publishing</v>
      </c>
      <c r="R1488" t="str">
        <f t="shared" si="144"/>
        <v>fiction</v>
      </c>
      <c r="S1488" s="7">
        <f t="shared" si="140"/>
        <v>42062.168530092589</v>
      </c>
      <c r="T1488" s="7">
        <f t="shared" si="141"/>
        <v>42032.168530092589</v>
      </c>
    </row>
    <row r="1489" spans="1:20" ht="43.2" hidden="1" x14ac:dyDescent="0.5500000000000000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5">
        <v>1470175271</v>
      </c>
      <c r="J1489">
        <v>1467583271</v>
      </c>
      <c r="K1489" t="b">
        <v>0</v>
      </c>
      <c r="L1489">
        <v>0</v>
      </c>
      <c r="M1489">
        <f t="shared" si="139"/>
        <v>0</v>
      </c>
      <c r="N1489" t="b">
        <v>0</v>
      </c>
      <c r="O1489">
        <f t="shared" si="142"/>
        <v>0</v>
      </c>
      <c r="P1489" t="s">
        <v>8275</v>
      </c>
      <c r="Q1489" t="str">
        <f t="shared" si="143"/>
        <v>publishing</v>
      </c>
      <c r="R1489" t="str">
        <f t="shared" si="144"/>
        <v>fiction</v>
      </c>
      <c r="S1489" s="7">
        <f t="shared" si="140"/>
        <v>42584.917488425926</v>
      </c>
      <c r="T1489" s="7">
        <f t="shared" si="141"/>
        <v>42554.917488425926</v>
      </c>
    </row>
    <row r="1490" spans="1:20" ht="43.2" hidden="1" x14ac:dyDescent="0.5500000000000000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5">
        <v>1388928660</v>
      </c>
      <c r="J1490">
        <v>1386336660</v>
      </c>
      <c r="K1490" t="b">
        <v>0</v>
      </c>
      <c r="L1490">
        <v>6</v>
      </c>
      <c r="M1490">
        <f t="shared" si="139"/>
        <v>60</v>
      </c>
      <c r="N1490" t="b">
        <v>0</v>
      </c>
      <c r="O1490">
        <f t="shared" si="142"/>
        <v>2</v>
      </c>
      <c r="P1490" t="s">
        <v>8275</v>
      </c>
      <c r="Q1490" t="str">
        <f t="shared" si="143"/>
        <v>publishing</v>
      </c>
      <c r="R1490" t="str">
        <f t="shared" si="144"/>
        <v>fiction</v>
      </c>
      <c r="S1490" s="7">
        <f t="shared" si="140"/>
        <v>41644.563194444447</v>
      </c>
      <c r="T1490" s="7">
        <f t="shared" si="141"/>
        <v>41614.563194444447</v>
      </c>
    </row>
    <row r="1491" spans="1:20" ht="43.2" hidden="1" x14ac:dyDescent="0.5500000000000000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5">
        <v>1352994052</v>
      </c>
      <c r="J1491">
        <v>1350398452</v>
      </c>
      <c r="K1491" t="b">
        <v>0</v>
      </c>
      <c r="L1491">
        <v>0</v>
      </c>
      <c r="M1491">
        <f t="shared" si="139"/>
        <v>0</v>
      </c>
      <c r="N1491" t="b">
        <v>0</v>
      </c>
      <c r="O1491">
        <f t="shared" si="142"/>
        <v>0</v>
      </c>
      <c r="P1491" t="s">
        <v>8275</v>
      </c>
      <c r="Q1491" t="str">
        <f t="shared" si="143"/>
        <v>publishing</v>
      </c>
      <c r="R1491" t="str">
        <f t="shared" si="144"/>
        <v>fiction</v>
      </c>
      <c r="S1491" s="7">
        <f t="shared" si="140"/>
        <v>41228.653379629628</v>
      </c>
      <c r="T1491" s="7">
        <f t="shared" si="141"/>
        <v>41198.611712962964</v>
      </c>
    </row>
    <row r="1492" spans="1:20" ht="43.2" hidden="1" x14ac:dyDescent="0.5500000000000000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5">
        <v>1380720474</v>
      </c>
      <c r="J1492">
        <v>1378214874</v>
      </c>
      <c r="K1492" t="b">
        <v>0</v>
      </c>
      <c r="L1492">
        <v>19</v>
      </c>
      <c r="M1492">
        <f t="shared" si="139"/>
        <v>47.11</v>
      </c>
      <c r="N1492" t="b">
        <v>0</v>
      </c>
      <c r="O1492">
        <f t="shared" si="142"/>
        <v>31</v>
      </c>
      <c r="P1492" t="s">
        <v>8275</v>
      </c>
      <c r="Q1492" t="str">
        <f t="shared" si="143"/>
        <v>publishing</v>
      </c>
      <c r="R1492" t="str">
        <f t="shared" si="144"/>
        <v>fiction</v>
      </c>
      <c r="S1492" s="7">
        <f t="shared" si="140"/>
        <v>41549.561041666668</v>
      </c>
      <c r="T1492" s="7">
        <f t="shared" si="141"/>
        <v>41520.561041666668</v>
      </c>
    </row>
    <row r="1493" spans="1:20" ht="43.2" hidden="1" x14ac:dyDescent="0.5500000000000000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5">
        <v>1424014680</v>
      </c>
      <c r="J1493">
        <v>1418922443</v>
      </c>
      <c r="K1493" t="b">
        <v>0</v>
      </c>
      <c r="L1493">
        <v>1</v>
      </c>
      <c r="M1493">
        <f t="shared" si="139"/>
        <v>100</v>
      </c>
      <c r="N1493" t="b">
        <v>0</v>
      </c>
      <c r="O1493">
        <f t="shared" si="142"/>
        <v>8</v>
      </c>
      <c r="P1493" t="s">
        <v>8275</v>
      </c>
      <c r="Q1493" t="str">
        <f t="shared" si="143"/>
        <v>publishing</v>
      </c>
      <c r="R1493" t="str">
        <f t="shared" si="144"/>
        <v>fiction</v>
      </c>
      <c r="S1493" s="7">
        <f t="shared" si="140"/>
        <v>42050.651388888888</v>
      </c>
      <c r="T1493" s="7">
        <f t="shared" si="141"/>
        <v>41991.713460648149</v>
      </c>
    </row>
    <row r="1494" spans="1:20" ht="43.2" hidden="1" x14ac:dyDescent="0.5500000000000000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5">
        <v>1308431646</v>
      </c>
      <c r="J1494">
        <v>1305839646</v>
      </c>
      <c r="K1494" t="b">
        <v>0</v>
      </c>
      <c r="L1494">
        <v>2</v>
      </c>
      <c r="M1494">
        <f t="shared" si="139"/>
        <v>15</v>
      </c>
      <c r="N1494" t="b">
        <v>0</v>
      </c>
      <c r="O1494">
        <f t="shared" si="142"/>
        <v>1</v>
      </c>
      <c r="P1494" t="s">
        <v>8275</v>
      </c>
      <c r="Q1494" t="str">
        <f t="shared" si="143"/>
        <v>publishing</v>
      </c>
      <c r="R1494" t="str">
        <f t="shared" si="144"/>
        <v>fiction</v>
      </c>
      <c r="S1494" s="7">
        <f t="shared" si="140"/>
        <v>40712.884791666671</v>
      </c>
      <c r="T1494" s="7">
        <f t="shared" si="141"/>
        <v>40682.884791666671</v>
      </c>
    </row>
    <row r="1495" spans="1:20" ht="28.8" hidden="1" x14ac:dyDescent="0.5500000000000000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5">
        <v>1371415675</v>
      </c>
      <c r="J1495">
        <v>1368823675</v>
      </c>
      <c r="K1495" t="b">
        <v>0</v>
      </c>
      <c r="L1495">
        <v>0</v>
      </c>
      <c r="M1495">
        <f t="shared" si="139"/>
        <v>0</v>
      </c>
      <c r="N1495" t="b">
        <v>0</v>
      </c>
      <c r="O1495">
        <f t="shared" si="142"/>
        <v>0</v>
      </c>
      <c r="P1495" t="s">
        <v>8275</v>
      </c>
      <c r="Q1495" t="str">
        <f t="shared" si="143"/>
        <v>publishing</v>
      </c>
      <c r="R1495" t="str">
        <f t="shared" si="144"/>
        <v>fiction</v>
      </c>
      <c r="S1495" s="7">
        <f t="shared" si="140"/>
        <v>41441.866608796299</v>
      </c>
      <c r="T1495" s="7">
        <f t="shared" si="141"/>
        <v>41411.866608796299</v>
      </c>
    </row>
    <row r="1496" spans="1:20" ht="43.2" hidden="1" x14ac:dyDescent="0.5500000000000000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5">
        <v>1428075480</v>
      </c>
      <c r="J1496">
        <v>1425489613</v>
      </c>
      <c r="K1496" t="b">
        <v>0</v>
      </c>
      <c r="L1496">
        <v>11</v>
      </c>
      <c r="M1496">
        <f t="shared" si="139"/>
        <v>40.450000000000003</v>
      </c>
      <c r="N1496" t="b">
        <v>0</v>
      </c>
      <c r="O1496">
        <f t="shared" si="142"/>
        <v>9</v>
      </c>
      <c r="P1496" t="s">
        <v>8275</v>
      </c>
      <c r="Q1496" t="str">
        <f t="shared" si="143"/>
        <v>publishing</v>
      </c>
      <c r="R1496" t="str">
        <f t="shared" si="144"/>
        <v>fiction</v>
      </c>
      <c r="S1496" s="7">
        <f t="shared" si="140"/>
        <v>42097.651388888888</v>
      </c>
      <c r="T1496" s="7">
        <f t="shared" si="141"/>
        <v>42067.722372685181</v>
      </c>
    </row>
    <row r="1497" spans="1:20" ht="28.8" hidden="1" x14ac:dyDescent="0.5500000000000000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5">
        <v>1314471431</v>
      </c>
      <c r="J1497">
        <v>1311879431</v>
      </c>
      <c r="K1497" t="b">
        <v>0</v>
      </c>
      <c r="L1497">
        <v>0</v>
      </c>
      <c r="M1497">
        <f t="shared" si="139"/>
        <v>0</v>
      </c>
      <c r="N1497" t="b">
        <v>0</v>
      </c>
      <c r="O1497">
        <f t="shared" si="142"/>
        <v>0</v>
      </c>
      <c r="P1497" t="s">
        <v>8275</v>
      </c>
      <c r="Q1497" t="str">
        <f t="shared" si="143"/>
        <v>publishing</v>
      </c>
      <c r="R1497" t="str">
        <f t="shared" si="144"/>
        <v>fiction</v>
      </c>
      <c r="S1497" s="7">
        <f t="shared" si="140"/>
        <v>40782.789710648147</v>
      </c>
      <c r="T1497" s="7">
        <f t="shared" si="141"/>
        <v>40752.789710648147</v>
      </c>
    </row>
    <row r="1498" spans="1:20" ht="43.2" hidden="1" x14ac:dyDescent="0.5500000000000000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5">
        <v>1410866659</v>
      </c>
      <c r="J1498">
        <v>1405682659</v>
      </c>
      <c r="K1498" t="b">
        <v>0</v>
      </c>
      <c r="L1498">
        <v>0</v>
      </c>
      <c r="M1498">
        <f t="shared" si="139"/>
        <v>0</v>
      </c>
      <c r="N1498" t="b">
        <v>0</v>
      </c>
      <c r="O1498">
        <f t="shared" si="142"/>
        <v>0</v>
      </c>
      <c r="P1498" t="s">
        <v>8275</v>
      </c>
      <c r="Q1498" t="str">
        <f t="shared" si="143"/>
        <v>publishing</v>
      </c>
      <c r="R1498" t="str">
        <f t="shared" si="144"/>
        <v>fiction</v>
      </c>
      <c r="S1498" s="7">
        <f t="shared" si="140"/>
        <v>41898.475219907406</v>
      </c>
      <c r="T1498" s="7">
        <f t="shared" si="141"/>
        <v>41838.475219907406</v>
      </c>
    </row>
    <row r="1499" spans="1:20" ht="43.2" hidden="1" x14ac:dyDescent="0.5500000000000000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5">
        <v>1375299780</v>
      </c>
      <c r="J1499">
        <v>1371655522</v>
      </c>
      <c r="K1499" t="b">
        <v>0</v>
      </c>
      <c r="L1499">
        <v>1</v>
      </c>
      <c r="M1499">
        <f t="shared" si="139"/>
        <v>1</v>
      </c>
      <c r="N1499" t="b">
        <v>0</v>
      </c>
      <c r="O1499">
        <f t="shared" si="142"/>
        <v>0</v>
      </c>
      <c r="P1499" t="s">
        <v>8275</v>
      </c>
      <c r="Q1499" t="str">
        <f t="shared" si="143"/>
        <v>publishing</v>
      </c>
      <c r="R1499" t="str">
        <f t="shared" si="144"/>
        <v>fiction</v>
      </c>
      <c r="S1499" s="7">
        <f t="shared" si="140"/>
        <v>41486.821527777778</v>
      </c>
      <c r="T1499" s="7">
        <f t="shared" si="141"/>
        <v>41444.64261574074</v>
      </c>
    </row>
    <row r="1500" spans="1:20" ht="43.2" hidden="1" x14ac:dyDescent="0.5500000000000000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5">
        <v>1409787378</v>
      </c>
      <c r="J1500">
        <v>1405899378</v>
      </c>
      <c r="K1500" t="b">
        <v>0</v>
      </c>
      <c r="L1500">
        <v>3</v>
      </c>
      <c r="M1500">
        <f t="shared" si="139"/>
        <v>19</v>
      </c>
      <c r="N1500" t="b">
        <v>0</v>
      </c>
      <c r="O1500">
        <f t="shared" si="142"/>
        <v>2</v>
      </c>
      <c r="P1500" t="s">
        <v>8275</v>
      </c>
      <c r="Q1500" t="str">
        <f t="shared" si="143"/>
        <v>publishing</v>
      </c>
      <c r="R1500" t="str">
        <f t="shared" si="144"/>
        <v>fiction</v>
      </c>
      <c r="S1500" s="7">
        <f t="shared" si="140"/>
        <v>41885.983541666668</v>
      </c>
      <c r="T1500" s="7">
        <f t="shared" si="141"/>
        <v>41840.983541666668</v>
      </c>
    </row>
    <row r="1501" spans="1:20" ht="43.2" hidden="1" x14ac:dyDescent="0.5500000000000000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5">
        <v>1470355833</v>
      </c>
      <c r="J1501">
        <v>1465171833</v>
      </c>
      <c r="K1501" t="b">
        <v>0</v>
      </c>
      <c r="L1501">
        <v>1</v>
      </c>
      <c r="M1501">
        <f t="shared" si="139"/>
        <v>5</v>
      </c>
      <c r="N1501" t="b">
        <v>0</v>
      </c>
      <c r="O1501">
        <f t="shared" si="142"/>
        <v>0</v>
      </c>
      <c r="P1501" t="s">
        <v>8275</v>
      </c>
      <c r="Q1501" t="str">
        <f t="shared" si="143"/>
        <v>publishing</v>
      </c>
      <c r="R1501" t="str">
        <f t="shared" si="144"/>
        <v>fiction</v>
      </c>
      <c r="S1501" s="7">
        <f t="shared" si="140"/>
        <v>42587.007326388892</v>
      </c>
      <c r="T1501" s="7">
        <f t="shared" si="141"/>
        <v>42527.007326388892</v>
      </c>
    </row>
    <row r="1502" spans="1:20" ht="43.2" hidden="1" x14ac:dyDescent="0.5500000000000000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5">
        <v>1367444557</v>
      </c>
      <c r="J1502">
        <v>1364852557</v>
      </c>
      <c r="K1502" t="b">
        <v>0</v>
      </c>
      <c r="L1502">
        <v>15</v>
      </c>
      <c r="M1502">
        <f t="shared" si="139"/>
        <v>46.73</v>
      </c>
      <c r="N1502" t="b">
        <v>0</v>
      </c>
      <c r="O1502">
        <f t="shared" si="142"/>
        <v>25</v>
      </c>
      <c r="P1502" t="s">
        <v>8275</v>
      </c>
      <c r="Q1502" t="str">
        <f t="shared" si="143"/>
        <v>publishing</v>
      </c>
      <c r="R1502" t="str">
        <f t="shared" si="144"/>
        <v>fiction</v>
      </c>
      <c r="S1502" s="7">
        <f t="shared" si="140"/>
        <v>41395.904594907406</v>
      </c>
      <c r="T1502" s="7">
        <f t="shared" si="141"/>
        <v>41365.904594907406</v>
      </c>
    </row>
    <row r="1503" spans="1:20" ht="28.8" hidden="1" x14ac:dyDescent="0.5500000000000000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5">
        <v>1436364023</v>
      </c>
      <c r="J1503">
        <v>1433772023</v>
      </c>
      <c r="K1503" t="b">
        <v>1</v>
      </c>
      <c r="L1503">
        <v>885</v>
      </c>
      <c r="M1503">
        <f t="shared" si="139"/>
        <v>97.73</v>
      </c>
      <c r="N1503" t="b">
        <v>1</v>
      </c>
      <c r="O1503">
        <f t="shared" si="142"/>
        <v>166</v>
      </c>
      <c r="P1503" t="s">
        <v>8285</v>
      </c>
      <c r="Q1503" t="str">
        <f t="shared" si="143"/>
        <v>photography</v>
      </c>
      <c r="R1503" t="str">
        <f t="shared" si="144"/>
        <v>photobooks</v>
      </c>
      <c r="S1503" s="7">
        <f t="shared" si="140"/>
        <v>42193.583599537036</v>
      </c>
      <c r="T1503" s="7">
        <f t="shared" si="141"/>
        <v>42163.583599537036</v>
      </c>
    </row>
    <row r="1504" spans="1:20" ht="43.2" hidden="1" x14ac:dyDescent="0.5500000000000000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5">
        <v>1458943200</v>
      </c>
      <c r="J1504">
        <v>1456491680</v>
      </c>
      <c r="K1504" t="b">
        <v>1</v>
      </c>
      <c r="L1504">
        <v>329</v>
      </c>
      <c r="M1504">
        <f t="shared" si="139"/>
        <v>67.84</v>
      </c>
      <c r="N1504" t="b">
        <v>1</v>
      </c>
      <c r="O1504">
        <f t="shared" si="142"/>
        <v>101</v>
      </c>
      <c r="P1504" t="s">
        <v>8285</v>
      </c>
      <c r="Q1504" t="str">
        <f t="shared" si="143"/>
        <v>photography</v>
      </c>
      <c r="R1504" t="str">
        <f t="shared" si="144"/>
        <v>photobooks</v>
      </c>
      <c r="S1504" s="7">
        <f t="shared" si="140"/>
        <v>42454.916666666672</v>
      </c>
      <c r="T1504" s="7">
        <f t="shared" si="141"/>
        <v>42426.542592592596</v>
      </c>
    </row>
    <row r="1505" spans="1:20" ht="43.2" hidden="1" x14ac:dyDescent="0.5500000000000000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5">
        <v>1477210801</v>
      </c>
      <c r="J1505">
        <v>1472026801</v>
      </c>
      <c r="K1505" t="b">
        <v>1</v>
      </c>
      <c r="L1505">
        <v>71</v>
      </c>
      <c r="M1505">
        <f t="shared" si="139"/>
        <v>56.98</v>
      </c>
      <c r="N1505" t="b">
        <v>1</v>
      </c>
      <c r="O1505">
        <f t="shared" si="142"/>
        <v>108</v>
      </c>
      <c r="P1505" t="s">
        <v>8285</v>
      </c>
      <c r="Q1505" t="str">
        <f t="shared" si="143"/>
        <v>photography</v>
      </c>
      <c r="R1505" t="str">
        <f t="shared" si="144"/>
        <v>photobooks</v>
      </c>
      <c r="S1505" s="7">
        <f t="shared" si="140"/>
        <v>42666.347233796296</v>
      </c>
      <c r="T1505" s="7">
        <f t="shared" si="141"/>
        <v>42606.347233796296</v>
      </c>
    </row>
    <row r="1506" spans="1:20" ht="28.8" hidden="1" x14ac:dyDescent="0.5500000000000000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5">
        <v>1402389180</v>
      </c>
      <c r="J1506">
        <v>1399996024</v>
      </c>
      <c r="K1506" t="b">
        <v>1</v>
      </c>
      <c r="L1506">
        <v>269</v>
      </c>
      <c r="M1506">
        <f t="shared" si="139"/>
        <v>67.16</v>
      </c>
      <c r="N1506" t="b">
        <v>1</v>
      </c>
      <c r="O1506">
        <f t="shared" si="142"/>
        <v>278</v>
      </c>
      <c r="P1506" t="s">
        <v>8285</v>
      </c>
      <c r="Q1506" t="str">
        <f t="shared" si="143"/>
        <v>photography</v>
      </c>
      <c r="R1506" t="str">
        <f t="shared" si="144"/>
        <v>photobooks</v>
      </c>
      <c r="S1506" s="7">
        <f t="shared" si="140"/>
        <v>41800.356249999997</v>
      </c>
      <c r="T1506" s="7">
        <f t="shared" si="141"/>
        <v>41772.657685185186</v>
      </c>
    </row>
    <row r="1507" spans="1:20" ht="57.6" hidden="1" x14ac:dyDescent="0.5500000000000000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5">
        <v>1458676860</v>
      </c>
      <c r="J1507">
        <v>1455446303</v>
      </c>
      <c r="K1507" t="b">
        <v>1</v>
      </c>
      <c r="L1507">
        <v>345</v>
      </c>
      <c r="M1507">
        <f t="shared" si="139"/>
        <v>48.04</v>
      </c>
      <c r="N1507" t="b">
        <v>1</v>
      </c>
      <c r="O1507">
        <f t="shared" si="142"/>
        <v>104</v>
      </c>
      <c r="P1507" t="s">
        <v>8285</v>
      </c>
      <c r="Q1507" t="str">
        <f t="shared" si="143"/>
        <v>photography</v>
      </c>
      <c r="R1507" t="str">
        <f t="shared" si="144"/>
        <v>photobooks</v>
      </c>
      <c r="S1507" s="7">
        <f t="shared" si="140"/>
        <v>42451.834027777775</v>
      </c>
      <c r="T1507" s="7">
        <f t="shared" si="141"/>
        <v>42414.44332175926</v>
      </c>
    </row>
    <row r="1508" spans="1:20" ht="43.2" hidden="1" x14ac:dyDescent="0.5500000000000000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5">
        <v>1406227904</v>
      </c>
      <c r="J1508">
        <v>1403635904</v>
      </c>
      <c r="K1508" t="b">
        <v>1</v>
      </c>
      <c r="L1508">
        <v>43</v>
      </c>
      <c r="M1508">
        <f t="shared" si="139"/>
        <v>38.86</v>
      </c>
      <c r="N1508" t="b">
        <v>1</v>
      </c>
      <c r="O1508">
        <f t="shared" si="142"/>
        <v>111</v>
      </c>
      <c r="P1508" t="s">
        <v>8285</v>
      </c>
      <c r="Q1508" t="str">
        <f t="shared" si="143"/>
        <v>photography</v>
      </c>
      <c r="R1508" t="str">
        <f t="shared" si="144"/>
        <v>photobooks</v>
      </c>
      <c r="S1508" s="7">
        <f t="shared" si="140"/>
        <v>41844.785925925928</v>
      </c>
      <c r="T1508" s="7">
        <f t="shared" si="141"/>
        <v>41814.785925925928</v>
      </c>
    </row>
    <row r="1509" spans="1:20" ht="43.2" hidden="1" x14ac:dyDescent="0.5500000000000000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5">
        <v>1273911000</v>
      </c>
      <c r="J1509">
        <v>1268822909</v>
      </c>
      <c r="K1509" t="b">
        <v>1</v>
      </c>
      <c r="L1509">
        <v>33</v>
      </c>
      <c r="M1509">
        <f t="shared" si="139"/>
        <v>78.180000000000007</v>
      </c>
      <c r="N1509" t="b">
        <v>1</v>
      </c>
      <c r="O1509">
        <f t="shared" si="142"/>
        <v>215</v>
      </c>
      <c r="P1509" t="s">
        <v>8285</v>
      </c>
      <c r="Q1509" t="str">
        <f t="shared" si="143"/>
        <v>photography</v>
      </c>
      <c r="R1509" t="str">
        <f t="shared" si="144"/>
        <v>photobooks</v>
      </c>
      <c r="S1509" s="7">
        <f t="shared" si="140"/>
        <v>40313.340277777781</v>
      </c>
      <c r="T1509" s="7">
        <f t="shared" si="141"/>
        <v>40254.450335648151</v>
      </c>
    </row>
    <row r="1510" spans="1:20" ht="43.2" hidden="1" x14ac:dyDescent="0.5500000000000000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5">
        <v>1403880281</v>
      </c>
      <c r="J1510">
        <v>1401201881</v>
      </c>
      <c r="K1510" t="b">
        <v>1</v>
      </c>
      <c r="L1510">
        <v>211</v>
      </c>
      <c r="M1510">
        <f t="shared" si="139"/>
        <v>97.11</v>
      </c>
      <c r="N1510" t="b">
        <v>1</v>
      </c>
      <c r="O1510">
        <f t="shared" si="142"/>
        <v>111</v>
      </c>
      <c r="P1510" t="s">
        <v>8285</v>
      </c>
      <c r="Q1510" t="str">
        <f t="shared" si="143"/>
        <v>photography</v>
      </c>
      <c r="R1510" t="str">
        <f t="shared" si="144"/>
        <v>photobooks</v>
      </c>
      <c r="S1510" s="7">
        <f t="shared" si="140"/>
        <v>41817.614363425928</v>
      </c>
      <c r="T1510" s="7">
        <f t="shared" si="141"/>
        <v>41786.614363425928</v>
      </c>
    </row>
    <row r="1511" spans="1:20" ht="43.2" hidden="1" x14ac:dyDescent="0.5500000000000000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5">
        <v>1487113140</v>
      </c>
      <c r="J1511">
        <v>1484570885</v>
      </c>
      <c r="K1511" t="b">
        <v>1</v>
      </c>
      <c r="L1511">
        <v>196</v>
      </c>
      <c r="M1511">
        <f t="shared" si="139"/>
        <v>110.39</v>
      </c>
      <c r="N1511" t="b">
        <v>1</v>
      </c>
      <c r="O1511">
        <f t="shared" si="142"/>
        <v>124</v>
      </c>
      <c r="P1511" t="s">
        <v>8285</v>
      </c>
      <c r="Q1511" t="str">
        <f t="shared" si="143"/>
        <v>photography</v>
      </c>
      <c r="R1511" t="str">
        <f t="shared" si="144"/>
        <v>photobooks</v>
      </c>
      <c r="S1511" s="7">
        <f t="shared" si="140"/>
        <v>42780.957638888889</v>
      </c>
      <c r="T1511" s="7">
        <f t="shared" si="141"/>
        <v>42751.533391203702</v>
      </c>
    </row>
    <row r="1512" spans="1:20" ht="43.2" hidden="1" x14ac:dyDescent="0.5500000000000000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5">
        <v>1405761278</v>
      </c>
      <c r="J1512">
        <v>1403169278</v>
      </c>
      <c r="K1512" t="b">
        <v>1</v>
      </c>
      <c r="L1512">
        <v>405</v>
      </c>
      <c r="M1512">
        <f t="shared" si="139"/>
        <v>39.92</v>
      </c>
      <c r="N1512" t="b">
        <v>1</v>
      </c>
      <c r="O1512">
        <f t="shared" si="142"/>
        <v>101</v>
      </c>
      <c r="P1512" t="s">
        <v>8285</v>
      </c>
      <c r="Q1512" t="str">
        <f t="shared" si="143"/>
        <v>photography</v>
      </c>
      <c r="R1512" t="str">
        <f t="shared" si="144"/>
        <v>photobooks</v>
      </c>
      <c r="S1512" s="7">
        <f t="shared" si="140"/>
        <v>41839.385162037033</v>
      </c>
      <c r="T1512" s="7">
        <f t="shared" si="141"/>
        <v>41809.385162037033</v>
      </c>
    </row>
    <row r="1513" spans="1:20" ht="43.2" hidden="1" x14ac:dyDescent="0.5500000000000000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5">
        <v>1447858804</v>
      </c>
      <c r="J1513">
        <v>1445263204</v>
      </c>
      <c r="K1513" t="b">
        <v>1</v>
      </c>
      <c r="L1513">
        <v>206</v>
      </c>
      <c r="M1513">
        <f t="shared" si="139"/>
        <v>75.98</v>
      </c>
      <c r="N1513" t="b">
        <v>1</v>
      </c>
      <c r="O1513">
        <f t="shared" si="142"/>
        <v>112</v>
      </c>
      <c r="P1513" t="s">
        <v>8285</v>
      </c>
      <c r="Q1513" t="str">
        <f t="shared" si="143"/>
        <v>photography</v>
      </c>
      <c r="R1513" t="str">
        <f t="shared" si="144"/>
        <v>photobooks</v>
      </c>
      <c r="S1513" s="7">
        <f t="shared" si="140"/>
        <v>42326.625046296293</v>
      </c>
      <c r="T1513" s="7">
        <f t="shared" si="141"/>
        <v>42296.583379629628</v>
      </c>
    </row>
    <row r="1514" spans="1:20" ht="43.2" hidden="1" x14ac:dyDescent="0.5500000000000000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5">
        <v>1486311939</v>
      </c>
      <c r="J1514">
        <v>1483719939</v>
      </c>
      <c r="K1514" t="b">
        <v>1</v>
      </c>
      <c r="L1514">
        <v>335</v>
      </c>
      <c r="M1514">
        <f t="shared" si="139"/>
        <v>58.38</v>
      </c>
      <c r="N1514" t="b">
        <v>1</v>
      </c>
      <c r="O1514">
        <f t="shared" si="142"/>
        <v>559</v>
      </c>
      <c r="P1514" t="s">
        <v>8285</v>
      </c>
      <c r="Q1514" t="str">
        <f t="shared" si="143"/>
        <v>photography</v>
      </c>
      <c r="R1514" t="str">
        <f t="shared" si="144"/>
        <v>photobooks</v>
      </c>
      <c r="S1514" s="7">
        <f t="shared" si="140"/>
        <v>42771.684479166666</v>
      </c>
      <c r="T1514" s="7">
        <f t="shared" si="141"/>
        <v>42741.684479166666</v>
      </c>
    </row>
    <row r="1515" spans="1:20" ht="43.2" hidden="1" x14ac:dyDescent="0.5500000000000000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5">
        <v>1405523866</v>
      </c>
      <c r="J1515">
        <v>1402931866</v>
      </c>
      <c r="K1515" t="b">
        <v>1</v>
      </c>
      <c r="L1515">
        <v>215</v>
      </c>
      <c r="M1515">
        <f t="shared" si="139"/>
        <v>55.82</v>
      </c>
      <c r="N1515" t="b">
        <v>1</v>
      </c>
      <c r="O1515">
        <f t="shared" si="142"/>
        <v>150</v>
      </c>
      <c r="P1515" t="s">
        <v>8285</v>
      </c>
      <c r="Q1515" t="str">
        <f t="shared" si="143"/>
        <v>photography</v>
      </c>
      <c r="R1515" t="str">
        <f t="shared" si="144"/>
        <v>photobooks</v>
      </c>
      <c r="S1515" s="7">
        <f t="shared" si="140"/>
        <v>41836.637337962966</v>
      </c>
      <c r="T1515" s="7">
        <f t="shared" si="141"/>
        <v>41806.637337962966</v>
      </c>
    </row>
    <row r="1516" spans="1:20" ht="43.2" hidden="1" x14ac:dyDescent="0.5500000000000000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5">
        <v>1443363640</v>
      </c>
      <c r="J1516">
        <v>1439907640</v>
      </c>
      <c r="K1516" t="b">
        <v>1</v>
      </c>
      <c r="L1516">
        <v>176</v>
      </c>
      <c r="M1516">
        <f t="shared" si="139"/>
        <v>151.24</v>
      </c>
      <c r="N1516" t="b">
        <v>1</v>
      </c>
      <c r="O1516">
        <f t="shared" si="142"/>
        <v>106</v>
      </c>
      <c r="P1516" t="s">
        <v>8285</v>
      </c>
      <c r="Q1516" t="str">
        <f t="shared" si="143"/>
        <v>photography</v>
      </c>
      <c r="R1516" t="str">
        <f t="shared" si="144"/>
        <v>photobooks</v>
      </c>
      <c r="S1516" s="7">
        <f t="shared" si="140"/>
        <v>42274.597685185188</v>
      </c>
      <c r="T1516" s="7">
        <f t="shared" si="141"/>
        <v>42234.597685185188</v>
      </c>
    </row>
    <row r="1517" spans="1:20" ht="43.2" hidden="1" x14ac:dyDescent="0.5500000000000000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5">
        <v>1458104697</v>
      </c>
      <c r="J1517">
        <v>1455516297</v>
      </c>
      <c r="K1517" t="b">
        <v>1</v>
      </c>
      <c r="L1517">
        <v>555</v>
      </c>
      <c r="M1517">
        <f t="shared" si="139"/>
        <v>849.67</v>
      </c>
      <c r="N1517" t="b">
        <v>1</v>
      </c>
      <c r="O1517">
        <f t="shared" si="142"/>
        <v>157</v>
      </c>
      <c r="P1517" t="s">
        <v>8285</v>
      </c>
      <c r="Q1517" t="str">
        <f t="shared" si="143"/>
        <v>photography</v>
      </c>
      <c r="R1517" t="str">
        <f t="shared" si="144"/>
        <v>photobooks</v>
      </c>
      <c r="S1517" s="7">
        <f t="shared" si="140"/>
        <v>42445.211770833332</v>
      </c>
      <c r="T1517" s="7">
        <f t="shared" si="141"/>
        <v>42415.253437499996</v>
      </c>
    </row>
    <row r="1518" spans="1:20" ht="43.2" hidden="1" x14ac:dyDescent="0.5500000000000000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5">
        <v>1475762400</v>
      </c>
      <c r="J1518">
        <v>1473160292</v>
      </c>
      <c r="K1518" t="b">
        <v>1</v>
      </c>
      <c r="L1518">
        <v>116</v>
      </c>
      <c r="M1518">
        <f t="shared" si="139"/>
        <v>159.24</v>
      </c>
      <c r="N1518" t="b">
        <v>1</v>
      </c>
      <c r="O1518">
        <f t="shared" si="142"/>
        <v>109</v>
      </c>
      <c r="P1518" t="s">
        <v>8285</v>
      </c>
      <c r="Q1518" t="str">
        <f t="shared" si="143"/>
        <v>photography</v>
      </c>
      <c r="R1518" t="str">
        <f t="shared" si="144"/>
        <v>photobooks</v>
      </c>
      <c r="S1518" s="7">
        <f t="shared" si="140"/>
        <v>42649.583333333328</v>
      </c>
      <c r="T1518" s="7">
        <f t="shared" si="141"/>
        <v>42619.466342592597</v>
      </c>
    </row>
    <row r="1519" spans="1:20" ht="43.2" hidden="1" x14ac:dyDescent="0.5500000000000000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5">
        <v>1417845600</v>
      </c>
      <c r="J1519">
        <v>1415194553</v>
      </c>
      <c r="K1519" t="b">
        <v>1</v>
      </c>
      <c r="L1519">
        <v>615</v>
      </c>
      <c r="M1519">
        <f t="shared" si="139"/>
        <v>39.51</v>
      </c>
      <c r="N1519" t="b">
        <v>1</v>
      </c>
      <c r="O1519">
        <f t="shared" si="142"/>
        <v>162</v>
      </c>
      <c r="P1519" t="s">
        <v>8285</v>
      </c>
      <c r="Q1519" t="str">
        <f t="shared" si="143"/>
        <v>photography</v>
      </c>
      <c r="R1519" t="str">
        <f t="shared" si="144"/>
        <v>photobooks</v>
      </c>
      <c r="S1519" s="7">
        <f t="shared" si="140"/>
        <v>41979.25</v>
      </c>
      <c r="T1519" s="7">
        <f t="shared" si="141"/>
        <v>41948.56658564815</v>
      </c>
    </row>
    <row r="1520" spans="1:20" ht="28.8" hidden="1" x14ac:dyDescent="0.5500000000000000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5">
        <v>1401565252</v>
      </c>
      <c r="J1520">
        <v>1398973252</v>
      </c>
      <c r="K1520" t="b">
        <v>1</v>
      </c>
      <c r="L1520">
        <v>236</v>
      </c>
      <c r="M1520">
        <f t="shared" si="139"/>
        <v>130.53</v>
      </c>
      <c r="N1520" t="b">
        <v>1</v>
      </c>
      <c r="O1520">
        <f t="shared" si="142"/>
        <v>205</v>
      </c>
      <c r="P1520" t="s">
        <v>8285</v>
      </c>
      <c r="Q1520" t="str">
        <f t="shared" si="143"/>
        <v>photography</v>
      </c>
      <c r="R1520" t="str">
        <f t="shared" si="144"/>
        <v>photobooks</v>
      </c>
      <c r="S1520" s="7">
        <f t="shared" si="140"/>
        <v>41790.8200462963</v>
      </c>
      <c r="T1520" s="7">
        <f t="shared" si="141"/>
        <v>41760.8200462963</v>
      </c>
    </row>
    <row r="1521" spans="1:20" ht="43.2" hidden="1" x14ac:dyDescent="0.5500000000000000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5">
        <v>1403301540</v>
      </c>
      <c r="J1521">
        <v>1400867283</v>
      </c>
      <c r="K1521" t="b">
        <v>1</v>
      </c>
      <c r="L1521">
        <v>145</v>
      </c>
      <c r="M1521">
        <f t="shared" si="139"/>
        <v>64.16</v>
      </c>
      <c r="N1521" t="b">
        <v>1</v>
      </c>
      <c r="O1521">
        <f t="shared" si="142"/>
        <v>103</v>
      </c>
      <c r="P1521" t="s">
        <v>8285</v>
      </c>
      <c r="Q1521" t="str">
        <f t="shared" si="143"/>
        <v>photography</v>
      </c>
      <c r="R1521" t="str">
        <f t="shared" si="144"/>
        <v>photobooks</v>
      </c>
      <c r="S1521" s="7">
        <f t="shared" si="140"/>
        <v>41810.915972222225</v>
      </c>
      <c r="T1521" s="7">
        <f t="shared" si="141"/>
        <v>41782.741701388892</v>
      </c>
    </row>
    <row r="1522" spans="1:20" ht="28.8" hidden="1" x14ac:dyDescent="0.5500000000000000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5">
        <v>1418961600</v>
      </c>
      <c r="J1522">
        <v>1415824513</v>
      </c>
      <c r="K1522" t="b">
        <v>1</v>
      </c>
      <c r="L1522">
        <v>167</v>
      </c>
      <c r="M1522">
        <f t="shared" si="139"/>
        <v>111.53</v>
      </c>
      <c r="N1522" t="b">
        <v>1</v>
      </c>
      <c r="O1522">
        <f t="shared" si="142"/>
        <v>103</v>
      </c>
      <c r="P1522" t="s">
        <v>8285</v>
      </c>
      <c r="Q1522" t="str">
        <f t="shared" si="143"/>
        <v>photography</v>
      </c>
      <c r="R1522" t="str">
        <f t="shared" si="144"/>
        <v>photobooks</v>
      </c>
      <c r="S1522" s="7">
        <f t="shared" si="140"/>
        <v>41992.166666666672</v>
      </c>
      <c r="T1522" s="7">
        <f t="shared" si="141"/>
        <v>41955.857789351852</v>
      </c>
    </row>
    <row r="1523" spans="1:20" ht="43.2" hidden="1" x14ac:dyDescent="0.5500000000000000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5">
        <v>1465272091</v>
      </c>
      <c r="J1523">
        <v>1462248091</v>
      </c>
      <c r="K1523" t="b">
        <v>1</v>
      </c>
      <c r="L1523">
        <v>235</v>
      </c>
      <c r="M1523">
        <f t="shared" si="139"/>
        <v>170.45</v>
      </c>
      <c r="N1523" t="b">
        <v>1</v>
      </c>
      <c r="O1523">
        <f t="shared" si="142"/>
        <v>107</v>
      </c>
      <c r="P1523" t="s">
        <v>8285</v>
      </c>
      <c r="Q1523" t="str">
        <f t="shared" si="143"/>
        <v>photography</v>
      </c>
      <c r="R1523" t="str">
        <f t="shared" si="144"/>
        <v>photobooks</v>
      </c>
      <c r="S1523" s="7">
        <f t="shared" si="140"/>
        <v>42528.167719907404</v>
      </c>
      <c r="T1523" s="7">
        <f t="shared" si="141"/>
        <v>42493.167719907404</v>
      </c>
    </row>
    <row r="1524" spans="1:20" ht="43.2" hidden="1" x14ac:dyDescent="0.5500000000000000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5">
        <v>1413575739</v>
      </c>
      <c r="J1524">
        <v>1410983739</v>
      </c>
      <c r="K1524" t="b">
        <v>1</v>
      </c>
      <c r="L1524">
        <v>452</v>
      </c>
      <c r="M1524">
        <f t="shared" si="139"/>
        <v>133.74</v>
      </c>
      <c r="N1524" t="b">
        <v>1</v>
      </c>
      <c r="O1524">
        <f t="shared" si="142"/>
        <v>139</v>
      </c>
      <c r="P1524" t="s">
        <v>8285</v>
      </c>
      <c r="Q1524" t="str">
        <f t="shared" si="143"/>
        <v>photography</v>
      </c>
      <c r="R1524" t="str">
        <f t="shared" si="144"/>
        <v>photobooks</v>
      </c>
      <c r="S1524" s="7">
        <f t="shared" si="140"/>
        <v>41929.830312500002</v>
      </c>
      <c r="T1524" s="7">
        <f t="shared" si="141"/>
        <v>41899.830312500002</v>
      </c>
    </row>
    <row r="1525" spans="1:20" ht="43.2" hidden="1" x14ac:dyDescent="0.5500000000000000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5">
        <v>1419292800</v>
      </c>
      <c r="J1525">
        <v>1416592916</v>
      </c>
      <c r="K1525" t="b">
        <v>1</v>
      </c>
      <c r="L1525">
        <v>241</v>
      </c>
      <c r="M1525">
        <f t="shared" si="139"/>
        <v>95.83</v>
      </c>
      <c r="N1525" t="b">
        <v>1</v>
      </c>
      <c r="O1525">
        <f t="shared" si="142"/>
        <v>125</v>
      </c>
      <c r="P1525" t="s">
        <v>8285</v>
      </c>
      <c r="Q1525" t="str">
        <f t="shared" si="143"/>
        <v>photography</v>
      </c>
      <c r="R1525" t="str">
        <f t="shared" si="144"/>
        <v>photobooks</v>
      </c>
      <c r="S1525" s="7">
        <f t="shared" si="140"/>
        <v>41996</v>
      </c>
      <c r="T1525" s="7">
        <f t="shared" si="141"/>
        <v>41964.751342592594</v>
      </c>
    </row>
    <row r="1526" spans="1:20" ht="43.2" hidden="1" x14ac:dyDescent="0.5500000000000000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5">
        <v>1487592090</v>
      </c>
      <c r="J1526">
        <v>1485000090</v>
      </c>
      <c r="K1526" t="b">
        <v>1</v>
      </c>
      <c r="L1526">
        <v>28</v>
      </c>
      <c r="M1526">
        <f t="shared" si="139"/>
        <v>221.79</v>
      </c>
      <c r="N1526" t="b">
        <v>1</v>
      </c>
      <c r="O1526">
        <f t="shared" si="142"/>
        <v>207</v>
      </c>
      <c r="P1526" t="s">
        <v>8285</v>
      </c>
      <c r="Q1526" t="str">
        <f t="shared" si="143"/>
        <v>photography</v>
      </c>
      <c r="R1526" t="str">
        <f t="shared" si="144"/>
        <v>photobooks</v>
      </c>
      <c r="S1526" s="7">
        <f t="shared" si="140"/>
        <v>42786.501041666663</v>
      </c>
      <c r="T1526" s="7">
        <f t="shared" si="141"/>
        <v>42756.501041666663</v>
      </c>
    </row>
    <row r="1527" spans="1:20" ht="43.2" hidden="1" x14ac:dyDescent="0.5500000000000000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5">
        <v>1471539138</v>
      </c>
      <c r="J1527">
        <v>1468947138</v>
      </c>
      <c r="K1527" t="b">
        <v>1</v>
      </c>
      <c r="L1527">
        <v>140</v>
      </c>
      <c r="M1527">
        <f t="shared" si="139"/>
        <v>32.32</v>
      </c>
      <c r="N1527" t="b">
        <v>1</v>
      </c>
      <c r="O1527">
        <f t="shared" si="142"/>
        <v>174</v>
      </c>
      <c r="P1527" t="s">
        <v>8285</v>
      </c>
      <c r="Q1527" t="str">
        <f t="shared" si="143"/>
        <v>photography</v>
      </c>
      <c r="R1527" t="str">
        <f t="shared" si="144"/>
        <v>photobooks</v>
      </c>
      <c r="S1527" s="7">
        <f t="shared" si="140"/>
        <v>42600.702986111108</v>
      </c>
      <c r="T1527" s="7">
        <f t="shared" si="141"/>
        <v>42570.702986111108</v>
      </c>
    </row>
    <row r="1528" spans="1:20" ht="43.2" hidden="1" x14ac:dyDescent="0.5500000000000000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5">
        <v>1453185447</v>
      </c>
      <c r="J1528">
        <v>1448951847</v>
      </c>
      <c r="K1528" t="b">
        <v>1</v>
      </c>
      <c r="L1528">
        <v>280</v>
      </c>
      <c r="M1528">
        <f t="shared" si="139"/>
        <v>98.84</v>
      </c>
      <c r="N1528" t="b">
        <v>1</v>
      </c>
      <c r="O1528">
        <f t="shared" si="142"/>
        <v>120</v>
      </c>
      <c r="P1528" t="s">
        <v>8285</v>
      </c>
      <c r="Q1528" t="str">
        <f t="shared" si="143"/>
        <v>photography</v>
      </c>
      <c r="R1528" t="str">
        <f t="shared" si="144"/>
        <v>photobooks</v>
      </c>
      <c r="S1528" s="7">
        <f t="shared" si="140"/>
        <v>42388.276006944448</v>
      </c>
      <c r="T1528" s="7">
        <f t="shared" si="141"/>
        <v>42339.276006944448</v>
      </c>
    </row>
    <row r="1529" spans="1:20" ht="43.2" hidden="1" x14ac:dyDescent="0.5500000000000000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5">
        <v>1489497886</v>
      </c>
      <c r="J1529">
        <v>1487082286</v>
      </c>
      <c r="K1529" t="b">
        <v>1</v>
      </c>
      <c r="L1529">
        <v>70</v>
      </c>
      <c r="M1529">
        <f t="shared" si="139"/>
        <v>55.22</v>
      </c>
      <c r="N1529" t="b">
        <v>1</v>
      </c>
      <c r="O1529">
        <f t="shared" si="142"/>
        <v>110</v>
      </c>
      <c r="P1529" t="s">
        <v>8285</v>
      </c>
      <c r="Q1529" t="str">
        <f t="shared" si="143"/>
        <v>photography</v>
      </c>
      <c r="R1529" t="str">
        <f t="shared" si="144"/>
        <v>photobooks</v>
      </c>
      <c r="S1529" s="7">
        <f t="shared" si="140"/>
        <v>42808.558865740735</v>
      </c>
      <c r="T1529" s="7">
        <f t="shared" si="141"/>
        <v>42780.600532407407</v>
      </c>
    </row>
    <row r="1530" spans="1:20" ht="28.8" hidden="1" x14ac:dyDescent="0.5500000000000000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5">
        <v>1485907200</v>
      </c>
      <c r="J1530">
        <v>1483292122</v>
      </c>
      <c r="K1530" t="b">
        <v>1</v>
      </c>
      <c r="L1530">
        <v>160</v>
      </c>
      <c r="M1530">
        <f t="shared" si="139"/>
        <v>52.79</v>
      </c>
      <c r="N1530" t="b">
        <v>1</v>
      </c>
      <c r="O1530">
        <f t="shared" si="142"/>
        <v>282</v>
      </c>
      <c r="P1530" t="s">
        <v>8285</v>
      </c>
      <c r="Q1530" t="str">
        <f t="shared" si="143"/>
        <v>photography</v>
      </c>
      <c r="R1530" t="str">
        <f t="shared" si="144"/>
        <v>photobooks</v>
      </c>
      <c r="S1530" s="7">
        <f t="shared" si="140"/>
        <v>42767</v>
      </c>
      <c r="T1530" s="7">
        <f t="shared" si="141"/>
        <v>42736.732893518521</v>
      </c>
    </row>
    <row r="1531" spans="1:20" ht="28.8" hidden="1" x14ac:dyDescent="0.5500000000000000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5">
        <v>1426773920</v>
      </c>
      <c r="J1531">
        <v>1424185520</v>
      </c>
      <c r="K1531" t="b">
        <v>1</v>
      </c>
      <c r="L1531">
        <v>141</v>
      </c>
      <c r="M1531">
        <f t="shared" si="139"/>
        <v>135.66999999999999</v>
      </c>
      <c r="N1531" t="b">
        <v>1</v>
      </c>
      <c r="O1531">
        <f t="shared" si="142"/>
        <v>101</v>
      </c>
      <c r="P1531" t="s">
        <v>8285</v>
      </c>
      <c r="Q1531" t="str">
        <f t="shared" si="143"/>
        <v>photography</v>
      </c>
      <c r="R1531" t="str">
        <f t="shared" si="144"/>
        <v>photobooks</v>
      </c>
      <c r="S1531" s="7">
        <f t="shared" si="140"/>
        <v>42082.587037037039</v>
      </c>
      <c r="T1531" s="7">
        <f t="shared" si="141"/>
        <v>42052.628703703704</v>
      </c>
    </row>
    <row r="1532" spans="1:20" ht="43.2" hidden="1" x14ac:dyDescent="0.5500000000000000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5">
        <v>1445624695</v>
      </c>
      <c r="J1532">
        <v>1443464695</v>
      </c>
      <c r="K1532" t="b">
        <v>1</v>
      </c>
      <c r="L1532">
        <v>874</v>
      </c>
      <c r="M1532">
        <f t="shared" si="139"/>
        <v>53.99</v>
      </c>
      <c r="N1532" t="b">
        <v>1</v>
      </c>
      <c r="O1532">
        <f t="shared" si="142"/>
        <v>135</v>
      </c>
      <c r="P1532" t="s">
        <v>8285</v>
      </c>
      <c r="Q1532" t="str">
        <f t="shared" si="143"/>
        <v>photography</v>
      </c>
      <c r="R1532" t="str">
        <f t="shared" si="144"/>
        <v>photobooks</v>
      </c>
      <c r="S1532" s="7">
        <f t="shared" si="140"/>
        <v>42300.767303240747</v>
      </c>
      <c r="T1532" s="7">
        <f t="shared" si="141"/>
        <v>42275.767303240747</v>
      </c>
    </row>
    <row r="1533" spans="1:20" ht="43.2" hidden="1" x14ac:dyDescent="0.5500000000000000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5">
        <v>1417402800</v>
      </c>
      <c r="J1533">
        <v>1414610126</v>
      </c>
      <c r="K1533" t="b">
        <v>1</v>
      </c>
      <c r="L1533">
        <v>73</v>
      </c>
      <c r="M1533">
        <f t="shared" si="139"/>
        <v>56.64</v>
      </c>
      <c r="N1533" t="b">
        <v>1</v>
      </c>
      <c r="O1533">
        <f t="shared" si="142"/>
        <v>176</v>
      </c>
      <c r="P1533" t="s">
        <v>8285</v>
      </c>
      <c r="Q1533" t="str">
        <f t="shared" si="143"/>
        <v>photography</v>
      </c>
      <c r="R1533" t="str">
        <f t="shared" si="144"/>
        <v>photobooks</v>
      </c>
      <c r="S1533" s="7">
        <f t="shared" si="140"/>
        <v>41974.125</v>
      </c>
      <c r="T1533" s="7">
        <f t="shared" si="141"/>
        <v>41941.802384259259</v>
      </c>
    </row>
    <row r="1534" spans="1:20" ht="43.2" hidden="1" x14ac:dyDescent="0.5500000000000000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5">
        <v>1455548400</v>
      </c>
      <c r="J1534">
        <v>1453461865</v>
      </c>
      <c r="K1534" t="b">
        <v>1</v>
      </c>
      <c r="L1534">
        <v>294</v>
      </c>
      <c r="M1534">
        <f t="shared" si="139"/>
        <v>82.32</v>
      </c>
      <c r="N1534" t="b">
        <v>1</v>
      </c>
      <c r="O1534">
        <f t="shared" si="142"/>
        <v>484</v>
      </c>
      <c r="P1534" t="s">
        <v>8285</v>
      </c>
      <c r="Q1534" t="str">
        <f t="shared" si="143"/>
        <v>photography</v>
      </c>
      <c r="R1534" t="str">
        <f t="shared" si="144"/>
        <v>photobooks</v>
      </c>
      <c r="S1534" s="7">
        <f t="shared" si="140"/>
        <v>42415.625</v>
      </c>
      <c r="T1534" s="7">
        <f t="shared" si="141"/>
        <v>42391.475289351853</v>
      </c>
    </row>
    <row r="1535" spans="1:20" ht="28.8" hidden="1" x14ac:dyDescent="0.5500000000000000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5">
        <v>1462161540</v>
      </c>
      <c r="J1535">
        <v>1457913777</v>
      </c>
      <c r="K1535" t="b">
        <v>1</v>
      </c>
      <c r="L1535">
        <v>740</v>
      </c>
      <c r="M1535">
        <f t="shared" si="139"/>
        <v>88.26</v>
      </c>
      <c r="N1535" t="b">
        <v>1</v>
      </c>
      <c r="O1535">
        <f t="shared" si="142"/>
        <v>145</v>
      </c>
      <c r="P1535" t="s">
        <v>8285</v>
      </c>
      <c r="Q1535" t="str">
        <f t="shared" si="143"/>
        <v>photography</v>
      </c>
      <c r="R1535" t="str">
        <f t="shared" si="144"/>
        <v>photobooks</v>
      </c>
      <c r="S1535" s="7">
        <f t="shared" si="140"/>
        <v>42492.165972222225</v>
      </c>
      <c r="T1535" s="7">
        <f t="shared" si="141"/>
        <v>42443.00204861111</v>
      </c>
    </row>
    <row r="1536" spans="1:20" ht="43.2" hidden="1" x14ac:dyDescent="0.5500000000000000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5">
        <v>1441383062</v>
      </c>
      <c r="J1536">
        <v>1438791062</v>
      </c>
      <c r="K1536" t="b">
        <v>1</v>
      </c>
      <c r="L1536">
        <v>369</v>
      </c>
      <c r="M1536">
        <f t="shared" si="139"/>
        <v>84.91</v>
      </c>
      <c r="N1536" t="b">
        <v>1</v>
      </c>
      <c r="O1536">
        <f t="shared" si="142"/>
        <v>418</v>
      </c>
      <c r="P1536" t="s">
        <v>8285</v>
      </c>
      <c r="Q1536" t="str">
        <f t="shared" si="143"/>
        <v>photography</v>
      </c>
      <c r="R1536" t="str">
        <f t="shared" si="144"/>
        <v>photobooks</v>
      </c>
      <c r="S1536" s="7">
        <f t="shared" si="140"/>
        <v>42251.67432870371</v>
      </c>
      <c r="T1536" s="7">
        <f t="shared" si="141"/>
        <v>42221.67432870371</v>
      </c>
    </row>
    <row r="1537" spans="1:20" ht="43.2" hidden="1" x14ac:dyDescent="0.5500000000000000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5">
        <v>1464040800</v>
      </c>
      <c r="J1537">
        <v>1461527631</v>
      </c>
      <c r="K1537" t="b">
        <v>1</v>
      </c>
      <c r="L1537">
        <v>110</v>
      </c>
      <c r="M1537">
        <f t="shared" si="139"/>
        <v>48.15</v>
      </c>
      <c r="N1537" t="b">
        <v>1</v>
      </c>
      <c r="O1537">
        <f t="shared" si="142"/>
        <v>132</v>
      </c>
      <c r="P1537" t="s">
        <v>8285</v>
      </c>
      <c r="Q1537" t="str">
        <f t="shared" si="143"/>
        <v>photography</v>
      </c>
      <c r="R1537" t="str">
        <f t="shared" si="144"/>
        <v>photobooks</v>
      </c>
      <c r="S1537" s="7">
        <f t="shared" si="140"/>
        <v>42513.916666666672</v>
      </c>
      <c r="T1537" s="7">
        <f t="shared" si="141"/>
        <v>42484.829062500001</v>
      </c>
    </row>
    <row r="1538" spans="1:20" ht="43.2" hidden="1" x14ac:dyDescent="0.5500000000000000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5">
        <v>1440702910</v>
      </c>
      <c r="J1538">
        <v>1438110910</v>
      </c>
      <c r="K1538" t="b">
        <v>1</v>
      </c>
      <c r="L1538">
        <v>455</v>
      </c>
      <c r="M1538">
        <f t="shared" ref="M1538:M1601" si="145">IF(L1538=0,0,ROUND(E1538/L1538,2))</f>
        <v>66.02</v>
      </c>
      <c r="N1538" t="b">
        <v>1</v>
      </c>
      <c r="O1538">
        <f t="shared" si="142"/>
        <v>250</v>
      </c>
      <c r="P1538" t="s">
        <v>8285</v>
      </c>
      <c r="Q1538" t="str">
        <f t="shared" si="143"/>
        <v>photography</v>
      </c>
      <c r="R1538" t="str">
        <f t="shared" si="144"/>
        <v>photobooks</v>
      </c>
      <c r="S1538" s="7">
        <f t="shared" ref="S1538:S1601" si="146">(((I1538/60)/60)/24)+DATE(1970,1,1)</f>
        <v>42243.802199074074</v>
      </c>
      <c r="T1538" s="7">
        <f t="shared" ref="T1538:T1601" si="147">(((J1538/60)/60)/24)+DATE(1970,1,1)</f>
        <v>42213.802199074074</v>
      </c>
    </row>
    <row r="1539" spans="1:20" ht="43.2" hidden="1" x14ac:dyDescent="0.5500000000000000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5">
        <v>1470506400</v>
      </c>
      <c r="J1539">
        <v>1467358427</v>
      </c>
      <c r="K1539" t="b">
        <v>1</v>
      </c>
      <c r="L1539">
        <v>224</v>
      </c>
      <c r="M1539">
        <f t="shared" si="145"/>
        <v>96.38</v>
      </c>
      <c r="N1539" t="b">
        <v>1</v>
      </c>
      <c r="O1539">
        <f t="shared" ref="O1539:O1602" si="148">ROUND(($E1539*100)/$D1539,0)</f>
        <v>180</v>
      </c>
      <c r="P1539" t="s">
        <v>8285</v>
      </c>
      <c r="Q1539" t="str">
        <f t="shared" ref="Q1539:Q1602" si="149">LEFT(P1539,FIND("/",P1539)-1)</f>
        <v>photography</v>
      </c>
      <c r="R1539" t="str">
        <f t="shared" si="144"/>
        <v>photobooks</v>
      </c>
      <c r="S1539" s="7">
        <f t="shared" si="146"/>
        <v>42588.75</v>
      </c>
      <c r="T1539" s="7">
        <f t="shared" si="147"/>
        <v>42552.315127314811</v>
      </c>
    </row>
    <row r="1540" spans="1:20" ht="43.2" hidden="1" x14ac:dyDescent="0.5500000000000000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5">
        <v>1421952370</v>
      </c>
      <c r="J1540">
        <v>1418064370</v>
      </c>
      <c r="K1540" t="b">
        <v>1</v>
      </c>
      <c r="L1540">
        <v>46</v>
      </c>
      <c r="M1540">
        <f t="shared" si="145"/>
        <v>156.16999999999999</v>
      </c>
      <c r="N1540" t="b">
        <v>1</v>
      </c>
      <c r="O1540">
        <f t="shared" si="148"/>
        <v>103</v>
      </c>
      <c r="P1540" t="s">
        <v>8285</v>
      </c>
      <c r="Q1540" t="str">
        <f t="shared" si="149"/>
        <v>photography</v>
      </c>
      <c r="R1540" t="str">
        <f t="shared" si="144"/>
        <v>photobooks</v>
      </c>
      <c r="S1540" s="7">
        <f t="shared" si="146"/>
        <v>42026.782060185185</v>
      </c>
      <c r="T1540" s="7">
        <f t="shared" si="147"/>
        <v>41981.782060185185</v>
      </c>
    </row>
    <row r="1541" spans="1:20" ht="43.2" hidden="1" x14ac:dyDescent="0.5500000000000000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5">
        <v>1483481019</v>
      </c>
      <c r="J1541">
        <v>1480629819</v>
      </c>
      <c r="K1541" t="b">
        <v>0</v>
      </c>
      <c r="L1541">
        <v>284</v>
      </c>
      <c r="M1541">
        <f t="shared" si="145"/>
        <v>95.76</v>
      </c>
      <c r="N1541" t="b">
        <v>1</v>
      </c>
      <c r="O1541">
        <f t="shared" si="148"/>
        <v>136</v>
      </c>
      <c r="P1541" t="s">
        <v>8285</v>
      </c>
      <c r="Q1541" t="str">
        <f t="shared" si="149"/>
        <v>photography</v>
      </c>
      <c r="R1541" t="str">
        <f t="shared" si="144"/>
        <v>photobooks</v>
      </c>
      <c r="S1541" s="7">
        <f t="shared" si="146"/>
        <v>42738.919201388882</v>
      </c>
      <c r="T1541" s="7">
        <f t="shared" si="147"/>
        <v>42705.919201388882</v>
      </c>
    </row>
    <row r="1542" spans="1:20" ht="43.2" hidden="1" x14ac:dyDescent="0.5500000000000000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5">
        <v>1416964500</v>
      </c>
      <c r="J1542">
        <v>1414368616</v>
      </c>
      <c r="K1542" t="b">
        <v>1</v>
      </c>
      <c r="L1542">
        <v>98</v>
      </c>
      <c r="M1542">
        <f t="shared" si="145"/>
        <v>180.41</v>
      </c>
      <c r="N1542" t="b">
        <v>1</v>
      </c>
      <c r="O1542">
        <f t="shared" si="148"/>
        <v>118</v>
      </c>
      <c r="P1542" t="s">
        <v>8285</v>
      </c>
      <c r="Q1542" t="str">
        <f t="shared" si="149"/>
        <v>photography</v>
      </c>
      <c r="R1542" t="str">
        <f t="shared" si="144"/>
        <v>photobooks</v>
      </c>
      <c r="S1542" s="7">
        <f t="shared" si="146"/>
        <v>41969.052083333328</v>
      </c>
      <c r="T1542" s="7">
        <f t="shared" si="147"/>
        <v>41939.00712962963</v>
      </c>
    </row>
    <row r="1543" spans="1:20" ht="43.2" hidden="1" x14ac:dyDescent="0.5500000000000000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5">
        <v>1420045538</v>
      </c>
      <c r="J1543">
        <v>1417453538</v>
      </c>
      <c r="K1543" t="b">
        <v>0</v>
      </c>
      <c r="L1543">
        <v>2</v>
      </c>
      <c r="M1543">
        <f t="shared" si="145"/>
        <v>3</v>
      </c>
      <c r="N1543" t="b">
        <v>0</v>
      </c>
      <c r="O1543">
        <f t="shared" si="148"/>
        <v>0</v>
      </c>
      <c r="P1543" t="s">
        <v>8289</v>
      </c>
      <c r="Q1543" t="str">
        <f t="shared" si="149"/>
        <v>photography</v>
      </c>
      <c r="R1543" t="str">
        <f t="shared" si="144"/>
        <v>nature</v>
      </c>
      <c r="S1543" s="7">
        <f t="shared" si="146"/>
        <v>42004.712245370371</v>
      </c>
      <c r="T1543" s="7">
        <f t="shared" si="147"/>
        <v>41974.712245370371</v>
      </c>
    </row>
    <row r="1544" spans="1:20" ht="43.2" hidden="1" x14ac:dyDescent="0.5500000000000000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5">
        <v>1435708500</v>
      </c>
      <c r="J1544">
        <v>1434412500</v>
      </c>
      <c r="K1544" t="b">
        <v>0</v>
      </c>
      <c r="L1544">
        <v>1</v>
      </c>
      <c r="M1544">
        <f t="shared" si="145"/>
        <v>20</v>
      </c>
      <c r="N1544" t="b">
        <v>0</v>
      </c>
      <c r="O1544">
        <f t="shared" si="148"/>
        <v>4</v>
      </c>
      <c r="P1544" t="s">
        <v>8289</v>
      </c>
      <c r="Q1544" t="str">
        <f t="shared" si="149"/>
        <v>photography</v>
      </c>
      <c r="R1544" t="str">
        <f t="shared" si="144"/>
        <v>nature</v>
      </c>
      <c r="S1544" s="7">
        <f t="shared" si="146"/>
        <v>42185.996527777781</v>
      </c>
      <c r="T1544" s="7">
        <f t="shared" si="147"/>
        <v>42170.996527777781</v>
      </c>
    </row>
    <row r="1545" spans="1:20" ht="43.2" hidden="1" x14ac:dyDescent="0.5500000000000000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5">
        <v>1416662034</v>
      </c>
      <c r="J1545">
        <v>1414066434</v>
      </c>
      <c r="K1545" t="b">
        <v>0</v>
      </c>
      <c r="L1545">
        <v>1</v>
      </c>
      <c r="M1545">
        <f t="shared" si="145"/>
        <v>10</v>
      </c>
      <c r="N1545" t="b">
        <v>0</v>
      </c>
      <c r="O1545">
        <f t="shared" si="148"/>
        <v>0</v>
      </c>
      <c r="P1545" t="s">
        <v>8289</v>
      </c>
      <c r="Q1545" t="str">
        <f t="shared" si="149"/>
        <v>photography</v>
      </c>
      <c r="R1545" t="str">
        <f t="shared" si="144"/>
        <v>nature</v>
      </c>
      <c r="S1545" s="7">
        <f t="shared" si="146"/>
        <v>41965.551319444443</v>
      </c>
      <c r="T1545" s="7">
        <f t="shared" si="147"/>
        <v>41935.509652777779</v>
      </c>
    </row>
    <row r="1546" spans="1:20" ht="43.2" hidden="1" x14ac:dyDescent="0.5500000000000000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5">
        <v>1427847480</v>
      </c>
      <c r="J1546">
        <v>1424222024</v>
      </c>
      <c r="K1546" t="b">
        <v>0</v>
      </c>
      <c r="L1546">
        <v>0</v>
      </c>
      <c r="M1546">
        <f t="shared" si="145"/>
        <v>0</v>
      </c>
      <c r="N1546" t="b">
        <v>0</v>
      </c>
      <c r="O1546">
        <f t="shared" si="148"/>
        <v>0</v>
      </c>
      <c r="P1546" t="s">
        <v>8289</v>
      </c>
      <c r="Q1546" t="str">
        <f t="shared" si="149"/>
        <v>photography</v>
      </c>
      <c r="R1546" t="str">
        <f t="shared" si="144"/>
        <v>nature</v>
      </c>
      <c r="S1546" s="7">
        <f t="shared" si="146"/>
        <v>42095.012499999997</v>
      </c>
      <c r="T1546" s="7">
        <f t="shared" si="147"/>
        <v>42053.051203703704</v>
      </c>
    </row>
    <row r="1547" spans="1:20" ht="43.2" hidden="1" x14ac:dyDescent="0.5500000000000000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5">
        <v>1425330960</v>
      </c>
      <c r="J1547">
        <v>1422393234</v>
      </c>
      <c r="K1547" t="b">
        <v>0</v>
      </c>
      <c r="L1547">
        <v>1</v>
      </c>
      <c r="M1547">
        <f t="shared" si="145"/>
        <v>1</v>
      </c>
      <c r="N1547" t="b">
        <v>0</v>
      </c>
      <c r="O1547">
        <f t="shared" si="148"/>
        <v>0</v>
      </c>
      <c r="P1547" t="s">
        <v>8289</v>
      </c>
      <c r="Q1547" t="str">
        <f t="shared" si="149"/>
        <v>photography</v>
      </c>
      <c r="R1547" t="str">
        <f t="shared" ref="R1547:R1610" si="150">RIGHT(P1547,LEN(P1547)-FIND("/",P1547))</f>
        <v>nature</v>
      </c>
      <c r="S1547" s="7">
        <f t="shared" si="146"/>
        <v>42065.886111111111</v>
      </c>
      <c r="T1547" s="7">
        <f t="shared" si="147"/>
        <v>42031.884652777779</v>
      </c>
    </row>
    <row r="1548" spans="1:20" ht="43.2" hidden="1" x14ac:dyDescent="0.5500000000000000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5">
        <v>1410930399</v>
      </c>
      <c r="J1548">
        <v>1405746399</v>
      </c>
      <c r="K1548" t="b">
        <v>0</v>
      </c>
      <c r="L1548">
        <v>11</v>
      </c>
      <c r="M1548">
        <f t="shared" si="145"/>
        <v>26.27</v>
      </c>
      <c r="N1548" t="b">
        <v>0</v>
      </c>
      <c r="O1548">
        <f t="shared" si="148"/>
        <v>29</v>
      </c>
      <c r="P1548" t="s">
        <v>8289</v>
      </c>
      <c r="Q1548" t="str">
        <f t="shared" si="149"/>
        <v>photography</v>
      </c>
      <c r="R1548" t="str">
        <f t="shared" si="150"/>
        <v>nature</v>
      </c>
      <c r="S1548" s="7">
        <f t="shared" si="146"/>
        <v>41899.212951388887</v>
      </c>
      <c r="T1548" s="7">
        <f t="shared" si="147"/>
        <v>41839.212951388887</v>
      </c>
    </row>
    <row r="1549" spans="1:20" ht="43.2" hidden="1" x14ac:dyDescent="0.5500000000000000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5">
        <v>1487844882</v>
      </c>
      <c r="J1549">
        <v>1487240082</v>
      </c>
      <c r="K1549" t="b">
        <v>0</v>
      </c>
      <c r="L1549">
        <v>0</v>
      </c>
      <c r="M1549">
        <f t="shared" si="145"/>
        <v>0</v>
      </c>
      <c r="N1549" t="b">
        <v>0</v>
      </c>
      <c r="O1549">
        <f t="shared" si="148"/>
        <v>0</v>
      </c>
      <c r="P1549" t="s">
        <v>8289</v>
      </c>
      <c r="Q1549" t="str">
        <f t="shared" si="149"/>
        <v>photography</v>
      </c>
      <c r="R1549" t="str">
        <f t="shared" si="150"/>
        <v>nature</v>
      </c>
      <c r="S1549" s="7">
        <f t="shared" si="146"/>
        <v>42789.426875000005</v>
      </c>
      <c r="T1549" s="7">
        <f t="shared" si="147"/>
        <v>42782.426875000005</v>
      </c>
    </row>
    <row r="1550" spans="1:20" ht="28.8" hidden="1" x14ac:dyDescent="0.5500000000000000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5">
        <v>1447020620</v>
      </c>
      <c r="J1550">
        <v>1444425020</v>
      </c>
      <c r="K1550" t="b">
        <v>0</v>
      </c>
      <c r="L1550">
        <v>1</v>
      </c>
      <c r="M1550">
        <f t="shared" si="145"/>
        <v>60</v>
      </c>
      <c r="N1550" t="b">
        <v>0</v>
      </c>
      <c r="O1550">
        <f t="shared" si="148"/>
        <v>9</v>
      </c>
      <c r="P1550" t="s">
        <v>8289</v>
      </c>
      <c r="Q1550" t="str">
        <f t="shared" si="149"/>
        <v>photography</v>
      </c>
      <c r="R1550" t="str">
        <f t="shared" si="150"/>
        <v>nature</v>
      </c>
      <c r="S1550" s="7">
        <f t="shared" si="146"/>
        <v>42316.923842592587</v>
      </c>
      <c r="T1550" s="7">
        <f t="shared" si="147"/>
        <v>42286.88217592593</v>
      </c>
    </row>
    <row r="1551" spans="1:20" ht="43.2" hidden="1" x14ac:dyDescent="0.5500000000000000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5">
        <v>1446524159</v>
      </c>
      <c r="J1551">
        <v>1443928559</v>
      </c>
      <c r="K1551" t="b">
        <v>0</v>
      </c>
      <c r="L1551">
        <v>6</v>
      </c>
      <c r="M1551">
        <f t="shared" si="145"/>
        <v>28.33</v>
      </c>
      <c r="N1551" t="b">
        <v>0</v>
      </c>
      <c r="O1551">
        <f t="shared" si="148"/>
        <v>34</v>
      </c>
      <c r="P1551" t="s">
        <v>8289</v>
      </c>
      <c r="Q1551" t="str">
        <f t="shared" si="149"/>
        <v>photography</v>
      </c>
      <c r="R1551" t="str">
        <f t="shared" si="150"/>
        <v>nature</v>
      </c>
      <c r="S1551" s="7">
        <f t="shared" si="146"/>
        <v>42311.177766203706</v>
      </c>
      <c r="T1551" s="7">
        <f t="shared" si="147"/>
        <v>42281.136099537034</v>
      </c>
    </row>
    <row r="1552" spans="1:20" ht="43.2" hidden="1" x14ac:dyDescent="0.5500000000000000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5">
        <v>1463050034</v>
      </c>
      <c r="J1552">
        <v>1460458034</v>
      </c>
      <c r="K1552" t="b">
        <v>0</v>
      </c>
      <c r="L1552">
        <v>7</v>
      </c>
      <c r="M1552">
        <f t="shared" si="145"/>
        <v>14.43</v>
      </c>
      <c r="N1552" t="b">
        <v>0</v>
      </c>
      <c r="O1552">
        <f t="shared" si="148"/>
        <v>13</v>
      </c>
      <c r="P1552" t="s">
        <v>8289</v>
      </c>
      <c r="Q1552" t="str">
        <f t="shared" si="149"/>
        <v>photography</v>
      </c>
      <c r="R1552" t="str">
        <f t="shared" si="150"/>
        <v>nature</v>
      </c>
      <c r="S1552" s="7">
        <f t="shared" si="146"/>
        <v>42502.449467592596</v>
      </c>
      <c r="T1552" s="7">
        <f t="shared" si="147"/>
        <v>42472.449467592596</v>
      </c>
    </row>
    <row r="1553" spans="1:20" ht="43.2" hidden="1" x14ac:dyDescent="0.5500000000000000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5">
        <v>1432756039</v>
      </c>
      <c r="J1553">
        <v>1430164039</v>
      </c>
      <c r="K1553" t="b">
        <v>0</v>
      </c>
      <c r="L1553">
        <v>0</v>
      </c>
      <c r="M1553">
        <f t="shared" si="145"/>
        <v>0</v>
      </c>
      <c r="N1553" t="b">
        <v>0</v>
      </c>
      <c r="O1553">
        <f t="shared" si="148"/>
        <v>0</v>
      </c>
      <c r="P1553" t="s">
        <v>8289</v>
      </c>
      <c r="Q1553" t="str">
        <f t="shared" si="149"/>
        <v>photography</v>
      </c>
      <c r="R1553" t="str">
        <f t="shared" si="150"/>
        <v>nature</v>
      </c>
      <c r="S1553" s="7">
        <f t="shared" si="146"/>
        <v>42151.824525462958</v>
      </c>
      <c r="T1553" s="7">
        <f t="shared" si="147"/>
        <v>42121.824525462958</v>
      </c>
    </row>
    <row r="1554" spans="1:20" ht="43.2" hidden="1" x14ac:dyDescent="0.5500000000000000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5">
        <v>1412135940</v>
      </c>
      <c r="J1554">
        <v>1410366708</v>
      </c>
      <c r="K1554" t="b">
        <v>0</v>
      </c>
      <c r="L1554">
        <v>16</v>
      </c>
      <c r="M1554">
        <f t="shared" si="145"/>
        <v>132.19</v>
      </c>
      <c r="N1554" t="b">
        <v>0</v>
      </c>
      <c r="O1554">
        <f t="shared" si="148"/>
        <v>49</v>
      </c>
      <c r="P1554" t="s">
        <v>8289</v>
      </c>
      <c r="Q1554" t="str">
        <f t="shared" si="149"/>
        <v>photography</v>
      </c>
      <c r="R1554" t="str">
        <f t="shared" si="150"/>
        <v>nature</v>
      </c>
      <c r="S1554" s="7">
        <f t="shared" si="146"/>
        <v>41913.165972222225</v>
      </c>
      <c r="T1554" s="7">
        <f t="shared" si="147"/>
        <v>41892.688750000001</v>
      </c>
    </row>
    <row r="1555" spans="1:20" ht="43.2" hidden="1" x14ac:dyDescent="0.5500000000000000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5">
        <v>1441176447</v>
      </c>
      <c r="J1555">
        <v>1438584447</v>
      </c>
      <c r="K1555" t="b">
        <v>0</v>
      </c>
      <c r="L1555">
        <v>0</v>
      </c>
      <c r="M1555">
        <f t="shared" si="145"/>
        <v>0</v>
      </c>
      <c r="N1555" t="b">
        <v>0</v>
      </c>
      <c r="O1555">
        <f t="shared" si="148"/>
        <v>0</v>
      </c>
      <c r="P1555" t="s">
        <v>8289</v>
      </c>
      <c r="Q1555" t="str">
        <f t="shared" si="149"/>
        <v>photography</v>
      </c>
      <c r="R1555" t="str">
        <f t="shared" si="150"/>
        <v>nature</v>
      </c>
      <c r="S1555" s="7">
        <f t="shared" si="146"/>
        <v>42249.282951388886</v>
      </c>
      <c r="T1555" s="7">
        <f t="shared" si="147"/>
        <v>42219.282951388886</v>
      </c>
    </row>
    <row r="1556" spans="1:20" ht="57.6" hidden="1" x14ac:dyDescent="0.5500000000000000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5">
        <v>1438495390</v>
      </c>
      <c r="J1556">
        <v>1435903390</v>
      </c>
      <c r="K1556" t="b">
        <v>0</v>
      </c>
      <c r="L1556">
        <v>0</v>
      </c>
      <c r="M1556">
        <f t="shared" si="145"/>
        <v>0</v>
      </c>
      <c r="N1556" t="b">
        <v>0</v>
      </c>
      <c r="O1556">
        <f t="shared" si="148"/>
        <v>0</v>
      </c>
      <c r="P1556" t="s">
        <v>8289</v>
      </c>
      <c r="Q1556" t="str">
        <f t="shared" si="149"/>
        <v>photography</v>
      </c>
      <c r="R1556" t="str">
        <f t="shared" si="150"/>
        <v>nature</v>
      </c>
      <c r="S1556" s="7">
        <f t="shared" si="146"/>
        <v>42218.252199074079</v>
      </c>
      <c r="T1556" s="7">
        <f t="shared" si="147"/>
        <v>42188.252199074079</v>
      </c>
    </row>
    <row r="1557" spans="1:20" ht="43.2" hidden="1" x14ac:dyDescent="0.5500000000000000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5">
        <v>1442509200</v>
      </c>
      <c r="J1557">
        <v>1440513832</v>
      </c>
      <c r="K1557" t="b">
        <v>0</v>
      </c>
      <c r="L1557">
        <v>0</v>
      </c>
      <c r="M1557">
        <f t="shared" si="145"/>
        <v>0</v>
      </c>
      <c r="N1557" t="b">
        <v>0</v>
      </c>
      <c r="O1557">
        <f t="shared" si="148"/>
        <v>0</v>
      </c>
      <c r="P1557" t="s">
        <v>8289</v>
      </c>
      <c r="Q1557" t="str">
        <f t="shared" si="149"/>
        <v>photography</v>
      </c>
      <c r="R1557" t="str">
        <f t="shared" si="150"/>
        <v>nature</v>
      </c>
      <c r="S1557" s="7">
        <f t="shared" si="146"/>
        <v>42264.708333333328</v>
      </c>
      <c r="T1557" s="7">
        <f t="shared" si="147"/>
        <v>42241.613796296297</v>
      </c>
    </row>
    <row r="1558" spans="1:20" ht="43.2" hidden="1" x14ac:dyDescent="0.5500000000000000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5">
        <v>1467603624</v>
      </c>
      <c r="J1558">
        <v>1465011624</v>
      </c>
      <c r="K1558" t="b">
        <v>0</v>
      </c>
      <c r="L1558">
        <v>12</v>
      </c>
      <c r="M1558">
        <f t="shared" si="145"/>
        <v>56.42</v>
      </c>
      <c r="N1558" t="b">
        <v>0</v>
      </c>
      <c r="O1558">
        <f t="shared" si="148"/>
        <v>45</v>
      </c>
      <c r="P1558" t="s">
        <v>8289</v>
      </c>
      <c r="Q1558" t="str">
        <f t="shared" si="149"/>
        <v>photography</v>
      </c>
      <c r="R1558" t="str">
        <f t="shared" si="150"/>
        <v>nature</v>
      </c>
      <c r="S1558" s="7">
        <f t="shared" si="146"/>
        <v>42555.153055555551</v>
      </c>
      <c r="T1558" s="7">
        <f t="shared" si="147"/>
        <v>42525.153055555551</v>
      </c>
    </row>
    <row r="1559" spans="1:20" ht="43.2" hidden="1" x14ac:dyDescent="0.5500000000000000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5">
        <v>1411227633</v>
      </c>
      <c r="J1559">
        <v>1408549233</v>
      </c>
      <c r="K1559" t="b">
        <v>0</v>
      </c>
      <c r="L1559">
        <v>1</v>
      </c>
      <c r="M1559">
        <f t="shared" si="145"/>
        <v>100</v>
      </c>
      <c r="N1559" t="b">
        <v>0</v>
      </c>
      <c r="O1559">
        <f t="shared" si="148"/>
        <v>4</v>
      </c>
      <c r="P1559" t="s">
        <v>8289</v>
      </c>
      <c r="Q1559" t="str">
        <f t="shared" si="149"/>
        <v>photography</v>
      </c>
      <c r="R1559" t="str">
        <f t="shared" si="150"/>
        <v>nature</v>
      </c>
      <c r="S1559" s="7">
        <f t="shared" si="146"/>
        <v>41902.65315972222</v>
      </c>
      <c r="T1559" s="7">
        <f t="shared" si="147"/>
        <v>41871.65315972222</v>
      </c>
    </row>
    <row r="1560" spans="1:20" ht="28.8" hidden="1" x14ac:dyDescent="0.5500000000000000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5">
        <v>1440763920</v>
      </c>
      <c r="J1560">
        <v>1435656759</v>
      </c>
      <c r="K1560" t="b">
        <v>0</v>
      </c>
      <c r="L1560">
        <v>3</v>
      </c>
      <c r="M1560">
        <f t="shared" si="145"/>
        <v>11.67</v>
      </c>
      <c r="N1560" t="b">
        <v>0</v>
      </c>
      <c r="O1560">
        <f t="shared" si="148"/>
        <v>5</v>
      </c>
      <c r="P1560" t="s">
        <v>8289</v>
      </c>
      <c r="Q1560" t="str">
        <f t="shared" si="149"/>
        <v>photography</v>
      </c>
      <c r="R1560" t="str">
        <f t="shared" si="150"/>
        <v>nature</v>
      </c>
      <c r="S1560" s="7">
        <f t="shared" si="146"/>
        <v>42244.508333333331</v>
      </c>
      <c r="T1560" s="7">
        <f t="shared" si="147"/>
        <v>42185.397673611107</v>
      </c>
    </row>
    <row r="1561" spans="1:20" ht="28.8" hidden="1" x14ac:dyDescent="0.5500000000000000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5">
        <v>1430270199</v>
      </c>
      <c r="J1561">
        <v>1428974199</v>
      </c>
      <c r="K1561" t="b">
        <v>0</v>
      </c>
      <c r="L1561">
        <v>1</v>
      </c>
      <c r="M1561">
        <f t="shared" si="145"/>
        <v>50</v>
      </c>
      <c r="N1561" t="b">
        <v>0</v>
      </c>
      <c r="O1561">
        <f t="shared" si="148"/>
        <v>0</v>
      </c>
      <c r="P1561" t="s">
        <v>8289</v>
      </c>
      <c r="Q1561" t="str">
        <f t="shared" si="149"/>
        <v>photography</v>
      </c>
      <c r="R1561" t="str">
        <f t="shared" si="150"/>
        <v>nature</v>
      </c>
      <c r="S1561" s="7">
        <f t="shared" si="146"/>
        <v>42123.05322916666</v>
      </c>
      <c r="T1561" s="7">
        <f t="shared" si="147"/>
        <v>42108.05322916666</v>
      </c>
    </row>
    <row r="1562" spans="1:20" ht="43.2" hidden="1" x14ac:dyDescent="0.5500000000000000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5">
        <v>1415842193</v>
      </c>
      <c r="J1562">
        <v>1414110593</v>
      </c>
      <c r="K1562" t="b">
        <v>0</v>
      </c>
      <c r="L1562">
        <v>4</v>
      </c>
      <c r="M1562">
        <f t="shared" si="145"/>
        <v>23.5</v>
      </c>
      <c r="N1562" t="b">
        <v>0</v>
      </c>
      <c r="O1562">
        <f t="shared" si="148"/>
        <v>4</v>
      </c>
      <c r="P1562" t="s">
        <v>8289</v>
      </c>
      <c r="Q1562" t="str">
        <f t="shared" si="149"/>
        <v>photography</v>
      </c>
      <c r="R1562" t="str">
        <f t="shared" si="150"/>
        <v>nature</v>
      </c>
      <c r="S1562" s="7">
        <f t="shared" si="146"/>
        <v>41956.062418981484</v>
      </c>
      <c r="T1562" s="7">
        <f t="shared" si="147"/>
        <v>41936.020752314813</v>
      </c>
    </row>
    <row r="1563" spans="1:20" ht="43.2" hidden="1" x14ac:dyDescent="0.5500000000000000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5">
        <v>1383789603</v>
      </c>
      <c r="J1563">
        <v>1381194003</v>
      </c>
      <c r="K1563" t="b">
        <v>0</v>
      </c>
      <c r="L1563">
        <v>1</v>
      </c>
      <c r="M1563">
        <f t="shared" si="145"/>
        <v>67</v>
      </c>
      <c r="N1563" t="b">
        <v>0</v>
      </c>
      <c r="O1563">
        <f t="shared" si="148"/>
        <v>1</v>
      </c>
      <c r="P1563" t="s">
        <v>8290</v>
      </c>
      <c r="Q1563" t="str">
        <f t="shared" si="149"/>
        <v>publishing</v>
      </c>
      <c r="R1563" t="str">
        <f t="shared" si="150"/>
        <v>art books</v>
      </c>
      <c r="S1563" s="7">
        <f t="shared" si="146"/>
        <v>41585.083368055559</v>
      </c>
      <c r="T1563" s="7">
        <f t="shared" si="147"/>
        <v>41555.041701388887</v>
      </c>
    </row>
    <row r="1564" spans="1:20" ht="43.2" hidden="1" x14ac:dyDescent="0.5500000000000000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5">
        <v>1259715000</v>
      </c>
      <c r="J1564">
        <v>1253712916</v>
      </c>
      <c r="K1564" t="b">
        <v>0</v>
      </c>
      <c r="L1564">
        <v>0</v>
      </c>
      <c r="M1564">
        <f t="shared" si="145"/>
        <v>0</v>
      </c>
      <c r="N1564" t="b">
        <v>0</v>
      </c>
      <c r="O1564">
        <f t="shared" si="148"/>
        <v>0</v>
      </c>
      <c r="P1564" t="s">
        <v>8290</v>
      </c>
      <c r="Q1564" t="str">
        <f t="shared" si="149"/>
        <v>publishing</v>
      </c>
      <c r="R1564" t="str">
        <f t="shared" si="150"/>
        <v>art books</v>
      </c>
      <c r="S1564" s="7">
        <f t="shared" si="146"/>
        <v>40149.034722222219</v>
      </c>
      <c r="T1564" s="7">
        <f t="shared" si="147"/>
        <v>40079.566157407404</v>
      </c>
    </row>
    <row r="1565" spans="1:20" ht="43.2" hidden="1" x14ac:dyDescent="0.5500000000000000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5">
        <v>1394815751</v>
      </c>
      <c r="J1565">
        <v>1389635351</v>
      </c>
      <c r="K1565" t="b">
        <v>0</v>
      </c>
      <c r="L1565">
        <v>2</v>
      </c>
      <c r="M1565">
        <f t="shared" si="145"/>
        <v>42.5</v>
      </c>
      <c r="N1565" t="b">
        <v>0</v>
      </c>
      <c r="O1565">
        <f t="shared" si="148"/>
        <v>1</v>
      </c>
      <c r="P1565" t="s">
        <v>8290</v>
      </c>
      <c r="Q1565" t="str">
        <f t="shared" si="149"/>
        <v>publishing</v>
      </c>
      <c r="R1565" t="str">
        <f t="shared" si="150"/>
        <v>art books</v>
      </c>
      <c r="S1565" s="7">
        <f t="shared" si="146"/>
        <v>41712.700821759259</v>
      </c>
      <c r="T1565" s="7">
        <f t="shared" si="147"/>
        <v>41652.742488425924</v>
      </c>
    </row>
    <row r="1566" spans="1:20" ht="43.2" hidden="1" x14ac:dyDescent="0.5500000000000000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5">
        <v>1432843500</v>
      </c>
      <c r="J1566">
        <v>1430124509</v>
      </c>
      <c r="K1566" t="b">
        <v>0</v>
      </c>
      <c r="L1566">
        <v>1</v>
      </c>
      <c r="M1566">
        <f t="shared" si="145"/>
        <v>10</v>
      </c>
      <c r="N1566" t="b">
        <v>0</v>
      </c>
      <c r="O1566">
        <f t="shared" si="148"/>
        <v>0</v>
      </c>
      <c r="P1566" t="s">
        <v>8290</v>
      </c>
      <c r="Q1566" t="str">
        <f t="shared" si="149"/>
        <v>publishing</v>
      </c>
      <c r="R1566" t="str">
        <f t="shared" si="150"/>
        <v>art books</v>
      </c>
      <c r="S1566" s="7">
        <f t="shared" si="146"/>
        <v>42152.836805555555</v>
      </c>
      <c r="T1566" s="7">
        <f t="shared" si="147"/>
        <v>42121.367002314815</v>
      </c>
    </row>
    <row r="1567" spans="1:20" ht="43.2" hidden="1" x14ac:dyDescent="0.5500000000000000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5">
        <v>1307554261</v>
      </c>
      <c r="J1567">
        <v>1304962261</v>
      </c>
      <c r="K1567" t="b">
        <v>0</v>
      </c>
      <c r="L1567">
        <v>1</v>
      </c>
      <c r="M1567">
        <f t="shared" si="145"/>
        <v>100</v>
      </c>
      <c r="N1567" t="b">
        <v>0</v>
      </c>
      <c r="O1567">
        <f t="shared" si="148"/>
        <v>3</v>
      </c>
      <c r="P1567" t="s">
        <v>8290</v>
      </c>
      <c r="Q1567" t="str">
        <f t="shared" si="149"/>
        <v>publishing</v>
      </c>
      <c r="R1567" t="str">
        <f t="shared" si="150"/>
        <v>art books</v>
      </c>
      <c r="S1567" s="7">
        <f t="shared" si="146"/>
        <v>40702.729872685188</v>
      </c>
      <c r="T1567" s="7">
        <f t="shared" si="147"/>
        <v>40672.729872685188</v>
      </c>
    </row>
    <row r="1568" spans="1:20" ht="43.2" hidden="1" x14ac:dyDescent="0.5500000000000000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5">
        <v>1469656800</v>
      </c>
      <c r="J1568">
        <v>1467151204</v>
      </c>
      <c r="K1568" t="b">
        <v>0</v>
      </c>
      <c r="L1568">
        <v>59</v>
      </c>
      <c r="M1568">
        <f t="shared" si="145"/>
        <v>108.05</v>
      </c>
      <c r="N1568" t="b">
        <v>0</v>
      </c>
      <c r="O1568">
        <f t="shared" si="148"/>
        <v>21</v>
      </c>
      <c r="P1568" t="s">
        <v>8290</v>
      </c>
      <c r="Q1568" t="str">
        <f t="shared" si="149"/>
        <v>publishing</v>
      </c>
      <c r="R1568" t="str">
        <f t="shared" si="150"/>
        <v>art books</v>
      </c>
      <c r="S1568" s="7">
        <f t="shared" si="146"/>
        <v>42578.916666666672</v>
      </c>
      <c r="T1568" s="7">
        <f t="shared" si="147"/>
        <v>42549.916712962964</v>
      </c>
    </row>
    <row r="1569" spans="1:20" ht="43.2" hidden="1" x14ac:dyDescent="0.5500000000000000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5">
        <v>1392595200</v>
      </c>
      <c r="J1569">
        <v>1391293745</v>
      </c>
      <c r="K1569" t="b">
        <v>0</v>
      </c>
      <c r="L1569">
        <v>13</v>
      </c>
      <c r="M1569">
        <f t="shared" si="145"/>
        <v>26.92</v>
      </c>
      <c r="N1569" t="b">
        <v>0</v>
      </c>
      <c r="O1569">
        <f t="shared" si="148"/>
        <v>4</v>
      </c>
      <c r="P1569" t="s">
        <v>8290</v>
      </c>
      <c r="Q1569" t="str">
        <f t="shared" si="149"/>
        <v>publishing</v>
      </c>
      <c r="R1569" t="str">
        <f t="shared" si="150"/>
        <v>art books</v>
      </c>
      <c r="S1569" s="7">
        <f t="shared" si="146"/>
        <v>41687</v>
      </c>
      <c r="T1569" s="7">
        <f t="shared" si="147"/>
        <v>41671.936863425923</v>
      </c>
    </row>
    <row r="1570" spans="1:20" ht="43.2" hidden="1" x14ac:dyDescent="0.5500000000000000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5">
        <v>1419384585</v>
      </c>
      <c r="J1570">
        <v>1416360585</v>
      </c>
      <c r="K1570" t="b">
        <v>0</v>
      </c>
      <c r="L1570">
        <v>22</v>
      </c>
      <c r="M1570">
        <f t="shared" si="145"/>
        <v>155</v>
      </c>
      <c r="N1570" t="b">
        <v>0</v>
      </c>
      <c r="O1570">
        <f t="shared" si="148"/>
        <v>14</v>
      </c>
      <c r="P1570" t="s">
        <v>8290</v>
      </c>
      <c r="Q1570" t="str">
        <f t="shared" si="149"/>
        <v>publishing</v>
      </c>
      <c r="R1570" t="str">
        <f t="shared" si="150"/>
        <v>art books</v>
      </c>
      <c r="S1570" s="7">
        <f t="shared" si="146"/>
        <v>41997.062326388885</v>
      </c>
      <c r="T1570" s="7">
        <f t="shared" si="147"/>
        <v>41962.062326388885</v>
      </c>
    </row>
    <row r="1571" spans="1:20" hidden="1" x14ac:dyDescent="0.5500000000000000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5">
        <v>1369498714</v>
      </c>
      <c r="J1571">
        <v>1366906714</v>
      </c>
      <c r="K1571" t="b">
        <v>0</v>
      </c>
      <c r="L1571">
        <v>0</v>
      </c>
      <c r="M1571">
        <f t="shared" si="145"/>
        <v>0</v>
      </c>
      <c r="N1571" t="b">
        <v>0</v>
      </c>
      <c r="O1571">
        <f t="shared" si="148"/>
        <v>0</v>
      </c>
      <c r="P1571" t="s">
        <v>8290</v>
      </c>
      <c r="Q1571" t="str">
        <f t="shared" si="149"/>
        <v>publishing</v>
      </c>
      <c r="R1571" t="str">
        <f t="shared" si="150"/>
        <v>art books</v>
      </c>
      <c r="S1571" s="7">
        <f t="shared" si="146"/>
        <v>41419.679560185185</v>
      </c>
      <c r="T1571" s="7">
        <f t="shared" si="147"/>
        <v>41389.679560185185</v>
      </c>
    </row>
    <row r="1572" spans="1:20" ht="28.8" hidden="1" x14ac:dyDescent="0.5500000000000000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5">
        <v>1460140282</v>
      </c>
      <c r="J1572">
        <v>1457551882</v>
      </c>
      <c r="K1572" t="b">
        <v>0</v>
      </c>
      <c r="L1572">
        <v>52</v>
      </c>
      <c r="M1572">
        <f t="shared" si="145"/>
        <v>47.77</v>
      </c>
      <c r="N1572" t="b">
        <v>0</v>
      </c>
      <c r="O1572">
        <f t="shared" si="148"/>
        <v>41</v>
      </c>
      <c r="P1572" t="s">
        <v>8290</v>
      </c>
      <c r="Q1572" t="str">
        <f t="shared" si="149"/>
        <v>publishing</v>
      </c>
      <c r="R1572" t="str">
        <f t="shared" si="150"/>
        <v>art books</v>
      </c>
      <c r="S1572" s="7">
        <f t="shared" si="146"/>
        <v>42468.771782407406</v>
      </c>
      <c r="T1572" s="7">
        <f t="shared" si="147"/>
        <v>42438.813449074078</v>
      </c>
    </row>
    <row r="1573" spans="1:20" ht="43.2" hidden="1" x14ac:dyDescent="0.5500000000000000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5">
        <v>1434738483</v>
      </c>
      <c r="J1573">
        <v>1432146483</v>
      </c>
      <c r="K1573" t="b">
        <v>0</v>
      </c>
      <c r="L1573">
        <v>4</v>
      </c>
      <c r="M1573">
        <f t="shared" si="145"/>
        <v>20</v>
      </c>
      <c r="N1573" t="b">
        <v>0</v>
      </c>
      <c r="O1573">
        <f t="shared" si="148"/>
        <v>1</v>
      </c>
      <c r="P1573" t="s">
        <v>8290</v>
      </c>
      <c r="Q1573" t="str">
        <f t="shared" si="149"/>
        <v>publishing</v>
      </c>
      <c r="R1573" t="str">
        <f t="shared" si="150"/>
        <v>art books</v>
      </c>
      <c r="S1573" s="7">
        <f t="shared" si="146"/>
        <v>42174.769479166673</v>
      </c>
      <c r="T1573" s="7">
        <f t="shared" si="147"/>
        <v>42144.769479166673</v>
      </c>
    </row>
    <row r="1574" spans="1:20" ht="43.2" hidden="1" x14ac:dyDescent="0.5500000000000000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5">
        <v>1456703940</v>
      </c>
      <c r="J1574">
        <v>1454546859</v>
      </c>
      <c r="K1574" t="b">
        <v>0</v>
      </c>
      <c r="L1574">
        <v>3</v>
      </c>
      <c r="M1574">
        <f t="shared" si="145"/>
        <v>41.67</v>
      </c>
      <c r="N1574" t="b">
        <v>0</v>
      </c>
      <c r="O1574">
        <f t="shared" si="148"/>
        <v>5</v>
      </c>
      <c r="P1574" t="s">
        <v>8290</v>
      </c>
      <c r="Q1574" t="str">
        <f t="shared" si="149"/>
        <v>publishing</v>
      </c>
      <c r="R1574" t="str">
        <f t="shared" si="150"/>
        <v>art books</v>
      </c>
      <c r="S1574" s="7">
        <f t="shared" si="146"/>
        <v>42428.999305555553</v>
      </c>
      <c r="T1574" s="7">
        <f t="shared" si="147"/>
        <v>42404.033090277779</v>
      </c>
    </row>
    <row r="1575" spans="1:20" ht="43.2" hidden="1" x14ac:dyDescent="0.5500000000000000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5">
        <v>1491019140</v>
      </c>
      <c r="J1575">
        <v>1487548802</v>
      </c>
      <c r="K1575" t="b">
        <v>0</v>
      </c>
      <c r="L1575">
        <v>3</v>
      </c>
      <c r="M1575">
        <f t="shared" si="145"/>
        <v>74.33</v>
      </c>
      <c r="N1575" t="b">
        <v>0</v>
      </c>
      <c r="O1575">
        <f t="shared" si="148"/>
        <v>2</v>
      </c>
      <c r="P1575" t="s">
        <v>8290</v>
      </c>
      <c r="Q1575" t="str">
        <f t="shared" si="149"/>
        <v>publishing</v>
      </c>
      <c r="R1575" t="str">
        <f t="shared" si="150"/>
        <v>art books</v>
      </c>
      <c r="S1575" s="7">
        <f t="shared" si="146"/>
        <v>42826.165972222225</v>
      </c>
      <c r="T1575" s="7">
        <f t="shared" si="147"/>
        <v>42786.000023148154</v>
      </c>
    </row>
    <row r="1576" spans="1:20" ht="43.2" hidden="1" x14ac:dyDescent="0.5500000000000000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5">
        <v>1424211329</v>
      </c>
      <c r="J1576">
        <v>1421187329</v>
      </c>
      <c r="K1576" t="b">
        <v>0</v>
      </c>
      <c r="L1576">
        <v>6</v>
      </c>
      <c r="M1576">
        <f t="shared" si="145"/>
        <v>84.33</v>
      </c>
      <c r="N1576" t="b">
        <v>0</v>
      </c>
      <c r="O1576">
        <f t="shared" si="148"/>
        <v>5</v>
      </c>
      <c r="P1576" t="s">
        <v>8290</v>
      </c>
      <c r="Q1576" t="str">
        <f t="shared" si="149"/>
        <v>publishing</v>
      </c>
      <c r="R1576" t="str">
        <f t="shared" si="150"/>
        <v>art books</v>
      </c>
      <c r="S1576" s="7">
        <f t="shared" si="146"/>
        <v>42052.927418981482</v>
      </c>
      <c r="T1576" s="7">
        <f t="shared" si="147"/>
        <v>42017.927418981482</v>
      </c>
    </row>
    <row r="1577" spans="1:20" ht="43.2" hidden="1" x14ac:dyDescent="0.5500000000000000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5">
        <v>1404909296</v>
      </c>
      <c r="J1577">
        <v>1402317296</v>
      </c>
      <c r="K1577" t="b">
        <v>0</v>
      </c>
      <c r="L1577">
        <v>35</v>
      </c>
      <c r="M1577">
        <f t="shared" si="145"/>
        <v>65.459999999999994</v>
      </c>
      <c r="N1577" t="b">
        <v>0</v>
      </c>
      <c r="O1577">
        <f t="shared" si="148"/>
        <v>23</v>
      </c>
      <c r="P1577" t="s">
        <v>8290</v>
      </c>
      <c r="Q1577" t="str">
        <f t="shared" si="149"/>
        <v>publishing</v>
      </c>
      <c r="R1577" t="str">
        <f t="shared" si="150"/>
        <v>art books</v>
      </c>
      <c r="S1577" s="7">
        <f t="shared" si="146"/>
        <v>41829.524259259262</v>
      </c>
      <c r="T1577" s="7">
        <f t="shared" si="147"/>
        <v>41799.524259259262</v>
      </c>
    </row>
    <row r="1578" spans="1:20" ht="28.8" hidden="1" x14ac:dyDescent="0.5500000000000000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5">
        <v>1435698368</v>
      </c>
      <c r="J1578">
        <v>1431810368</v>
      </c>
      <c r="K1578" t="b">
        <v>0</v>
      </c>
      <c r="L1578">
        <v>10</v>
      </c>
      <c r="M1578">
        <f t="shared" si="145"/>
        <v>65</v>
      </c>
      <c r="N1578" t="b">
        <v>0</v>
      </c>
      <c r="O1578">
        <f t="shared" si="148"/>
        <v>13</v>
      </c>
      <c r="P1578" t="s">
        <v>8290</v>
      </c>
      <c r="Q1578" t="str">
        <f t="shared" si="149"/>
        <v>publishing</v>
      </c>
      <c r="R1578" t="str">
        <f t="shared" si="150"/>
        <v>art books</v>
      </c>
      <c r="S1578" s="7">
        <f t="shared" si="146"/>
        <v>42185.879259259258</v>
      </c>
      <c r="T1578" s="7">
        <f t="shared" si="147"/>
        <v>42140.879259259258</v>
      </c>
    </row>
    <row r="1579" spans="1:20" ht="43.2" hidden="1" x14ac:dyDescent="0.5500000000000000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5">
        <v>1343161248</v>
      </c>
      <c r="J1579">
        <v>1337977248</v>
      </c>
      <c r="K1579" t="b">
        <v>0</v>
      </c>
      <c r="L1579">
        <v>2</v>
      </c>
      <c r="M1579">
        <f t="shared" si="145"/>
        <v>27.5</v>
      </c>
      <c r="N1579" t="b">
        <v>0</v>
      </c>
      <c r="O1579">
        <f t="shared" si="148"/>
        <v>1</v>
      </c>
      <c r="P1579" t="s">
        <v>8290</v>
      </c>
      <c r="Q1579" t="str">
        <f t="shared" si="149"/>
        <v>publishing</v>
      </c>
      <c r="R1579" t="str">
        <f t="shared" si="150"/>
        <v>art books</v>
      </c>
      <c r="S1579" s="7">
        <f t="shared" si="146"/>
        <v>41114.847777777781</v>
      </c>
      <c r="T1579" s="7">
        <f t="shared" si="147"/>
        <v>41054.847777777781</v>
      </c>
    </row>
    <row r="1580" spans="1:20" ht="57.6" hidden="1" x14ac:dyDescent="0.5500000000000000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5">
        <v>1283392800</v>
      </c>
      <c r="J1580">
        <v>1281317691</v>
      </c>
      <c r="K1580" t="b">
        <v>0</v>
      </c>
      <c r="L1580">
        <v>4</v>
      </c>
      <c r="M1580">
        <f t="shared" si="145"/>
        <v>51.25</v>
      </c>
      <c r="N1580" t="b">
        <v>0</v>
      </c>
      <c r="O1580">
        <f t="shared" si="148"/>
        <v>11</v>
      </c>
      <c r="P1580" t="s">
        <v>8290</v>
      </c>
      <c r="Q1580" t="str">
        <f t="shared" si="149"/>
        <v>publishing</v>
      </c>
      <c r="R1580" t="str">
        <f t="shared" si="150"/>
        <v>art books</v>
      </c>
      <c r="S1580" s="7">
        <f t="shared" si="146"/>
        <v>40423.083333333336</v>
      </c>
      <c r="T1580" s="7">
        <f t="shared" si="147"/>
        <v>40399.065868055557</v>
      </c>
    </row>
    <row r="1581" spans="1:20" ht="28.8" hidden="1" x14ac:dyDescent="0.5500000000000000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5">
        <v>1377734091</v>
      </c>
      <c r="J1581">
        <v>1374882891</v>
      </c>
      <c r="K1581" t="b">
        <v>0</v>
      </c>
      <c r="L1581">
        <v>2</v>
      </c>
      <c r="M1581">
        <f t="shared" si="145"/>
        <v>14</v>
      </c>
      <c r="N1581" t="b">
        <v>0</v>
      </c>
      <c r="O1581">
        <f t="shared" si="148"/>
        <v>1</v>
      </c>
      <c r="P1581" t="s">
        <v>8290</v>
      </c>
      <c r="Q1581" t="str">
        <f t="shared" si="149"/>
        <v>publishing</v>
      </c>
      <c r="R1581" t="str">
        <f t="shared" si="150"/>
        <v>art books</v>
      </c>
      <c r="S1581" s="7">
        <f t="shared" si="146"/>
        <v>41514.996423611112</v>
      </c>
      <c r="T1581" s="7">
        <f t="shared" si="147"/>
        <v>41481.996423611112</v>
      </c>
    </row>
    <row r="1582" spans="1:20" ht="43.2" hidden="1" x14ac:dyDescent="0.5500000000000000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5">
        <v>1337562726</v>
      </c>
      <c r="J1582">
        <v>1332378726</v>
      </c>
      <c r="K1582" t="b">
        <v>0</v>
      </c>
      <c r="L1582">
        <v>0</v>
      </c>
      <c r="M1582">
        <f t="shared" si="145"/>
        <v>0</v>
      </c>
      <c r="N1582" t="b">
        <v>0</v>
      </c>
      <c r="O1582">
        <f t="shared" si="148"/>
        <v>0</v>
      </c>
      <c r="P1582" t="s">
        <v>8290</v>
      </c>
      <c r="Q1582" t="str">
        <f t="shared" si="149"/>
        <v>publishing</v>
      </c>
      <c r="R1582" t="str">
        <f t="shared" si="150"/>
        <v>art books</v>
      </c>
      <c r="S1582" s="7">
        <f t="shared" si="146"/>
        <v>41050.050069444449</v>
      </c>
      <c r="T1582" s="7">
        <f t="shared" si="147"/>
        <v>40990.050069444449</v>
      </c>
    </row>
    <row r="1583" spans="1:20" ht="43.2" hidden="1" x14ac:dyDescent="0.5500000000000000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5">
        <v>1450521990</v>
      </c>
      <c r="J1583">
        <v>1447757190</v>
      </c>
      <c r="K1583" t="b">
        <v>0</v>
      </c>
      <c r="L1583">
        <v>1</v>
      </c>
      <c r="M1583">
        <f t="shared" si="145"/>
        <v>5</v>
      </c>
      <c r="N1583" t="b">
        <v>0</v>
      </c>
      <c r="O1583">
        <f t="shared" si="148"/>
        <v>1</v>
      </c>
      <c r="P1583" t="s">
        <v>8291</v>
      </c>
      <c r="Q1583" t="str">
        <f t="shared" si="149"/>
        <v>photography</v>
      </c>
      <c r="R1583" t="str">
        <f t="shared" si="150"/>
        <v>places</v>
      </c>
      <c r="S1583" s="7">
        <f t="shared" si="146"/>
        <v>42357.448958333334</v>
      </c>
      <c r="T1583" s="7">
        <f t="shared" si="147"/>
        <v>42325.448958333334</v>
      </c>
    </row>
    <row r="1584" spans="1:20" ht="28.8" hidden="1" x14ac:dyDescent="0.5500000000000000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5">
        <v>1445894400</v>
      </c>
      <c r="J1584">
        <v>1440961053</v>
      </c>
      <c r="K1584" t="b">
        <v>0</v>
      </c>
      <c r="L1584">
        <v>3</v>
      </c>
      <c r="M1584">
        <f t="shared" si="145"/>
        <v>31</v>
      </c>
      <c r="N1584" t="b">
        <v>0</v>
      </c>
      <c r="O1584">
        <f t="shared" si="148"/>
        <v>9</v>
      </c>
      <c r="P1584" t="s">
        <v>8291</v>
      </c>
      <c r="Q1584" t="str">
        <f t="shared" si="149"/>
        <v>photography</v>
      </c>
      <c r="R1584" t="str">
        <f t="shared" si="150"/>
        <v>places</v>
      </c>
      <c r="S1584" s="7">
        <f t="shared" si="146"/>
        <v>42303.888888888891</v>
      </c>
      <c r="T1584" s="7">
        <f t="shared" si="147"/>
        <v>42246.789965277778</v>
      </c>
    </row>
    <row r="1585" spans="1:20" ht="43.2" hidden="1" x14ac:dyDescent="0.5500000000000000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5">
        <v>1411681391</v>
      </c>
      <c r="J1585">
        <v>1409089391</v>
      </c>
      <c r="K1585" t="b">
        <v>0</v>
      </c>
      <c r="L1585">
        <v>1</v>
      </c>
      <c r="M1585">
        <f t="shared" si="145"/>
        <v>15</v>
      </c>
      <c r="N1585" t="b">
        <v>0</v>
      </c>
      <c r="O1585">
        <f t="shared" si="148"/>
        <v>0</v>
      </c>
      <c r="P1585" t="s">
        <v>8291</v>
      </c>
      <c r="Q1585" t="str">
        <f t="shared" si="149"/>
        <v>photography</v>
      </c>
      <c r="R1585" t="str">
        <f t="shared" si="150"/>
        <v>places</v>
      </c>
      <c r="S1585" s="7">
        <f t="shared" si="146"/>
        <v>41907.904988425929</v>
      </c>
      <c r="T1585" s="7">
        <f t="shared" si="147"/>
        <v>41877.904988425929</v>
      </c>
    </row>
    <row r="1586" spans="1:20" ht="43.2" hidden="1" x14ac:dyDescent="0.5500000000000000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5">
        <v>1401464101</v>
      </c>
      <c r="J1586">
        <v>1400600101</v>
      </c>
      <c r="K1586" t="b">
        <v>0</v>
      </c>
      <c r="L1586">
        <v>0</v>
      </c>
      <c r="M1586">
        <f t="shared" si="145"/>
        <v>0</v>
      </c>
      <c r="N1586" t="b">
        <v>0</v>
      </c>
      <c r="O1586">
        <f t="shared" si="148"/>
        <v>0</v>
      </c>
      <c r="P1586" t="s">
        <v>8291</v>
      </c>
      <c r="Q1586" t="str">
        <f t="shared" si="149"/>
        <v>photography</v>
      </c>
      <c r="R1586" t="str">
        <f t="shared" si="150"/>
        <v>places</v>
      </c>
      <c r="S1586" s="7">
        <f t="shared" si="146"/>
        <v>41789.649317129632</v>
      </c>
      <c r="T1586" s="7">
        <f t="shared" si="147"/>
        <v>41779.649317129632</v>
      </c>
    </row>
    <row r="1587" spans="1:20" ht="43.2" hidden="1" x14ac:dyDescent="0.5500000000000000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5">
        <v>1482663600</v>
      </c>
      <c r="J1587">
        <v>1480800568</v>
      </c>
      <c r="K1587" t="b">
        <v>0</v>
      </c>
      <c r="L1587">
        <v>12</v>
      </c>
      <c r="M1587">
        <f t="shared" si="145"/>
        <v>131.66999999999999</v>
      </c>
      <c r="N1587" t="b">
        <v>0</v>
      </c>
      <c r="O1587">
        <f t="shared" si="148"/>
        <v>79</v>
      </c>
      <c r="P1587" t="s">
        <v>8291</v>
      </c>
      <c r="Q1587" t="str">
        <f t="shared" si="149"/>
        <v>photography</v>
      </c>
      <c r="R1587" t="str">
        <f t="shared" si="150"/>
        <v>places</v>
      </c>
      <c r="S1587" s="7">
        <f t="shared" si="146"/>
        <v>42729.458333333328</v>
      </c>
      <c r="T1587" s="7">
        <f t="shared" si="147"/>
        <v>42707.895462962959</v>
      </c>
    </row>
    <row r="1588" spans="1:20" ht="28.8" hidden="1" x14ac:dyDescent="0.5500000000000000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5">
        <v>1428197422</v>
      </c>
      <c r="J1588">
        <v>1425609022</v>
      </c>
      <c r="K1588" t="b">
        <v>0</v>
      </c>
      <c r="L1588">
        <v>0</v>
      </c>
      <c r="M1588">
        <f t="shared" si="145"/>
        <v>0</v>
      </c>
      <c r="N1588" t="b">
        <v>0</v>
      </c>
      <c r="O1588">
        <f t="shared" si="148"/>
        <v>0</v>
      </c>
      <c r="P1588" t="s">
        <v>8291</v>
      </c>
      <c r="Q1588" t="str">
        <f t="shared" si="149"/>
        <v>photography</v>
      </c>
      <c r="R1588" t="str">
        <f t="shared" si="150"/>
        <v>places</v>
      </c>
      <c r="S1588" s="7">
        <f t="shared" si="146"/>
        <v>42099.062754629631</v>
      </c>
      <c r="T1588" s="7">
        <f t="shared" si="147"/>
        <v>42069.104421296302</v>
      </c>
    </row>
    <row r="1589" spans="1:20" ht="43.2" hidden="1" x14ac:dyDescent="0.5500000000000000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5">
        <v>1418510965</v>
      </c>
      <c r="J1589">
        <v>1415918965</v>
      </c>
      <c r="K1589" t="b">
        <v>0</v>
      </c>
      <c r="L1589">
        <v>1</v>
      </c>
      <c r="M1589">
        <f t="shared" si="145"/>
        <v>1</v>
      </c>
      <c r="N1589" t="b">
        <v>0</v>
      </c>
      <c r="O1589">
        <f t="shared" si="148"/>
        <v>0</v>
      </c>
      <c r="P1589" t="s">
        <v>8291</v>
      </c>
      <c r="Q1589" t="str">
        <f t="shared" si="149"/>
        <v>photography</v>
      </c>
      <c r="R1589" t="str">
        <f t="shared" si="150"/>
        <v>places</v>
      </c>
      <c r="S1589" s="7">
        <f t="shared" si="146"/>
        <v>41986.950983796298</v>
      </c>
      <c r="T1589" s="7">
        <f t="shared" si="147"/>
        <v>41956.950983796298</v>
      </c>
    </row>
    <row r="1590" spans="1:20" ht="28.8" hidden="1" x14ac:dyDescent="0.5500000000000000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5">
        <v>1422735120</v>
      </c>
      <c r="J1590">
        <v>1420091999</v>
      </c>
      <c r="K1590" t="b">
        <v>0</v>
      </c>
      <c r="L1590">
        <v>0</v>
      </c>
      <c r="M1590">
        <f t="shared" si="145"/>
        <v>0</v>
      </c>
      <c r="N1590" t="b">
        <v>0</v>
      </c>
      <c r="O1590">
        <f t="shared" si="148"/>
        <v>0</v>
      </c>
      <c r="P1590" t="s">
        <v>8291</v>
      </c>
      <c r="Q1590" t="str">
        <f t="shared" si="149"/>
        <v>photography</v>
      </c>
      <c r="R1590" t="str">
        <f t="shared" si="150"/>
        <v>places</v>
      </c>
      <c r="S1590" s="7">
        <f t="shared" si="146"/>
        <v>42035.841666666667</v>
      </c>
      <c r="T1590" s="7">
        <f t="shared" si="147"/>
        <v>42005.24998842593</v>
      </c>
    </row>
    <row r="1591" spans="1:20" ht="43.2" hidden="1" x14ac:dyDescent="0.5500000000000000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5">
        <v>1444433886</v>
      </c>
      <c r="J1591">
        <v>1441841886</v>
      </c>
      <c r="K1591" t="b">
        <v>0</v>
      </c>
      <c r="L1591">
        <v>0</v>
      </c>
      <c r="M1591">
        <f t="shared" si="145"/>
        <v>0</v>
      </c>
      <c r="N1591" t="b">
        <v>0</v>
      </c>
      <c r="O1591">
        <f t="shared" si="148"/>
        <v>0</v>
      </c>
      <c r="P1591" t="s">
        <v>8291</v>
      </c>
      <c r="Q1591" t="str">
        <f t="shared" si="149"/>
        <v>photography</v>
      </c>
      <c r="R1591" t="str">
        <f t="shared" si="150"/>
        <v>places</v>
      </c>
      <c r="S1591" s="7">
        <f t="shared" si="146"/>
        <v>42286.984791666662</v>
      </c>
      <c r="T1591" s="7">
        <f t="shared" si="147"/>
        <v>42256.984791666662</v>
      </c>
    </row>
    <row r="1592" spans="1:20" hidden="1" x14ac:dyDescent="0.5500000000000000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5">
        <v>1443040464</v>
      </c>
      <c r="J1592">
        <v>1440448464</v>
      </c>
      <c r="K1592" t="b">
        <v>0</v>
      </c>
      <c r="L1592">
        <v>2</v>
      </c>
      <c r="M1592">
        <f t="shared" si="145"/>
        <v>510</v>
      </c>
      <c r="N1592" t="b">
        <v>0</v>
      </c>
      <c r="O1592">
        <f t="shared" si="148"/>
        <v>2</v>
      </c>
      <c r="P1592" t="s">
        <v>8291</v>
      </c>
      <c r="Q1592" t="str">
        <f t="shared" si="149"/>
        <v>photography</v>
      </c>
      <c r="R1592" t="str">
        <f t="shared" si="150"/>
        <v>places</v>
      </c>
      <c r="S1592" s="7">
        <f t="shared" si="146"/>
        <v>42270.857222222221</v>
      </c>
      <c r="T1592" s="7">
        <f t="shared" si="147"/>
        <v>42240.857222222221</v>
      </c>
    </row>
    <row r="1593" spans="1:20" ht="43.2" hidden="1" x14ac:dyDescent="0.5500000000000000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5">
        <v>1459700741</v>
      </c>
      <c r="J1593">
        <v>1457112341</v>
      </c>
      <c r="K1593" t="b">
        <v>0</v>
      </c>
      <c r="L1593">
        <v>92</v>
      </c>
      <c r="M1593">
        <f t="shared" si="145"/>
        <v>44.48</v>
      </c>
      <c r="N1593" t="b">
        <v>0</v>
      </c>
      <c r="O1593">
        <f t="shared" si="148"/>
        <v>29</v>
      </c>
      <c r="P1593" t="s">
        <v>8291</v>
      </c>
      <c r="Q1593" t="str">
        <f t="shared" si="149"/>
        <v>photography</v>
      </c>
      <c r="R1593" t="str">
        <f t="shared" si="150"/>
        <v>places</v>
      </c>
      <c r="S1593" s="7">
        <f t="shared" si="146"/>
        <v>42463.68450231482</v>
      </c>
      <c r="T1593" s="7">
        <f t="shared" si="147"/>
        <v>42433.726168981477</v>
      </c>
    </row>
    <row r="1594" spans="1:20" ht="28.8" hidden="1" x14ac:dyDescent="0.5500000000000000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5">
        <v>1427503485</v>
      </c>
      <c r="J1594">
        <v>1423619085</v>
      </c>
      <c r="K1594" t="b">
        <v>0</v>
      </c>
      <c r="L1594">
        <v>0</v>
      </c>
      <c r="M1594">
        <f t="shared" si="145"/>
        <v>0</v>
      </c>
      <c r="N1594" t="b">
        <v>0</v>
      </c>
      <c r="O1594">
        <f t="shared" si="148"/>
        <v>0</v>
      </c>
      <c r="P1594" t="s">
        <v>8291</v>
      </c>
      <c r="Q1594" t="str">
        <f t="shared" si="149"/>
        <v>photography</v>
      </c>
      <c r="R1594" t="str">
        <f t="shared" si="150"/>
        <v>places</v>
      </c>
      <c r="S1594" s="7">
        <f t="shared" si="146"/>
        <v>42091.031076388885</v>
      </c>
      <c r="T1594" s="7">
        <f t="shared" si="147"/>
        <v>42046.072743055556</v>
      </c>
    </row>
    <row r="1595" spans="1:20" ht="28.8" hidden="1" x14ac:dyDescent="0.5500000000000000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5">
        <v>1425154655</v>
      </c>
      <c r="J1595">
        <v>1422562655</v>
      </c>
      <c r="K1595" t="b">
        <v>0</v>
      </c>
      <c r="L1595">
        <v>3</v>
      </c>
      <c r="M1595">
        <f t="shared" si="145"/>
        <v>1</v>
      </c>
      <c r="N1595" t="b">
        <v>0</v>
      </c>
      <c r="O1595">
        <f t="shared" si="148"/>
        <v>0</v>
      </c>
      <c r="P1595" t="s">
        <v>8291</v>
      </c>
      <c r="Q1595" t="str">
        <f t="shared" si="149"/>
        <v>photography</v>
      </c>
      <c r="R1595" t="str">
        <f t="shared" si="150"/>
        <v>places</v>
      </c>
      <c r="S1595" s="7">
        <f t="shared" si="146"/>
        <v>42063.845543981486</v>
      </c>
      <c r="T1595" s="7">
        <f t="shared" si="147"/>
        <v>42033.845543981486</v>
      </c>
    </row>
    <row r="1596" spans="1:20" ht="28.8" hidden="1" x14ac:dyDescent="0.5500000000000000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5">
        <v>1463329260</v>
      </c>
      <c r="J1596">
        <v>1458147982</v>
      </c>
      <c r="K1596" t="b">
        <v>0</v>
      </c>
      <c r="L1596">
        <v>10</v>
      </c>
      <c r="M1596">
        <f t="shared" si="145"/>
        <v>20.5</v>
      </c>
      <c r="N1596" t="b">
        <v>0</v>
      </c>
      <c r="O1596">
        <f t="shared" si="148"/>
        <v>21</v>
      </c>
      <c r="P1596" t="s">
        <v>8291</v>
      </c>
      <c r="Q1596" t="str">
        <f t="shared" si="149"/>
        <v>photography</v>
      </c>
      <c r="R1596" t="str">
        <f t="shared" si="150"/>
        <v>places</v>
      </c>
      <c r="S1596" s="7">
        <f t="shared" si="146"/>
        <v>42505.681249999994</v>
      </c>
      <c r="T1596" s="7">
        <f t="shared" si="147"/>
        <v>42445.712754629625</v>
      </c>
    </row>
    <row r="1597" spans="1:20" ht="43.2" hidden="1" x14ac:dyDescent="0.5500000000000000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5">
        <v>1403122380</v>
      </c>
      <c r="J1597">
        <v>1400634728</v>
      </c>
      <c r="K1597" t="b">
        <v>0</v>
      </c>
      <c r="L1597">
        <v>7</v>
      </c>
      <c r="M1597">
        <f t="shared" si="145"/>
        <v>40</v>
      </c>
      <c r="N1597" t="b">
        <v>0</v>
      </c>
      <c r="O1597">
        <f t="shared" si="148"/>
        <v>0</v>
      </c>
      <c r="P1597" t="s">
        <v>8291</v>
      </c>
      <c r="Q1597" t="str">
        <f t="shared" si="149"/>
        <v>photography</v>
      </c>
      <c r="R1597" t="str">
        <f t="shared" si="150"/>
        <v>places</v>
      </c>
      <c r="S1597" s="7">
        <f t="shared" si="146"/>
        <v>41808.842361111114</v>
      </c>
      <c r="T1597" s="7">
        <f t="shared" si="147"/>
        <v>41780.050092592595</v>
      </c>
    </row>
    <row r="1598" spans="1:20" ht="28.8" hidden="1" x14ac:dyDescent="0.5500000000000000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5">
        <v>1418469569</v>
      </c>
      <c r="J1598">
        <v>1414577969</v>
      </c>
      <c r="K1598" t="b">
        <v>0</v>
      </c>
      <c r="L1598">
        <v>3</v>
      </c>
      <c r="M1598">
        <f t="shared" si="145"/>
        <v>25</v>
      </c>
      <c r="N1598" t="b">
        <v>0</v>
      </c>
      <c r="O1598">
        <f t="shared" si="148"/>
        <v>2</v>
      </c>
      <c r="P1598" t="s">
        <v>8291</v>
      </c>
      <c r="Q1598" t="str">
        <f t="shared" si="149"/>
        <v>photography</v>
      </c>
      <c r="R1598" t="str">
        <f t="shared" si="150"/>
        <v>places</v>
      </c>
      <c r="S1598" s="7">
        <f t="shared" si="146"/>
        <v>41986.471863425926</v>
      </c>
      <c r="T1598" s="7">
        <f t="shared" si="147"/>
        <v>41941.430196759262</v>
      </c>
    </row>
    <row r="1599" spans="1:20" ht="43.2" hidden="1" x14ac:dyDescent="0.5500000000000000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5">
        <v>1474360197</v>
      </c>
      <c r="J1599">
        <v>1471768197</v>
      </c>
      <c r="K1599" t="b">
        <v>0</v>
      </c>
      <c r="L1599">
        <v>0</v>
      </c>
      <c r="M1599">
        <f t="shared" si="145"/>
        <v>0</v>
      </c>
      <c r="N1599" t="b">
        <v>0</v>
      </c>
      <c r="O1599">
        <f t="shared" si="148"/>
        <v>0</v>
      </c>
      <c r="P1599" t="s">
        <v>8291</v>
      </c>
      <c r="Q1599" t="str">
        <f t="shared" si="149"/>
        <v>photography</v>
      </c>
      <c r="R1599" t="str">
        <f t="shared" si="150"/>
        <v>places</v>
      </c>
      <c r="S1599" s="7">
        <f t="shared" si="146"/>
        <v>42633.354131944448</v>
      </c>
      <c r="T1599" s="7">
        <f t="shared" si="147"/>
        <v>42603.354131944448</v>
      </c>
    </row>
    <row r="1600" spans="1:20" ht="43.2" hidden="1" x14ac:dyDescent="0.5500000000000000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5">
        <v>1437926458</v>
      </c>
      <c r="J1600">
        <v>1432742458</v>
      </c>
      <c r="K1600" t="b">
        <v>0</v>
      </c>
      <c r="L1600">
        <v>1</v>
      </c>
      <c r="M1600">
        <f t="shared" si="145"/>
        <v>1</v>
      </c>
      <c r="N1600" t="b">
        <v>0</v>
      </c>
      <c r="O1600">
        <f t="shared" si="148"/>
        <v>0</v>
      </c>
      <c r="P1600" t="s">
        <v>8291</v>
      </c>
      <c r="Q1600" t="str">
        <f t="shared" si="149"/>
        <v>photography</v>
      </c>
      <c r="R1600" t="str">
        <f t="shared" si="150"/>
        <v>places</v>
      </c>
      <c r="S1600" s="7">
        <f t="shared" si="146"/>
        <v>42211.667337962965</v>
      </c>
      <c r="T1600" s="7">
        <f t="shared" si="147"/>
        <v>42151.667337962965</v>
      </c>
    </row>
    <row r="1601" spans="1:20" ht="43.2" hidden="1" x14ac:dyDescent="0.5500000000000000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5">
        <v>1460116576</v>
      </c>
      <c r="J1601">
        <v>1457528176</v>
      </c>
      <c r="K1601" t="b">
        <v>0</v>
      </c>
      <c r="L1601">
        <v>0</v>
      </c>
      <c r="M1601">
        <f t="shared" si="145"/>
        <v>0</v>
      </c>
      <c r="N1601" t="b">
        <v>0</v>
      </c>
      <c r="O1601">
        <f t="shared" si="148"/>
        <v>0</v>
      </c>
      <c r="P1601" t="s">
        <v>8291</v>
      </c>
      <c r="Q1601" t="str">
        <f t="shared" si="149"/>
        <v>photography</v>
      </c>
      <c r="R1601" t="str">
        <f t="shared" si="150"/>
        <v>places</v>
      </c>
      <c r="S1601" s="7">
        <f t="shared" si="146"/>
        <v>42468.497407407413</v>
      </c>
      <c r="T1601" s="7">
        <f t="shared" si="147"/>
        <v>42438.53907407407</v>
      </c>
    </row>
    <row r="1602" spans="1:20" ht="43.2" hidden="1" x14ac:dyDescent="0.5500000000000000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5">
        <v>1405401060</v>
      </c>
      <c r="J1602">
        <v>1401585752</v>
      </c>
      <c r="K1602" t="b">
        <v>0</v>
      </c>
      <c r="L1602">
        <v>9</v>
      </c>
      <c r="M1602">
        <f t="shared" ref="M1602:M1665" si="151">IF(L1602=0,0,ROUND(E1602/L1602,2))</f>
        <v>40.78</v>
      </c>
      <c r="N1602" t="b">
        <v>0</v>
      </c>
      <c r="O1602">
        <f t="shared" si="148"/>
        <v>7</v>
      </c>
      <c r="P1602" t="s">
        <v>8291</v>
      </c>
      <c r="Q1602" t="str">
        <f t="shared" si="149"/>
        <v>photography</v>
      </c>
      <c r="R1602" t="str">
        <f t="shared" si="150"/>
        <v>places</v>
      </c>
      <c r="S1602" s="7">
        <f t="shared" ref="S1602:S1665" si="152">(((I1602/60)/60)/24)+DATE(1970,1,1)</f>
        <v>41835.21597222222</v>
      </c>
      <c r="T1602" s="7">
        <f t="shared" ref="T1602:T1665" si="153">(((J1602/60)/60)/24)+DATE(1970,1,1)</f>
        <v>41791.057314814818</v>
      </c>
    </row>
    <row r="1603" spans="1:20" ht="43.2" hidden="1" x14ac:dyDescent="0.5500000000000000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5">
        <v>1304561633</v>
      </c>
      <c r="J1603">
        <v>1301969633</v>
      </c>
      <c r="K1603" t="b">
        <v>0</v>
      </c>
      <c r="L1603">
        <v>56</v>
      </c>
      <c r="M1603">
        <f t="shared" si="151"/>
        <v>48.33</v>
      </c>
      <c r="N1603" t="b">
        <v>1</v>
      </c>
      <c r="O1603">
        <f t="shared" ref="O1603:O1666" si="154">ROUND(($E1603*100)/$D1603,0)</f>
        <v>108</v>
      </c>
      <c r="P1603" t="s">
        <v>8276</v>
      </c>
      <c r="Q1603" t="str">
        <f t="shared" ref="Q1603:Q1666" si="155">LEFT(P1603,FIND("/",P1603)-1)</f>
        <v>music</v>
      </c>
      <c r="R1603" t="str">
        <f t="shared" si="150"/>
        <v>rock</v>
      </c>
      <c r="S1603" s="7">
        <f t="shared" si="152"/>
        <v>40668.092974537038</v>
      </c>
      <c r="T1603" s="7">
        <f t="shared" si="153"/>
        <v>40638.092974537038</v>
      </c>
    </row>
    <row r="1604" spans="1:20" ht="43.2" hidden="1" x14ac:dyDescent="0.5500000000000000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5">
        <v>1318633200</v>
      </c>
      <c r="J1604">
        <v>1314947317</v>
      </c>
      <c r="K1604" t="b">
        <v>0</v>
      </c>
      <c r="L1604">
        <v>32</v>
      </c>
      <c r="M1604">
        <f t="shared" si="151"/>
        <v>46.95</v>
      </c>
      <c r="N1604" t="b">
        <v>1</v>
      </c>
      <c r="O1604">
        <f t="shared" si="154"/>
        <v>100</v>
      </c>
      <c r="P1604" t="s">
        <v>8276</v>
      </c>
      <c r="Q1604" t="str">
        <f t="shared" si="155"/>
        <v>music</v>
      </c>
      <c r="R1604" t="str">
        <f t="shared" si="150"/>
        <v>rock</v>
      </c>
      <c r="S1604" s="7">
        <f t="shared" si="152"/>
        <v>40830.958333333336</v>
      </c>
      <c r="T1604" s="7">
        <f t="shared" si="153"/>
        <v>40788.297650462962</v>
      </c>
    </row>
    <row r="1605" spans="1:20" ht="28.8" hidden="1" x14ac:dyDescent="0.5500000000000000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5">
        <v>1327723459</v>
      </c>
      <c r="J1605">
        <v>1322539459</v>
      </c>
      <c r="K1605" t="b">
        <v>0</v>
      </c>
      <c r="L1605">
        <v>30</v>
      </c>
      <c r="M1605">
        <f t="shared" si="151"/>
        <v>66.69</v>
      </c>
      <c r="N1605" t="b">
        <v>1</v>
      </c>
      <c r="O1605">
        <f t="shared" si="154"/>
        <v>100</v>
      </c>
      <c r="P1605" t="s">
        <v>8276</v>
      </c>
      <c r="Q1605" t="str">
        <f t="shared" si="155"/>
        <v>music</v>
      </c>
      <c r="R1605" t="str">
        <f t="shared" si="150"/>
        <v>rock</v>
      </c>
      <c r="S1605" s="7">
        <f t="shared" si="152"/>
        <v>40936.169664351852</v>
      </c>
      <c r="T1605" s="7">
        <f t="shared" si="153"/>
        <v>40876.169664351852</v>
      </c>
    </row>
    <row r="1606" spans="1:20" ht="43.2" hidden="1" x14ac:dyDescent="0.5500000000000000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5">
        <v>1332011835</v>
      </c>
      <c r="J1606">
        <v>1328559435</v>
      </c>
      <c r="K1606" t="b">
        <v>0</v>
      </c>
      <c r="L1606">
        <v>70</v>
      </c>
      <c r="M1606">
        <f t="shared" si="151"/>
        <v>48.84</v>
      </c>
      <c r="N1606" t="b">
        <v>1</v>
      </c>
      <c r="O1606">
        <f t="shared" si="154"/>
        <v>122</v>
      </c>
      <c r="P1606" t="s">
        <v>8276</v>
      </c>
      <c r="Q1606" t="str">
        <f t="shared" si="155"/>
        <v>music</v>
      </c>
      <c r="R1606" t="str">
        <f t="shared" si="150"/>
        <v>rock</v>
      </c>
      <c r="S1606" s="7">
        <f t="shared" si="152"/>
        <v>40985.80364583333</v>
      </c>
      <c r="T1606" s="7">
        <f t="shared" si="153"/>
        <v>40945.845312500001</v>
      </c>
    </row>
    <row r="1607" spans="1:20" ht="43.2" hidden="1" x14ac:dyDescent="0.5500000000000000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5">
        <v>1312182000</v>
      </c>
      <c r="J1607">
        <v>1311380313</v>
      </c>
      <c r="K1607" t="b">
        <v>0</v>
      </c>
      <c r="L1607">
        <v>44</v>
      </c>
      <c r="M1607">
        <f t="shared" si="151"/>
        <v>137.31</v>
      </c>
      <c r="N1607" t="b">
        <v>1</v>
      </c>
      <c r="O1607">
        <f t="shared" si="154"/>
        <v>101</v>
      </c>
      <c r="P1607" t="s">
        <v>8276</v>
      </c>
      <c r="Q1607" t="str">
        <f t="shared" si="155"/>
        <v>music</v>
      </c>
      <c r="R1607" t="str">
        <f t="shared" si="150"/>
        <v>rock</v>
      </c>
      <c r="S1607" s="7">
        <f t="shared" si="152"/>
        <v>40756.291666666664</v>
      </c>
      <c r="T1607" s="7">
        <f t="shared" si="153"/>
        <v>40747.012881944444</v>
      </c>
    </row>
    <row r="1608" spans="1:20" ht="43.2" hidden="1" x14ac:dyDescent="0.5500000000000000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5">
        <v>1300930838</v>
      </c>
      <c r="J1608">
        <v>1293158438</v>
      </c>
      <c r="K1608" t="b">
        <v>0</v>
      </c>
      <c r="L1608">
        <v>92</v>
      </c>
      <c r="M1608">
        <f t="shared" si="151"/>
        <v>87.83</v>
      </c>
      <c r="N1608" t="b">
        <v>1</v>
      </c>
      <c r="O1608">
        <f t="shared" si="154"/>
        <v>101</v>
      </c>
      <c r="P1608" t="s">
        <v>8276</v>
      </c>
      <c r="Q1608" t="str">
        <f t="shared" si="155"/>
        <v>music</v>
      </c>
      <c r="R1608" t="str">
        <f t="shared" si="150"/>
        <v>rock</v>
      </c>
      <c r="S1608" s="7">
        <f t="shared" si="152"/>
        <v>40626.069884259261</v>
      </c>
      <c r="T1608" s="7">
        <f t="shared" si="153"/>
        <v>40536.111550925925</v>
      </c>
    </row>
    <row r="1609" spans="1:20" ht="43.2" hidden="1" x14ac:dyDescent="0.5500000000000000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5">
        <v>1339701851</v>
      </c>
      <c r="J1609">
        <v>1337887451</v>
      </c>
      <c r="K1609" t="b">
        <v>0</v>
      </c>
      <c r="L1609">
        <v>205</v>
      </c>
      <c r="M1609">
        <f t="shared" si="151"/>
        <v>70.790000000000006</v>
      </c>
      <c r="N1609" t="b">
        <v>1</v>
      </c>
      <c r="O1609">
        <f t="shared" si="154"/>
        <v>145</v>
      </c>
      <c r="P1609" t="s">
        <v>8276</v>
      </c>
      <c r="Q1609" t="str">
        <f t="shared" si="155"/>
        <v>music</v>
      </c>
      <c r="R1609" t="str">
        <f t="shared" si="150"/>
        <v>rock</v>
      </c>
      <c r="S1609" s="7">
        <f t="shared" si="152"/>
        <v>41074.80846064815</v>
      </c>
      <c r="T1609" s="7">
        <f t="shared" si="153"/>
        <v>41053.80846064815</v>
      </c>
    </row>
    <row r="1610" spans="1:20" ht="28.8" hidden="1" x14ac:dyDescent="0.5500000000000000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5">
        <v>1388553960</v>
      </c>
      <c r="J1610">
        <v>1385754986</v>
      </c>
      <c r="K1610" t="b">
        <v>0</v>
      </c>
      <c r="L1610">
        <v>23</v>
      </c>
      <c r="M1610">
        <f t="shared" si="151"/>
        <v>52.83</v>
      </c>
      <c r="N1610" t="b">
        <v>1</v>
      </c>
      <c r="O1610">
        <f t="shared" si="154"/>
        <v>101</v>
      </c>
      <c r="P1610" t="s">
        <v>8276</v>
      </c>
      <c r="Q1610" t="str">
        <f t="shared" si="155"/>
        <v>music</v>
      </c>
      <c r="R1610" t="str">
        <f t="shared" si="150"/>
        <v>rock</v>
      </c>
      <c r="S1610" s="7">
        <f t="shared" si="152"/>
        <v>41640.226388888892</v>
      </c>
      <c r="T1610" s="7">
        <f t="shared" si="153"/>
        <v>41607.83085648148</v>
      </c>
    </row>
    <row r="1611" spans="1:20" ht="43.2" hidden="1" x14ac:dyDescent="0.5500000000000000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5">
        <v>1320220800</v>
      </c>
      <c r="J1611">
        <v>1315612909</v>
      </c>
      <c r="K1611" t="b">
        <v>0</v>
      </c>
      <c r="L1611">
        <v>4</v>
      </c>
      <c r="M1611">
        <f t="shared" si="151"/>
        <v>443.75</v>
      </c>
      <c r="N1611" t="b">
        <v>1</v>
      </c>
      <c r="O1611">
        <f t="shared" si="154"/>
        <v>118</v>
      </c>
      <c r="P1611" t="s">
        <v>8276</v>
      </c>
      <c r="Q1611" t="str">
        <f t="shared" si="155"/>
        <v>music</v>
      </c>
      <c r="R1611" t="str">
        <f t="shared" ref="R1611:R1674" si="156">RIGHT(P1611,LEN(P1611)-FIND("/",P1611))</f>
        <v>rock</v>
      </c>
      <c r="S1611" s="7">
        <f t="shared" si="152"/>
        <v>40849.333333333336</v>
      </c>
      <c r="T1611" s="7">
        <f t="shared" si="153"/>
        <v>40796.001261574071</v>
      </c>
    </row>
    <row r="1612" spans="1:20" ht="28.8" hidden="1" x14ac:dyDescent="0.5500000000000000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5">
        <v>1355609510</v>
      </c>
      <c r="J1612">
        <v>1353017510</v>
      </c>
      <c r="K1612" t="b">
        <v>0</v>
      </c>
      <c r="L1612">
        <v>112</v>
      </c>
      <c r="M1612">
        <f t="shared" si="151"/>
        <v>48.54</v>
      </c>
      <c r="N1612" t="b">
        <v>1</v>
      </c>
      <c r="O1612">
        <f t="shared" si="154"/>
        <v>272</v>
      </c>
      <c r="P1612" t="s">
        <v>8276</v>
      </c>
      <c r="Q1612" t="str">
        <f t="shared" si="155"/>
        <v>music</v>
      </c>
      <c r="R1612" t="str">
        <f t="shared" si="156"/>
        <v>rock</v>
      </c>
      <c r="S1612" s="7">
        <f t="shared" si="152"/>
        <v>41258.924884259257</v>
      </c>
      <c r="T1612" s="7">
        <f t="shared" si="153"/>
        <v>41228.924884259257</v>
      </c>
    </row>
    <row r="1613" spans="1:20" hidden="1" x14ac:dyDescent="0.5500000000000000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5">
        <v>1370390432</v>
      </c>
      <c r="J1613">
        <v>1368576032</v>
      </c>
      <c r="K1613" t="b">
        <v>0</v>
      </c>
      <c r="L1613">
        <v>27</v>
      </c>
      <c r="M1613">
        <f t="shared" si="151"/>
        <v>37.07</v>
      </c>
      <c r="N1613" t="b">
        <v>1</v>
      </c>
      <c r="O1613">
        <f t="shared" si="154"/>
        <v>125</v>
      </c>
      <c r="P1613" t="s">
        <v>8276</v>
      </c>
      <c r="Q1613" t="str">
        <f t="shared" si="155"/>
        <v>music</v>
      </c>
      <c r="R1613" t="str">
        <f t="shared" si="156"/>
        <v>rock</v>
      </c>
      <c r="S1613" s="7">
        <f t="shared" si="152"/>
        <v>41430.00037037037</v>
      </c>
      <c r="T1613" s="7">
        <f t="shared" si="153"/>
        <v>41409.00037037037</v>
      </c>
    </row>
    <row r="1614" spans="1:20" ht="28.8" hidden="1" x14ac:dyDescent="0.5500000000000000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5">
        <v>1357160384</v>
      </c>
      <c r="J1614">
        <v>1354568384</v>
      </c>
      <c r="K1614" t="b">
        <v>0</v>
      </c>
      <c r="L1614">
        <v>11</v>
      </c>
      <c r="M1614">
        <f t="shared" si="151"/>
        <v>50</v>
      </c>
      <c r="N1614" t="b">
        <v>1</v>
      </c>
      <c r="O1614">
        <f t="shared" si="154"/>
        <v>110</v>
      </c>
      <c r="P1614" t="s">
        <v>8276</v>
      </c>
      <c r="Q1614" t="str">
        <f t="shared" si="155"/>
        <v>music</v>
      </c>
      <c r="R1614" t="str">
        <f t="shared" si="156"/>
        <v>rock</v>
      </c>
      <c r="S1614" s="7">
        <f t="shared" si="152"/>
        <v>41276.874814814815</v>
      </c>
      <c r="T1614" s="7">
        <f t="shared" si="153"/>
        <v>41246.874814814815</v>
      </c>
    </row>
    <row r="1615" spans="1:20" ht="43.2" hidden="1" x14ac:dyDescent="0.5500000000000000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5">
        <v>1342921202</v>
      </c>
      <c r="J1615">
        <v>1340329202</v>
      </c>
      <c r="K1615" t="b">
        <v>0</v>
      </c>
      <c r="L1615">
        <v>26</v>
      </c>
      <c r="M1615">
        <f t="shared" si="151"/>
        <v>39.04</v>
      </c>
      <c r="N1615" t="b">
        <v>1</v>
      </c>
      <c r="O1615">
        <f t="shared" si="154"/>
        <v>102</v>
      </c>
      <c r="P1615" t="s">
        <v>8276</v>
      </c>
      <c r="Q1615" t="str">
        <f t="shared" si="155"/>
        <v>music</v>
      </c>
      <c r="R1615" t="str">
        <f t="shared" si="156"/>
        <v>rock</v>
      </c>
      <c r="S1615" s="7">
        <f t="shared" si="152"/>
        <v>41112.069467592592</v>
      </c>
      <c r="T1615" s="7">
        <f t="shared" si="153"/>
        <v>41082.069467592592</v>
      </c>
    </row>
    <row r="1616" spans="1:20" ht="43.2" hidden="1" x14ac:dyDescent="0.5500000000000000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5">
        <v>1407085200</v>
      </c>
      <c r="J1616">
        <v>1401924769</v>
      </c>
      <c r="K1616" t="b">
        <v>0</v>
      </c>
      <c r="L1616">
        <v>77</v>
      </c>
      <c r="M1616">
        <f t="shared" si="151"/>
        <v>66.69</v>
      </c>
      <c r="N1616" t="b">
        <v>1</v>
      </c>
      <c r="O1616">
        <f t="shared" si="154"/>
        <v>103</v>
      </c>
      <c r="P1616" t="s">
        <v>8276</v>
      </c>
      <c r="Q1616" t="str">
        <f t="shared" si="155"/>
        <v>music</v>
      </c>
      <c r="R1616" t="str">
        <f t="shared" si="156"/>
        <v>rock</v>
      </c>
      <c r="S1616" s="7">
        <f t="shared" si="152"/>
        <v>41854.708333333336</v>
      </c>
      <c r="T1616" s="7">
        <f t="shared" si="153"/>
        <v>41794.981122685182</v>
      </c>
    </row>
    <row r="1617" spans="1:20" ht="43.2" hidden="1" x14ac:dyDescent="0.5500000000000000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5">
        <v>1323742396</v>
      </c>
      <c r="J1617">
        <v>1319850796</v>
      </c>
      <c r="K1617" t="b">
        <v>0</v>
      </c>
      <c r="L1617">
        <v>136</v>
      </c>
      <c r="M1617">
        <f t="shared" si="151"/>
        <v>67.13</v>
      </c>
      <c r="N1617" t="b">
        <v>1</v>
      </c>
      <c r="O1617">
        <f t="shared" si="154"/>
        <v>114</v>
      </c>
      <c r="P1617" t="s">
        <v>8276</v>
      </c>
      <c r="Q1617" t="str">
        <f t="shared" si="155"/>
        <v>music</v>
      </c>
      <c r="R1617" t="str">
        <f t="shared" si="156"/>
        <v>rock</v>
      </c>
      <c r="S1617" s="7">
        <f t="shared" si="152"/>
        <v>40890.092546296299</v>
      </c>
      <c r="T1617" s="7">
        <f t="shared" si="153"/>
        <v>40845.050879629627</v>
      </c>
    </row>
    <row r="1618" spans="1:20" ht="43.2" hidden="1" x14ac:dyDescent="0.5500000000000000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5">
        <v>1353621600</v>
      </c>
      <c r="J1618">
        <v>1350061821</v>
      </c>
      <c r="K1618" t="b">
        <v>0</v>
      </c>
      <c r="L1618">
        <v>157</v>
      </c>
      <c r="M1618">
        <f t="shared" si="151"/>
        <v>66.37</v>
      </c>
      <c r="N1618" t="b">
        <v>1</v>
      </c>
      <c r="O1618">
        <f t="shared" si="154"/>
        <v>104</v>
      </c>
      <c r="P1618" t="s">
        <v>8276</v>
      </c>
      <c r="Q1618" t="str">
        <f t="shared" si="155"/>
        <v>music</v>
      </c>
      <c r="R1618" t="str">
        <f t="shared" si="156"/>
        <v>rock</v>
      </c>
      <c r="S1618" s="7">
        <f t="shared" si="152"/>
        <v>41235.916666666664</v>
      </c>
      <c r="T1618" s="7">
        <f t="shared" si="153"/>
        <v>41194.715520833335</v>
      </c>
    </row>
    <row r="1619" spans="1:20" ht="28.8" hidden="1" x14ac:dyDescent="0.5500000000000000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5">
        <v>1383332400</v>
      </c>
      <c r="J1619">
        <v>1380470188</v>
      </c>
      <c r="K1619" t="b">
        <v>0</v>
      </c>
      <c r="L1619">
        <v>158</v>
      </c>
      <c r="M1619">
        <f t="shared" si="151"/>
        <v>64.62</v>
      </c>
      <c r="N1619" t="b">
        <v>1</v>
      </c>
      <c r="O1619">
        <f t="shared" si="154"/>
        <v>146</v>
      </c>
      <c r="P1619" t="s">
        <v>8276</v>
      </c>
      <c r="Q1619" t="str">
        <f t="shared" si="155"/>
        <v>music</v>
      </c>
      <c r="R1619" t="str">
        <f t="shared" si="156"/>
        <v>rock</v>
      </c>
      <c r="S1619" s="7">
        <f t="shared" si="152"/>
        <v>41579.791666666664</v>
      </c>
      <c r="T1619" s="7">
        <f t="shared" si="153"/>
        <v>41546.664212962962</v>
      </c>
    </row>
    <row r="1620" spans="1:20" ht="28.8" hidden="1" x14ac:dyDescent="0.5500000000000000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5">
        <v>1362757335</v>
      </c>
      <c r="J1620">
        <v>1359301335</v>
      </c>
      <c r="K1620" t="b">
        <v>0</v>
      </c>
      <c r="L1620">
        <v>27</v>
      </c>
      <c r="M1620">
        <f t="shared" si="151"/>
        <v>58.37</v>
      </c>
      <c r="N1620" t="b">
        <v>1</v>
      </c>
      <c r="O1620">
        <f t="shared" si="154"/>
        <v>105</v>
      </c>
      <c r="P1620" t="s">
        <v>8276</v>
      </c>
      <c r="Q1620" t="str">
        <f t="shared" si="155"/>
        <v>music</v>
      </c>
      <c r="R1620" t="str">
        <f t="shared" si="156"/>
        <v>rock</v>
      </c>
      <c r="S1620" s="7">
        <f t="shared" si="152"/>
        <v>41341.654340277775</v>
      </c>
      <c r="T1620" s="7">
        <f t="shared" si="153"/>
        <v>41301.654340277775</v>
      </c>
    </row>
    <row r="1621" spans="1:20" ht="43.2" hidden="1" x14ac:dyDescent="0.5500000000000000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5">
        <v>1410755286</v>
      </c>
      <c r="J1621">
        <v>1408940886</v>
      </c>
      <c r="K1621" t="b">
        <v>0</v>
      </c>
      <c r="L1621">
        <v>23</v>
      </c>
      <c r="M1621">
        <f t="shared" si="151"/>
        <v>86.96</v>
      </c>
      <c r="N1621" t="b">
        <v>1</v>
      </c>
      <c r="O1621">
        <f t="shared" si="154"/>
        <v>133</v>
      </c>
      <c r="P1621" t="s">
        <v>8276</v>
      </c>
      <c r="Q1621" t="str">
        <f t="shared" si="155"/>
        <v>music</v>
      </c>
      <c r="R1621" t="str">
        <f t="shared" si="156"/>
        <v>rock</v>
      </c>
      <c r="S1621" s="7">
        <f t="shared" si="152"/>
        <v>41897.18618055556</v>
      </c>
      <c r="T1621" s="7">
        <f t="shared" si="153"/>
        <v>41876.18618055556</v>
      </c>
    </row>
    <row r="1622" spans="1:20" ht="28.8" hidden="1" x14ac:dyDescent="0.5500000000000000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5">
        <v>1361606940</v>
      </c>
      <c r="J1622">
        <v>1361002140</v>
      </c>
      <c r="K1622" t="b">
        <v>0</v>
      </c>
      <c r="L1622">
        <v>17</v>
      </c>
      <c r="M1622">
        <f t="shared" si="151"/>
        <v>66.47</v>
      </c>
      <c r="N1622" t="b">
        <v>1</v>
      </c>
      <c r="O1622">
        <f t="shared" si="154"/>
        <v>113</v>
      </c>
      <c r="P1622" t="s">
        <v>8276</v>
      </c>
      <c r="Q1622" t="str">
        <f t="shared" si="155"/>
        <v>music</v>
      </c>
      <c r="R1622" t="str">
        <f t="shared" si="156"/>
        <v>rock</v>
      </c>
      <c r="S1622" s="7">
        <f t="shared" si="152"/>
        <v>41328.339583333334</v>
      </c>
      <c r="T1622" s="7">
        <f t="shared" si="153"/>
        <v>41321.339583333334</v>
      </c>
    </row>
    <row r="1623" spans="1:20" ht="43.2" hidden="1" x14ac:dyDescent="0.5500000000000000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5">
        <v>1338177540</v>
      </c>
      <c r="J1623">
        <v>1333550015</v>
      </c>
      <c r="K1623" t="b">
        <v>0</v>
      </c>
      <c r="L1623">
        <v>37</v>
      </c>
      <c r="M1623">
        <f t="shared" si="151"/>
        <v>163.78</v>
      </c>
      <c r="N1623" t="b">
        <v>1</v>
      </c>
      <c r="O1623">
        <f t="shared" si="154"/>
        <v>121</v>
      </c>
      <c r="P1623" t="s">
        <v>8276</v>
      </c>
      <c r="Q1623" t="str">
        <f t="shared" si="155"/>
        <v>music</v>
      </c>
      <c r="R1623" t="str">
        <f t="shared" si="156"/>
        <v>rock</v>
      </c>
      <c r="S1623" s="7">
        <f t="shared" si="152"/>
        <v>41057.165972222225</v>
      </c>
      <c r="T1623" s="7">
        <f t="shared" si="153"/>
        <v>41003.60665509259</v>
      </c>
    </row>
    <row r="1624" spans="1:20" ht="43.2" hidden="1" x14ac:dyDescent="0.5500000000000000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5">
        <v>1418803140</v>
      </c>
      <c r="J1624">
        <v>1415343874</v>
      </c>
      <c r="K1624" t="b">
        <v>0</v>
      </c>
      <c r="L1624">
        <v>65</v>
      </c>
      <c r="M1624">
        <f t="shared" si="151"/>
        <v>107.98</v>
      </c>
      <c r="N1624" t="b">
        <v>1</v>
      </c>
      <c r="O1624">
        <f t="shared" si="154"/>
        <v>102</v>
      </c>
      <c r="P1624" t="s">
        <v>8276</v>
      </c>
      <c r="Q1624" t="str">
        <f t="shared" si="155"/>
        <v>music</v>
      </c>
      <c r="R1624" t="str">
        <f t="shared" si="156"/>
        <v>rock</v>
      </c>
      <c r="S1624" s="7">
        <f t="shared" si="152"/>
        <v>41990.332638888889</v>
      </c>
      <c r="T1624" s="7">
        <f t="shared" si="153"/>
        <v>41950.29483796296</v>
      </c>
    </row>
    <row r="1625" spans="1:20" ht="43.2" hidden="1" x14ac:dyDescent="0.5500000000000000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5">
        <v>1377621089</v>
      </c>
      <c r="J1625">
        <v>1372437089</v>
      </c>
      <c r="K1625" t="b">
        <v>0</v>
      </c>
      <c r="L1625">
        <v>18</v>
      </c>
      <c r="M1625">
        <f t="shared" si="151"/>
        <v>42.11</v>
      </c>
      <c r="N1625" t="b">
        <v>1</v>
      </c>
      <c r="O1625">
        <f t="shared" si="154"/>
        <v>101</v>
      </c>
      <c r="P1625" t="s">
        <v>8276</v>
      </c>
      <c r="Q1625" t="str">
        <f t="shared" si="155"/>
        <v>music</v>
      </c>
      <c r="R1625" t="str">
        <f t="shared" si="156"/>
        <v>rock</v>
      </c>
      <c r="S1625" s="7">
        <f t="shared" si="152"/>
        <v>41513.688530092593</v>
      </c>
      <c r="T1625" s="7">
        <f t="shared" si="153"/>
        <v>41453.688530092593</v>
      </c>
    </row>
    <row r="1626" spans="1:20" ht="28.8" hidden="1" x14ac:dyDescent="0.5500000000000000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5">
        <v>1357721335</v>
      </c>
      <c r="J1626">
        <v>1354265335</v>
      </c>
      <c r="K1626" t="b">
        <v>0</v>
      </c>
      <c r="L1626">
        <v>25</v>
      </c>
      <c r="M1626">
        <f t="shared" si="151"/>
        <v>47.2</v>
      </c>
      <c r="N1626" t="b">
        <v>1</v>
      </c>
      <c r="O1626">
        <f t="shared" si="154"/>
        <v>118</v>
      </c>
      <c r="P1626" t="s">
        <v>8276</v>
      </c>
      <c r="Q1626" t="str">
        <f t="shared" si="155"/>
        <v>music</v>
      </c>
      <c r="R1626" t="str">
        <f t="shared" si="156"/>
        <v>rock</v>
      </c>
      <c r="S1626" s="7">
        <f t="shared" si="152"/>
        <v>41283.367303240739</v>
      </c>
      <c r="T1626" s="7">
        <f t="shared" si="153"/>
        <v>41243.367303240739</v>
      </c>
    </row>
    <row r="1627" spans="1:20" ht="43.2" hidden="1" x14ac:dyDescent="0.5500000000000000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5">
        <v>1347382053</v>
      </c>
      <c r="J1627">
        <v>1344962853</v>
      </c>
      <c r="K1627" t="b">
        <v>0</v>
      </c>
      <c r="L1627">
        <v>104</v>
      </c>
      <c r="M1627">
        <f t="shared" si="151"/>
        <v>112.02</v>
      </c>
      <c r="N1627" t="b">
        <v>1</v>
      </c>
      <c r="O1627">
        <f t="shared" si="154"/>
        <v>155</v>
      </c>
      <c r="P1627" t="s">
        <v>8276</v>
      </c>
      <c r="Q1627" t="str">
        <f t="shared" si="155"/>
        <v>music</v>
      </c>
      <c r="R1627" t="str">
        <f t="shared" si="156"/>
        <v>rock</v>
      </c>
      <c r="S1627" s="7">
        <f t="shared" si="152"/>
        <v>41163.699687500004</v>
      </c>
      <c r="T1627" s="7">
        <f t="shared" si="153"/>
        <v>41135.699687500004</v>
      </c>
    </row>
    <row r="1628" spans="1:20" ht="43.2" hidden="1" x14ac:dyDescent="0.5500000000000000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5">
        <v>1385932867</v>
      </c>
      <c r="J1628">
        <v>1383337267</v>
      </c>
      <c r="K1628" t="b">
        <v>0</v>
      </c>
      <c r="L1628">
        <v>108</v>
      </c>
      <c r="M1628">
        <f t="shared" si="151"/>
        <v>74.95</v>
      </c>
      <c r="N1628" t="b">
        <v>1</v>
      </c>
      <c r="O1628">
        <f t="shared" si="154"/>
        <v>101</v>
      </c>
      <c r="P1628" t="s">
        <v>8276</v>
      </c>
      <c r="Q1628" t="str">
        <f t="shared" si="155"/>
        <v>music</v>
      </c>
      <c r="R1628" t="str">
        <f t="shared" si="156"/>
        <v>rock</v>
      </c>
      <c r="S1628" s="7">
        <f t="shared" si="152"/>
        <v>41609.889664351853</v>
      </c>
      <c r="T1628" s="7">
        <f t="shared" si="153"/>
        <v>41579.847997685189</v>
      </c>
    </row>
    <row r="1629" spans="1:20" ht="43.2" hidden="1" x14ac:dyDescent="0.5500000000000000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5">
        <v>1353905940</v>
      </c>
      <c r="J1629">
        <v>1351011489</v>
      </c>
      <c r="K1629" t="b">
        <v>0</v>
      </c>
      <c r="L1629">
        <v>38</v>
      </c>
      <c r="M1629">
        <f t="shared" si="151"/>
        <v>61.58</v>
      </c>
      <c r="N1629" t="b">
        <v>1</v>
      </c>
      <c r="O1629">
        <f t="shared" si="154"/>
        <v>117</v>
      </c>
      <c r="P1629" t="s">
        <v>8276</v>
      </c>
      <c r="Q1629" t="str">
        <f t="shared" si="155"/>
        <v>music</v>
      </c>
      <c r="R1629" t="str">
        <f t="shared" si="156"/>
        <v>rock</v>
      </c>
      <c r="S1629" s="7">
        <f t="shared" si="152"/>
        <v>41239.207638888889</v>
      </c>
      <c r="T1629" s="7">
        <f t="shared" si="153"/>
        <v>41205.707048611112</v>
      </c>
    </row>
    <row r="1630" spans="1:20" ht="28.8" hidden="1" x14ac:dyDescent="0.5500000000000000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5">
        <v>1403026882</v>
      </c>
      <c r="J1630">
        <v>1400175682</v>
      </c>
      <c r="K1630" t="b">
        <v>0</v>
      </c>
      <c r="L1630">
        <v>88</v>
      </c>
      <c r="M1630">
        <f t="shared" si="151"/>
        <v>45.88</v>
      </c>
      <c r="N1630" t="b">
        <v>1</v>
      </c>
      <c r="O1630">
        <f t="shared" si="154"/>
        <v>101</v>
      </c>
      <c r="P1630" t="s">
        <v>8276</v>
      </c>
      <c r="Q1630" t="str">
        <f t="shared" si="155"/>
        <v>music</v>
      </c>
      <c r="R1630" t="str">
        <f t="shared" si="156"/>
        <v>rock</v>
      </c>
      <c r="S1630" s="7">
        <f t="shared" si="152"/>
        <v>41807.737060185187</v>
      </c>
      <c r="T1630" s="7">
        <f t="shared" si="153"/>
        <v>41774.737060185187</v>
      </c>
    </row>
    <row r="1631" spans="1:20" ht="28.8" hidden="1" x14ac:dyDescent="0.5500000000000000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5">
        <v>1392929333</v>
      </c>
      <c r="J1631">
        <v>1389041333</v>
      </c>
      <c r="K1631" t="b">
        <v>0</v>
      </c>
      <c r="L1631">
        <v>82</v>
      </c>
      <c r="M1631">
        <f t="shared" si="151"/>
        <v>75.849999999999994</v>
      </c>
      <c r="N1631" t="b">
        <v>1</v>
      </c>
      <c r="O1631">
        <f t="shared" si="154"/>
        <v>104</v>
      </c>
      <c r="P1631" t="s">
        <v>8276</v>
      </c>
      <c r="Q1631" t="str">
        <f t="shared" si="155"/>
        <v>music</v>
      </c>
      <c r="R1631" t="str">
        <f t="shared" si="156"/>
        <v>rock</v>
      </c>
      <c r="S1631" s="7">
        <f t="shared" si="152"/>
        <v>41690.867280092592</v>
      </c>
      <c r="T1631" s="7">
        <f t="shared" si="153"/>
        <v>41645.867280092592</v>
      </c>
    </row>
    <row r="1632" spans="1:20" ht="43.2" hidden="1" x14ac:dyDescent="0.5500000000000000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5">
        <v>1330671540</v>
      </c>
      <c r="J1632">
        <v>1328040375</v>
      </c>
      <c r="K1632" t="b">
        <v>0</v>
      </c>
      <c r="L1632">
        <v>126</v>
      </c>
      <c r="M1632">
        <f t="shared" si="151"/>
        <v>84.21</v>
      </c>
      <c r="N1632" t="b">
        <v>1</v>
      </c>
      <c r="O1632">
        <f t="shared" si="154"/>
        <v>265</v>
      </c>
      <c r="P1632" t="s">
        <v>8276</v>
      </c>
      <c r="Q1632" t="str">
        <f t="shared" si="155"/>
        <v>music</v>
      </c>
      <c r="R1632" t="str">
        <f t="shared" si="156"/>
        <v>rock</v>
      </c>
      <c r="S1632" s="7">
        <f t="shared" si="152"/>
        <v>40970.290972222225</v>
      </c>
      <c r="T1632" s="7">
        <f t="shared" si="153"/>
        <v>40939.837673611109</v>
      </c>
    </row>
    <row r="1633" spans="1:20" ht="43.2" hidden="1" x14ac:dyDescent="0.5500000000000000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5">
        <v>1350074261</v>
      </c>
      <c r="J1633">
        <v>1347482261</v>
      </c>
      <c r="K1633" t="b">
        <v>0</v>
      </c>
      <c r="L1633">
        <v>133</v>
      </c>
      <c r="M1633">
        <f t="shared" si="151"/>
        <v>117.23</v>
      </c>
      <c r="N1633" t="b">
        <v>1</v>
      </c>
      <c r="O1633">
        <f t="shared" si="154"/>
        <v>156</v>
      </c>
      <c r="P1633" t="s">
        <v>8276</v>
      </c>
      <c r="Q1633" t="str">
        <f t="shared" si="155"/>
        <v>music</v>
      </c>
      <c r="R1633" t="str">
        <f t="shared" si="156"/>
        <v>rock</v>
      </c>
      <c r="S1633" s="7">
        <f t="shared" si="152"/>
        <v>41194.859502314815</v>
      </c>
      <c r="T1633" s="7">
        <f t="shared" si="153"/>
        <v>41164.859502314815</v>
      </c>
    </row>
    <row r="1634" spans="1:20" ht="43.2" hidden="1" x14ac:dyDescent="0.5500000000000000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5">
        <v>1316851854</v>
      </c>
      <c r="J1634">
        <v>1311667854</v>
      </c>
      <c r="K1634" t="b">
        <v>0</v>
      </c>
      <c r="L1634">
        <v>47</v>
      </c>
      <c r="M1634">
        <f t="shared" si="151"/>
        <v>86.49</v>
      </c>
      <c r="N1634" t="b">
        <v>1</v>
      </c>
      <c r="O1634">
        <f t="shared" si="154"/>
        <v>102</v>
      </c>
      <c r="P1634" t="s">
        <v>8276</v>
      </c>
      <c r="Q1634" t="str">
        <f t="shared" si="155"/>
        <v>music</v>
      </c>
      <c r="R1634" t="str">
        <f t="shared" si="156"/>
        <v>rock</v>
      </c>
      <c r="S1634" s="7">
        <f t="shared" si="152"/>
        <v>40810.340902777774</v>
      </c>
      <c r="T1634" s="7">
        <f t="shared" si="153"/>
        <v>40750.340902777774</v>
      </c>
    </row>
    <row r="1635" spans="1:20" ht="43.2" hidden="1" x14ac:dyDescent="0.5500000000000000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5">
        <v>1326690000</v>
      </c>
      <c r="J1635">
        <v>1324329156</v>
      </c>
      <c r="K1635" t="b">
        <v>0</v>
      </c>
      <c r="L1635">
        <v>58</v>
      </c>
      <c r="M1635">
        <f t="shared" si="151"/>
        <v>172.41</v>
      </c>
      <c r="N1635" t="b">
        <v>1</v>
      </c>
      <c r="O1635">
        <f t="shared" si="154"/>
        <v>100</v>
      </c>
      <c r="P1635" t="s">
        <v>8276</v>
      </c>
      <c r="Q1635" t="str">
        <f t="shared" si="155"/>
        <v>music</v>
      </c>
      <c r="R1635" t="str">
        <f t="shared" si="156"/>
        <v>rock</v>
      </c>
      <c r="S1635" s="7">
        <f t="shared" si="152"/>
        <v>40924.208333333336</v>
      </c>
      <c r="T1635" s="7">
        <f t="shared" si="153"/>
        <v>40896.883750000001</v>
      </c>
    </row>
    <row r="1636" spans="1:20" ht="28.8" hidden="1" x14ac:dyDescent="0.5500000000000000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5">
        <v>1306994340</v>
      </c>
      <c r="J1636">
        <v>1303706001</v>
      </c>
      <c r="K1636" t="b">
        <v>0</v>
      </c>
      <c r="L1636">
        <v>32</v>
      </c>
      <c r="M1636">
        <f t="shared" si="151"/>
        <v>62.81</v>
      </c>
      <c r="N1636" t="b">
        <v>1</v>
      </c>
      <c r="O1636">
        <f t="shared" si="154"/>
        <v>101</v>
      </c>
      <c r="P1636" t="s">
        <v>8276</v>
      </c>
      <c r="Q1636" t="str">
        <f t="shared" si="155"/>
        <v>music</v>
      </c>
      <c r="R1636" t="str">
        <f t="shared" si="156"/>
        <v>rock</v>
      </c>
      <c r="S1636" s="7">
        <f t="shared" si="152"/>
        <v>40696.249305555553</v>
      </c>
      <c r="T1636" s="7">
        <f t="shared" si="153"/>
        <v>40658.189826388887</v>
      </c>
    </row>
    <row r="1637" spans="1:20" ht="43.2" hidden="1" x14ac:dyDescent="0.5500000000000000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5">
        <v>1468270261</v>
      </c>
      <c r="J1637">
        <v>1463086261</v>
      </c>
      <c r="K1637" t="b">
        <v>0</v>
      </c>
      <c r="L1637">
        <v>37</v>
      </c>
      <c r="M1637">
        <f t="shared" si="151"/>
        <v>67.73</v>
      </c>
      <c r="N1637" t="b">
        <v>1</v>
      </c>
      <c r="O1637">
        <f t="shared" si="154"/>
        <v>125</v>
      </c>
      <c r="P1637" t="s">
        <v>8276</v>
      </c>
      <c r="Q1637" t="str">
        <f t="shared" si="155"/>
        <v>music</v>
      </c>
      <c r="R1637" t="str">
        <f t="shared" si="156"/>
        <v>rock</v>
      </c>
      <c r="S1637" s="7">
        <f t="shared" si="152"/>
        <v>42562.868761574078</v>
      </c>
      <c r="T1637" s="7">
        <f t="shared" si="153"/>
        <v>42502.868761574078</v>
      </c>
    </row>
    <row r="1638" spans="1:20" ht="43.2" hidden="1" x14ac:dyDescent="0.5500000000000000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5">
        <v>1307851200</v>
      </c>
      <c r="J1638">
        <v>1304129088</v>
      </c>
      <c r="K1638" t="b">
        <v>0</v>
      </c>
      <c r="L1638">
        <v>87</v>
      </c>
      <c r="M1638">
        <f t="shared" si="151"/>
        <v>53.56</v>
      </c>
      <c r="N1638" t="b">
        <v>1</v>
      </c>
      <c r="O1638">
        <f t="shared" si="154"/>
        <v>104</v>
      </c>
      <c r="P1638" t="s">
        <v>8276</v>
      </c>
      <c r="Q1638" t="str">
        <f t="shared" si="155"/>
        <v>music</v>
      </c>
      <c r="R1638" t="str">
        <f t="shared" si="156"/>
        <v>rock</v>
      </c>
      <c r="S1638" s="7">
        <f t="shared" si="152"/>
        <v>40706.166666666664</v>
      </c>
      <c r="T1638" s="7">
        <f t="shared" si="153"/>
        <v>40663.08666666667</v>
      </c>
    </row>
    <row r="1639" spans="1:20" ht="43.2" hidden="1" x14ac:dyDescent="0.5500000000000000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5">
        <v>1262302740</v>
      </c>
      <c r="J1639">
        <v>1257444140</v>
      </c>
      <c r="K1639" t="b">
        <v>0</v>
      </c>
      <c r="L1639">
        <v>15</v>
      </c>
      <c r="M1639">
        <f t="shared" si="151"/>
        <v>34.6</v>
      </c>
      <c r="N1639" t="b">
        <v>1</v>
      </c>
      <c r="O1639">
        <f t="shared" si="154"/>
        <v>104</v>
      </c>
      <c r="P1639" t="s">
        <v>8276</v>
      </c>
      <c r="Q1639" t="str">
        <f t="shared" si="155"/>
        <v>music</v>
      </c>
      <c r="R1639" t="str">
        <f t="shared" si="156"/>
        <v>rock</v>
      </c>
      <c r="S1639" s="7">
        <f t="shared" si="152"/>
        <v>40178.98541666667</v>
      </c>
      <c r="T1639" s="7">
        <f t="shared" si="153"/>
        <v>40122.751620370371</v>
      </c>
    </row>
    <row r="1640" spans="1:20" ht="28.8" hidden="1" x14ac:dyDescent="0.5500000000000000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5">
        <v>1362086700</v>
      </c>
      <c r="J1640">
        <v>1358180968</v>
      </c>
      <c r="K1640" t="b">
        <v>0</v>
      </c>
      <c r="L1640">
        <v>27</v>
      </c>
      <c r="M1640">
        <f t="shared" si="151"/>
        <v>38.89</v>
      </c>
      <c r="N1640" t="b">
        <v>1</v>
      </c>
      <c r="O1640">
        <f t="shared" si="154"/>
        <v>105</v>
      </c>
      <c r="P1640" t="s">
        <v>8276</v>
      </c>
      <c r="Q1640" t="str">
        <f t="shared" si="155"/>
        <v>music</v>
      </c>
      <c r="R1640" t="str">
        <f t="shared" si="156"/>
        <v>rock</v>
      </c>
      <c r="S1640" s="7">
        <f t="shared" si="152"/>
        <v>41333.892361111109</v>
      </c>
      <c r="T1640" s="7">
        <f t="shared" si="153"/>
        <v>41288.68712962963</v>
      </c>
    </row>
    <row r="1641" spans="1:20" ht="43.2" hidden="1" x14ac:dyDescent="0.5500000000000000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5">
        <v>1330789165</v>
      </c>
      <c r="J1641">
        <v>1328197165</v>
      </c>
      <c r="K1641" t="b">
        <v>0</v>
      </c>
      <c r="L1641">
        <v>19</v>
      </c>
      <c r="M1641">
        <f t="shared" si="151"/>
        <v>94.74</v>
      </c>
      <c r="N1641" t="b">
        <v>1</v>
      </c>
      <c r="O1641">
        <f t="shared" si="154"/>
        <v>100</v>
      </c>
      <c r="P1641" t="s">
        <v>8276</v>
      </c>
      <c r="Q1641" t="str">
        <f t="shared" si="155"/>
        <v>music</v>
      </c>
      <c r="R1641" t="str">
        <f t="shared" si="156"/>
        <v>rock</v>
      </c>
      <c r="S1641" s="7">
        <f t="shared" si="152"/>
        <v>40971.652372685188</v>
      </c>
      <c r="T1641" s="7">
        <f t="shared" si="153"/>
        <v>40941.652372685188</v>
      </c>
    </row>
    <row r="1642" spans="1:20" ht="43.2" hidden="1" x14ac:dyDescent="0.5500000000000000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5">
        <v>1280800740</v>
      </c>
      <c r="J1642">
        <v>1279603955</v>
      </c>
      <c r="K1642" t="b">
        <v>0</v>
      </c>
      <c r="L1642">
        <v>17</v>
      </c>
      <c r="M1642">
        <f t="shared" si="151"/>
        <v>39.97</v>
      </c>
      <c r="N1642" t="b">
        <v>1</v>
      </c>
      <c r="O1642">
        <f t="shared" si="154"/>
        <v>170</v>
      </c>
      <c r="P1642" t="s">
        <v>8276</v>
      </c>
      <c r="Q1642" t="str">
        <f t="shared" si="155"/>
        <v>music</v>
      </c>
      <c r="R1642" t="str">
        <f t="shared" si="156"/>
        <v>rock</v>
      </c>
      <c r="S1642" s="7">
        <f t="shared" si="152"/>
        <v>40393.082638888889</v>
      </c>
      <c r="T1642" s="7">
        <f t="shared" si="153"/>
        <v>40379.23096064815</v>
      </c>
    </row>
    <row r="1643" spans="1:20" ht="28.8" hidden="1" x14ac:dyDescent="0.5500000000000000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5">
        <v>1418998744</v>
      </c>
      <c r="J1643">
        <v>1416406744</v>
      </c>
      <c r="K1643" t="b">
        <v>0</v>
      </c>
      <c r="L1643">
        <v>26</v>
      </c>
      <c r="M1643">
        <f t="shared" si="151"/>
        <v>97.5</v>
      </c>
      <c r="N1643" t="b">
        <v>1</v>
      </c>
      <c r="O1643">
        <f t="shared" si="154"/>
        <v>101</v>
      </c>
      <c r="P1643" t="s">
        <v>8292</v>
      </c>
      <c r="Q1643" t="str">
        <f t="shared" si="155"/>
        <v>music</v>
      </c>
      <c r="R1643" t="str">
        <f t="shared" si="156"/>
        <v>pop</v>
      </c>
      <c r="S1643" s="7">
        <f t="shared" si="152"/>
        <v>41992.596574074079</v>
      </c>
      <c r="T1643" s="7">
        <f t="shared" si="153"/>
        <v>41962.596574074079</v>
      </c>
    </row>
    <row r="1644" spans="1:20" ht="43.2" hidden="1" x14ac:dyDescent="0.5500000000000000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5">
        <v>1308011727</v>
      </c>
      <c r="J1644">
        <v>1306283727</v>
      </c>
      <c r="K1644" t="b">
        <v>0</v>
      </c>
      <c r="L1644">
        <v>28</v>
      </c>
      <c r="M1644">
        <f t="shared" si="151"/>
        <v>42.86</v>
      </c>
      <c r="N1644" t="b">
        <v>1</v>
      </c>
      <c r="O1644">
        <f t="shared" si="154"/>
        <v>100</v>
      </c>
      <c r="P1644" t="s">
        <v>8292</v>
      </c>
      <c r="Q1644" t="str">
        <f t="shared" si="155"/>
        <v>music</v>
      </c>
      <c r="R1644" t="str">
        <f t="shared" si="156"/>
        <v>pop</v>
      </c>
      <c r="S1644" s="7">
        <f t="shared" si="152"/>
        <v>40708.024618055555</v>
      </c>
      <c r="T1644" s="7">
        <f t="shared" si="153"/>
        <v>40688.024618055555</v>
      </c>
    </row>
    <row r="1645" spans="1:20" ht="28.8" hidden="1" x14ac:dyDescent="0.5500000000000000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5">
        <v>1348516012</v>
      </c>
      <c r="J1645">
        <v>1345924012</v>
      </c>
      <c r="K1645" t="b">
        <v>0</v>
      </c>
      <c r="L1645">
        <v>37</v>
      </c>
      <c r="M1645">
        <f t="shared" si="151"/>
        <v>168.51</v>
      </c>
      <c r="N1645" t="b">
        <v>1</v>
      </c>
      <c r="O1645">
        <f t="shared" si="154"/>
        <v>125</v>
      </c>
      <c r="P1645" t="s">
        <v>8292</v>
      </c>
      <c r="Q1645" t="str">
        <f t="shared" si="155"/>
        <v>music</v>
      </c>
      <c r="R1645" t="str">
        <f t="shared" si="156"/>
        <v>pop</v>
      </c>
      <c r="S1645" s="7">
        <f t="shared" si="152"/>
        <v>41176.824212962965</v>
      </c>
      <c r="T1645" s="7">
        <f t="shared" si="153"/>
        <v>41146.824212962965</v>
      </c>
    </row>
    <row r="1646" spans="1:20" ht="43.2" hidden="1" x14ac:dyDescent="0.5500000000000000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5">
        <v>1353551160</v>
      </c>
      <c r="J1646">
        <v>1348363560</v>
      </c>
      <c r="K1646" t="b">
        <v>0</v>
      </c>
      <c r="L1646">
        <v>128</v>
      </c>
      <c r="M1646">
        <f t="shared" si="151"/>
        <v>85.55</v>
      </c>
      <c r="N1646" t="b">
        <v>1</v>
      </c>
      <c r="O1646">
        <f t="shared" si="154"/>
        <v>110</v>
      </c>
      <c r="P1646" t="s">
        <v>8292</v>
      </c>
      <c r="Q1646" t="str">
        <f t="shared" si="155"/>
        <v>music</v>
      </c>
      <c r="R1646" t="str">
        <f t="shared" si="156"/>
        <v>pop</v>
      </c>
      <c r="S1646" s="7">
        <f t="shared" si="152"/>
        <v>41235.101388888892</v>
      </c>
      <c r="T1646" s="7">
        <f t="shared" si="153"/>
        <v>41175.05972222222</v>
      </c>
    </row>
    <row r="1647" spans="1:20" ht="43.2" hidden="1" x14ac:dyDescent="0.5500000000000000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5">
        <v>1379515740</v>
      </c>
      <c r="J1647">
        <v>1378306140</v>
      </c>
      <c r="K1647" t="b">
        <v>0</v>
      </c>
      <c r="L1647">
        <v>10</v>
      </c>
      <c r="M1647">
        <f t="shared" si="151"/>
        <v>554</v>
      </c>
      <c r="N1647" t="b">
        <v>1</v>
      </c>
      <c r="O1647">
        <f t="shared" si="154"/>
        <v>111</v>
      </c>
      <c r="P1647" t="s">
        <v>8292</v>
      </c>
      <c r="Q1647" t="str">
        <f t="shared" si="155"/>
        <v>music</v>
      </c>
      <c r="R1647" t="str">
        <f t="shared" si="156"/>
        <v>pop</v>
      </c>
      <c r="S1647" s="7">
        <f t="shared" si="152"/>
        <v>41535.617361111108</v>
      </c>
      <c r="T1647" s="7">
        <f t="shared" si="153"/>
        <v>41521.617361111108</v>
      </c>
    </row>
    <row r="1648" spans="1:20" ht="43.2" hidden="1" x14ac:dyDescent="0.5500000000000000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5">
        <v>1408039860</v>
      </c>
      <c r="J1648">
        <v>1405248503</v>
      </c>
      <c r="K1648" t="b">
        <v>0</v>
      </c>
      <c r="L1648">
        <v>83</v>
      </c>
      <c r="M1648">
        <f t="shared" si="151"/>
        <v>26.55</v>
      </c>
      <c r="N1648" t="b">
        <v>1</v>
      </c>
      <c r="O1648">
        <f t="shared" si="154"/>
        <v>110</v>
      </c>
      <c r="P1648" t="s">
        <v>8292</v>
      </c>
      <c r="Q1648" t="str">
        <f t="shared" si="155"/>
        <v>music</v>
      </c>
      <c r="R1648" t="str">
        <f t="shared" si="156"/>
        <v>pop</v>
      </c>
      <c r="S1648" s="7">
        <f t="shared" si="152"/>
        <v>41865.757638888892</v>
      </c>
      <c r="T1648" s="7">
        <f t="shared" si="153"/>
        <v>41833.450266203705</v>
      </c>
    </row>
    <row r="1649" spans="1:20" ht="43.2" hidden="1" x14ac:dyDescent="0.5500000000000000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5">
        <v>1339235377</v>
      </c>
      <c r="J1649">
        <v>1336643377</v>
      </c>
      <c r="K1649" t="b">
        <v>0</v>
      </c>
      <c r="L1649">
        <v>46</v>
      </c>
      <c r="M1649">
        <f t="shared" si="151"/>
        <v>113.83</v>
      </c>
      <c r="N1649" t="b">
        <v>1</v>
      </c>
      <c r="O1649">
        <f t="shared" si="154"/>
        <v>105</v>
      </c>
      <c r="P1649" t="s">
        <v>8292</v>
      </c>
      <c r="Q1649" t="str">
        <f t="shared" si="155"/>
        <v>music</v>
      </c>
      <c r="R1649" t="str">
        <f t="shared" si="156"/>
        <v>pop</v>
      </c>
      <c r="S1649" s="7">
        <f t="shared" si="152"/>
        <v>41069.409456018519</v>
      </c>
      <c r="T1649" s="7">
        <f t="shared" si="153"/>
        <v>41039.409456018519</v>
      </c>
    </row>
    <row r="1650" spans="1:20" ht="43.2" hidden="1" x14ac:dyDescent="0.5500000000000000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5">
        <v>1300636482</v>
      </c>
      <c r="J1650">
        <v>1298048082</v>
      </c>
      <c r="K1650" t="b">
        <v>0</v>
      </c>
      <c r="L1650">
        <v>90</v>
      </c>
      <c r="M1650">
        <f t="shared" si="151"/>
        <v>32.01</v>
      </c>
      <c r="N1650" t="b">
        <v>1</v>
      </c>
      <c r="O1650">
        <f t="shared" si="154"/>
        <v>125</v>
      </c>
      <c r="P1650" t="s">
        <v>8292</v>
      </c>
      <c r="Q1650" t="str">
        <f t="shared" si="155"/>
        <v>music</v>
      </c>
      <c r="R1650" t="str">
        <f t="shared" si="156"/>
        <v>pop</v>
      </c>
      <c r="S1650" s="7">
        <f t="shared" si="152"/>
        <v>40622.662986111114</v>
      </c>
      <c r="T1650" s="7">
        <f t="shared" si="153"/>
        <v>40592.704652777778</v>
      </c>
    </row>
    <row r="1651" spans="1:20" ht="43.2" hidden="1" x14ac:dyDescent="0.5500000000000000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5">
        <v>1400862355</v>
      </c>
      <c r="J1651">
        <v>1396974355</v>
      </c>
      <c r="K1651" t="b">
        <v>0</v>
      </c>
      <c r="L1651">
        <v>81</v>
      </c>
      <c r="M1651">
        <f t="shared" si="151"/>
        <v>47.19</v>
      </c>
      <c r="N1651" t="b">
        <v>1</v>
      </c>
      <c r="O1651">
        <f t="shared" si="154"/>
        <v>101</v>
      </c>
      <c r="P1651" t="s">
        <v>8292</v>
      </c>
      <c r="Q1651" t="str">
        <f t="shared" si="155"/>
        <v>music</v>
      </c>
      <c r="R1651" t="str">
        <f t="shared" si="156"/>
        <v>pop</v>
      </c>
      <c r="S1651" s="7">
        <f t="shared" si="152"/>
        <v>41782.684664351851</v>
      </c>
      <c r="T1651" s="7">
        <f t="shared" si="153"/>
        <v>41737.684664351851</v>
      </c>
    </row>
    <row r="1652" spans="1:20" ht="28.8" hidden="1" x14ac:dyDescent="0.5500000000000000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5">
        <v>1381314437</v>
      </c>
      <c r="J1652">
        <v>1378722437</v>
      </c>
      <c r="K1652" t="b">
        <v>0</v>
      </c>
      <c r="L1652">
        <v>32</v>
      </c>
      <c r="M1652">
        <f t="shared" si="151"/>
        <v>88.47</v>
      </c>
      <c r="N1652" t="b">
        <v>1</v>
      </c>
      <c r="O1652">
        <f t="shared" si="154"/>
        <v>142</v>
      </c>
      <c r="P1652" t="s">
        <v>8292</v>
      </c>
      <c r="Q1652" t="str">
        <f t="shared" si="155"/>
        <v>music</v>
      </c>
      <c r="R1652" t="str">
        <f t="shared" si="156"/>
        <v>pop</v>
      </c>
      <c r="S1652" s="7">
        <f t="shared" si="152"/>
        <v>41556.435613425929</v>
      </c>
      <c r="T1652" s="7">
        <f t="shared" si="153"/>
        <v>41526.435613425929</v>
      </c>
    </row>
    <row r="1653" spans="1:20" ht="43.2" hidden="1" x14ac:dyDescent="0.5500000000000000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5">
        <v>1303801140</v>
      </c>
      <c r="J1653">
        <v>1300916220</v>
      </c>
      <c r="K1653" t="b">
        <v>0</v>
      </c>
      <c r="L1653">
        <v>20</v>
      </c>
      <c r="M1653">
        <f t="shared" si="151"/>
        <v>100.75</v>
      </c>
      <c r="N1653" t="b">
        <v>1</v>
      </c>
      <c r="O1653">
        <f t="shared" si="154"/>
        <v>101</v>
      </c>
      <c r="P1653" t="s">
        <v>8292</v>
      </c>
      <c r="Q1653" t="str">
        <f t="shared" si="155"/>
        <v>music</v>
      </c>
      <c r="R1653" t="str">
        <f t="shared" si="156"/>
        <v>pop</v>
      </c>
      <c r="S1653" s="7">
        <f t="shared" si="152"/>
        <v>40659.290972222225</v>
      </c>
      <c r="T1653" s="7">
        <f t="shared" si="153"/>
        <v>40625.900694444441</v>
      </c>
    </row>
    <row r="1654" spans="1:20" ht="43.2" hidden="1" x14ac:dyDescent="0.5500000000000000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5">
        <v>1385297393</v>
      </c>
      <c r="J1654">
        <v>1382701793</v>
      </c>
      <c r="K1654" t="b">
        <v>0</v>
      </c>
      <c r="L1654">
        <v>70</v>
      </c>
      <c r="M1654">
        <f t="shared" si="151"/>
        <v>64.709999999999994</v>
      </c>
      <c r="N1654" t="b">
        <v>1</v>
      </c>
      <c r="O1654">
        <f t="shared" si="154"/>
        <v>101</v>
      </c>
      <c r="P1654" t="s">
        <v>8292</v>
      </c>
      <c r="Q1654" t="str">
        <f t="shared" si="155"/>
        <v>music</v>
      </c>
      <c r="R1654" t="str">
        <f t="shared" si="156"/>
        <v>pop</v>
      </c>
      <c r="S1654" s="7">
        <f t="shared" si="152"/>
        <v>41602.534641203703</v>
      </c>
      <c r="T1654" s="7">
        <f t="shared" si="153"/>
        <v>41572.492974537039</v>
      </c>
    </row>
    <row r="1655" spans="1:20" ht="43.2" hidden="1" x14ac:dyDescent="0.5500000000000000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5">
        <v>1303675296</v>
      </c>
      <c r="J1655">
        <v>1300996896</v>
      </c>
      <c r="K1655" t="b">
        <v>0</v>
      </c>
      <c r="L1655">
        <v>168</v>
      </c>
      <c r="M1655">
        <f t="shared" si="151"/>
        <v>51.85</v>
      </c>
      <c r="N1655" t="b">
        <v>1</v>
      </c>
      <c r="O1655">
        <f t="shared" si="154"/>
        <v>174</v>
      </c>
      <c r="P1655" t="s">
        <v>8292</v>
      </c>
      <c r="Q1655" t="str">
        <f t="shared" si="155"/>
        <v>music</v>
      </c>
      <c r="R1655" t="str">
        <f t="shared" si="156"/>
        <v>pop</v>
      </c>
      <c r="S1655" s="7">
        <f t="shared" si="152"/>
        <v>40657.834444444445</v>
      </c>
      <c r="T1655" s="7">
        <f t="shared" si="153"/>
        <v>40626.834444444445</v>
      </c>
    </row>
    <row r="1656" spans="1:20" ht="43.2" hidden="1" x14ac:dyDescent="0.5500000000000000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5">
        <v>1334784160</v>
      </c>
      <c r="J1656">
        <v>1332192160</v>
      </c>
      <c r="K1656" t="b">
        <v>0</v>
      </c>
      <c r="L1656">
        <v>34</v>
      </c>
      <c r="M1656">
        <f t="shared" si="151"/>
        <v>38.79</v>
      </c>
      <c r="N1656" t="b">
        <v>1</v>
      </c>
      <c r="O1656">
        <f t="shared" si="154"/>
        <v>120</v>
      </c>
      <c r="P1656" t="s">
        <v>8292</v>
      </c>
      <c r="Q1656" t="str">
        <f t="shared" si="155"/>
        <v>music</v>
      </c>
      <c r="R1656" t="str">
        <f t="shared" si="156"/>
        <v>pop</v>
      </c>
      <c r="S1656" s="7">
        <f t="shared" si="152"/>
        <v>41017.890740740739</v>
      </c>
      <c r="T1656" s="7">
        <f t="shared" si="153"/>
        <v>40987.890740740739</v>
      </c>
    </row>
    <row r="1657" spans="1:20" ht="28.8" hidden="1" x14ac:dyDescent="0.5500000000000000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5">
        <v>1333648820</v>
      </c>
      <c r="J1657">
        <v>1331060420</v>
      </c>
      <c r="K1657" t="b">
        <v>0</v>
      </c>
      <c r="L1657">
        <v>48</v>
      </c>
      <c r="M1657">
        <f t="shared" si="151"/>
        <v>44.65</v>
      </c>
      <c r="N1657" t="b">
        <v>1</v>
      </c>
      <c r="O1657">
        <f t="shared" si="154"/>
        <v>143</v>
      </c>
      <c r="P1657" t="s">
        <v>8292</v>
      </c>
      <c r="Q1657" t="str">
        <f t="shared" si="155"/>
        <v>music</v>
      </c>
      <c r="R1657" t="str">
        <f t="shared" si="156"/>
        <v>pop</v>
      </c>
      <c r="S1657" s="7">
        <f t="shared" si="152"/>
        <v>41004.750231481477</v>
      </c>
      <c r="T1657" s="7">
        <f t="shared" si="153"/>
        <v>40974.791898148149</v>
      </c>
    </row>
    <row r="1658" spans="1:20" ht="57.6" hidden="1" x14ac:dyDescent="0.5500000000000000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5">
        <v>1355437052</v>
      </c>
      <c r="J1658">
        <v>1352845052</v>
      </c>
      <c r="K1658" t="b">
        <v>0</v>
      </c>
      <c r="L1658">
        <v>48</v>
      </c>
      <c r="M1658">
        <f t="shared" si="151"/>
        <v>156.77000000000001</v>
      </c>
      <c r="N1658" t="b">
        <v>1</v>
      </c>
      <c r="O1658">
        <f t="shared" si="154"/>
        <v>100</v>
      </c>
      <c r="P1658" t="s">
        <v>8292</v>
      </c>
      <c r="Q1658" t="str">
        <f t="shared" si="155"/>
        <v>music</v>
      </c>
      <c r="R1658" t="str">
        <f t="shared" si="156"/>
        <v>pop</v>
      </c>
      <c r="S1658" s="7">
        <f t="shared" si="152"/>
        <v>41256.928842592592</v>
      </c>
      <c r="T1658" s="7">
        <f t="shared" si="153"/>
        <v>41226.928842592592</v>
      </c>
    </row>
    <row r="1659" spans="1:20" ht="43.2" hidden="1" x14ac:dyDescent="0.5500000000000000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5">
        <v>1337885168</v>
      </c>
      <c r="J1659">
        <v>1335293168</v>
      </c>
      <c r="K1659" t="b">
        <v>0</v>
      </c>
      <c r="L1659">
        <v>221</v>
      </c>
      <c r="M1659">
        <f t="shared" si="151"/>
        <v>118.7</v>
      </c>
      <c r="N1659" t="b">
        <v>1</v>
      </c>
      <c r="O1659">
        <f t="shared" si="154"/>
        <v>105</v>
      </c>
      <c r="P1659" t="s">
        <v>8292</v>
      </c>
      <c r="Q1659" t="str">
        <f t="shared" si="155"/>
        <v>music</v>
      </c>
      <c r="R1659" t="str">
        <f t="shared" si="156"/>
        <v>pop</v>
      </c>
      <c r="S1659" s="7">
        <f t="shared" si="152"/>
        <v>41053.782037037039</v>
      </c>
      <c r="T1659" s="7">
        <f t="shared" si="153"/>
        <v>41023.782037037039</v>
      </c>
    </row>
    <row r="1660" spans="1:20" ht="43.2" hidden="1" x14ac:dyDescent="0.5500000000000000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5">
        <v>1355840400</v>
      </c>
      <c r="J1660">
        <v>1352524767</v>
      </c>
      <c r="K1660" t="b">
        <v>0</v>
      </c>
      <c r="L1660">
        <v>107</v>
      </c>
      <c r="M1660">
        <f t="shared" si="151"/>
        <v>74.150000000000006</v>
      </c>
      <c r="N1660" t="b">
        <v>1</v>
      </c>
      <c r="O1660">
        <f t="shared" si="154"/>
        <v>132</v>
      </c>
      <c r="P1660" t="s">
        <v>8292</v>
      </c>
      <c r="Q1660" t="str">
        <f t="shared" si="155"/>
        <v>music</v>
      </c>
      <c r="R1660" t="str">
        <f t="shared" si="156"/>
        <v>pop</v>
      </c>
      <c r="S1660" s="7">
        <f t="shared" si="152"/>
        <v>41261.597222222219</v>
      </c>
      <c r="T1660" s="7">
        <f t="shared" si="153"/>
        <v>41223.22184027778</v>
      </c>
    </row>
    <row r="1661" spans="1:20" ht="43.2" hidden="1" x14ac:dyDescent="0.5500000000000000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5">
        <v>1387281600</v>
      </c>
      <c r="J1661">
        <v>1384811721</v>
      </c>
      <c r="K1661" t="b">
        <v>0</v>
      </c>
      <c r="L1661">
        <v>45</v>
      </c>
      <c r="M1661">
        <f t="shared" si="151"/>
        <v>12.53</v>
      </c>
      <c r="N1661" t="b">
        <v>1</v>
      </c>
      <c r="O1661">
        <f t="shared" si="154"/>
        <v>113</v>
      </c>
      <c r="P1661" t="s">
        <v>8292</v>
      </c>
      <c r="Q1661" t="str">
        <f t="shared" si="155"/>
        <v>music</v>
      </c>
      <c r="R1661" t="str">
        <f t="shared" si="156"/>
        <v>pop</v>
      </c>
      <c r="S1661" s="7">
        <f t="shared" si="152"/>
        <v>41625.5</v>
      </c>
      <c r="T1661" s="7">
        <f t="shared" si="153"/>
        <v>41596.913437499999</v>
      </c>
    </row>
    <row r="1662" spans="1:20" ht="43.2" hidden="1" x14ac:dyDescent="0.5500000000000000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5">
        <v>1462053540</v>
      </c>
      <c r="J1662">
        <v>1459355950</v>
      </c>
      <c r="K1662" t="b">
        <v>0</v>
      </c>
      <c r="L1662">
        <v>36</v>
      </c>
      <c r="M1662">
        <f t="shared" si="151"/>
        <v>27.86</v>
      </c>
      <c r="N1662" t="b">
        <v>1</v>
      </c>
      <c r="O1662">
        <f t="shared" si="154"/>
        <v>1254</v>
      </c>
      <c r="P1662" t="s">
        <v>8292</v>
      </c>
      <c r="Q1662" t="str">
        <f t="shared" si="155"/>
        <v>music</v>
      </c>
      <c r="R1662" t="str">
        <f t="shared" si="156"/>
        <v>pop</v>
      </c>
      <c r="S1662" s="7">
        <f t="shared" si="152"/>
        <v>42490.915972222225</v>
      </c>
      <c r="T1662" s="7">
        <f t="shared" si="153"/>
        <v>42459.693865740745</v>
      </c>
    </row>
    <row r="1663" spans="1:20" ht="57.6" hidden="1" x14ac:dyDescent="0.5500000000000000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5">
        <v>1453064400</v>
      </c>
      <c r="J1663">
        <v>1449359831</v>
      </c>
      <c r="K1663" t="b">
        <v>0</v>
      </c>
      <c r="L1663">
        <v>101</v>
      </c>
      <c r="M1663">
        <f t="shared" si="151"/>
        <v>80.180000000000007</v>
      </c>
      <c r="N1663" t="b">
        <v>1</v>
      </c>
      <c r="O1663">
        <f t="shared" si="154"/>
        <v>103</v>
      </c>
      <c r="P1663" t="s">
        <v>8292</v>
      </c>
      <c r="Q1663" t="str">
        <f t="shared" si="155"/>
        <v>music</v>
      </c>
      <c r="R1663" t="str">
        <f t="shared" si="156"/>
        <v>pop</v>
      </c>
      <c r="S1663" s="7">
        <f t="shared" si="152"/>
        <v>42386.875</v>
      </c>
      <c r="T1663" s="7">
        <f t="shared" si="153"/>
        <v>42343.998043981483</v>
      </c>
    </row>
    <row r="1664" spans="1:20" ht="43.2" hidden="1" x14ac:dyDescent="0.5500000000000000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5">
        <v>1325310336</v>
      </c>
      <c r="J1664">
        <v>1320122736</v>
      </c>
      <c r="K1664" t="b">
        <v>0</v>
      </c>
      <c r="L1664">
        <v>62</v>
      </c>
      <c r="M1664">
        <f t="shared" si="151"/>
        <v>132.44</v>
      </c>
      <c r="N1664" t="b">
        <v>1</v>
      </c>
      <c r="O1664">
        <f t="shared" si="154"/>
        <v>103</v>
      </c>
      <c r="P1664" t="s">
        <v>8292</v>
      </c>
      <c r="Q1664" t="str">
        <f t="shared" si="155"/>
        <v>music</v>
      </c>
      <c r="R1664" t="str">
        <f t="shared" si="156"/>
        <v>pop</v>
      </c>
      <c r="S1664" s="7">
        <f t="shared" si="152"/>
        <v>40908.239999999998</v>
      </c>
      <c r="T1664" s="7">
        <f t="shared" si="153"/>
        <v>40848.198333333334</v>
      </c>
    </row>
    <row r="1665" spans="1:20" ht="28.8" hidden="1" x14ac:dyDescent="0.5500000000000000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5">
        <v>1422750707</v>
      </c>
      <c r="J1665">
        <v>1420158707</v>
      </c>
      <c r="K1665" t="b">
        <v>0</v>
      </c>
      <c r="L1665">
        <v>32</v>
      </c>
      <c r="M1665">
        <f t="shared" si="151"/>
        <v>33.75</v>
      </c>
      <c r="N1665" t="b">
        <v>1</v>
      </c>
      <c r="O1665">
        <f t="shared" si="154"/>
        <v>108</v>
      </c>
      <c r="P1665" t="s">
        <v>8292</v>
      </c>
      <c r="Q1665" t="str">
        <f t="shared" si="155"/>
        <v>music</v>
      </c>
      <c r="R1665" t="str">
        <f t="shared" si="156"/>
        <v>pop</v>
      </c>
      <c r="S1665" s="7">
        <f t="shared" si="152"/>
        <v>42036.02207175926</v>
      </c>
      <c r="T1665" s="7">
        <f t="shared" si="153"/>
        <v>42006.02207175926</v>
      </c>
    </row>
    <row r="1666" spans="1:20" ht="43.2" hidden="1" x14ac:dyDescent="0.5500000000000000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5">
        <v>1331870340</v>
      </c>
      <c r="J1666">
        <v>1328033818</v>
      </c>
      <c r="K1666" t="b">
        <v>0</v>
      </c>
      <c r="L1666">
        <v>89</v>
      </c>
      <c r="M1666">
        <f t="shared" ref="M1666:M1729" si="157">IF(L1666=0,0,ROUND(E1666/L1666,2))</f>
        <v>34.380000000000003</v>
      </c>
      <c r="N1666" t="b">
        <v>1</v>
      </c>
      <c r="O1666">
        <f t="shared" si="154"/>
        <v>122</v>
      </c>
      <c r="P1666" t="s">
        <v>8292</v>
      </c>
      <c r="Q1666" t="str">
        <f t="shared" si="155"/>
        <v>music</v>
      </c>
      <c r="R1666" t="str">
        <f t="shared" si="156"/>
        <v>pop</v>
      </c>
      <c r="S1666" s="7">
        <f t="shared" ref="S1666:S1729" si="158">(((I1666/60)/60)/24)+DATE(1970,1,1)</f>
        <v>40984.165972222225</v>
      </c>
      <c r="T1666" s="7">
        <f t="shared" ref="T1666:T1729" si="159">(((J1666/60)/60)/24)+DATE(1970,1,1)</f>
        <v>40939.761782407404</v>
      </c>
    </row>
    <row r="1667" spans="1:20" ht="43.2" hidden="1" x14ac:dyDescent="0.5500000000000000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5">
        <v>1298343600</v>
      </c>
      <c r="J1667">
        <v>1295624113</v>
      </c>
      <c r="K1667" t="b">
        <v>0</v>
      </c>
      <c r="L1667">
        <v>93</v>
      </c>
      <c r="M1667">
        <f t="shared" si="157"/>
        <v>44.96</v>
      </c>
      <c r="N1667" t="b">
        <v>1</v>
      </c>
      <c r="O1667">
        <f t="shared" ref="O1667:O1730" si="160">ROUND(($E1667*100)/$D1667,0)</f>
        <v>119</v>
      </c>
      <c r="P1667" t="s">
        <v>8292</v>
      </c>
      <c r="Q1667" t="str">
        <f t="shared" ref="Q1667:Q1730" si="161">LEFT(P1667,FIND("/",P1667)-1)</f>
        <v>music</v>
      </c>
      <c r="R1667" t="str">
        <f t="shared" si="156"/>
        <v>pop</v>
      </c>
      <c r="S1667" s="7">
        <f t="shared" si="158"/>
        <v>40596.125</v>
      </c>
      <c r="T1667" s="7">
        <f t="shared" si="159"/>
        <v>40564.649456018517</v>
      </c>
    </row>
    <row r="1668" spans="1:20" ht="43.2" hidden="1" x14ac:dyDescent="0.5500000000000000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5">
        <v>1364447073</v>
      </c>
      <c r="J1668">
        <v>1361858673</v>
      </c>
      <c r="K1668" t="b">
        <v>0</v>
      </c>
      <c r="L1668">
        <v>98</v>
      </c>
      <c r="M1668">
        <f t="shared" si="157"/>
        <v>41.04</v>
      </c>
      <c r="N1668" t="b">
        <v>1</v>
      </c>
      <c r="O1668">
        <f t="shared" si="160"/>
        <v>161</v>
      </c>
      <c r="P1668" t="s">
        <v>8292</v>
      </c>
      <c r="Q1668" t="str">
        <f t="shared" si="161"/>
        <v>music</v>
      </c>
      <c r="R1668" t="str">
        <f t="shared" si="156"/>
        <v>pop</v>
      </c>
      <c r="S1668" s="7">
        <f t="shared" si="158"/>
        <v>41361.211493055554</v>
      </c>
      <c r="T1668" s="7">
        <f t="shared" si="159"/>
        <v>41331.253159722226</v>
      </c>
    </row>
    <row r="1669" spans="1:20" ht="43.2" hidden="1" x14ac:dyDescent="0.5500000000000000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5">
        <v>1394521140</v>
      </c>
      <c r="J1669">
        <v>1392169298</v>
      </c>
      <c r="K1669" t="b">
        <v>0</v>
      </c>
      <c r="L1669">
        <v>82</v>
      </c>
      <c r="M1669">
        <f t="shared" si="157"/>
        <v>52.6</v>
      </c>
      <c r="N1669" t="b">
        <v>1</v>
      </c>
      <c r="O1669">
        <f t="shared" si="160"/>
        <v>127</v>
      </c>
      <c r="P1669" t="s">
        <v>8292</v>
      </c>
      <c r="Q1669" t="str">
        <f t="shared" si="161"/>
        <v>music</v>
      </c>
      <c r="R1669" t="str">
        <f t="shared" si="156"/>
        <v>pop</v>
      </c>
      <c r="S1669" s="7">
        <f t="shared" si="158"/>
        <v>41709.290972222225</v>
      </c>
      <c r="T1669" s="7">
        <f t="shared" si="159"/>
        <v>41682.0705787037</v>
      </c>
    </row>
    <row r="1670" spans="1:20" ht="43.2" hidden="1" x14ac:dyDescent="0.5500000000000000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5">
        <v>1322454939</v>
      </c>
      <c r="J1670">
        <v>1319859339</v>
      </c>
      <c r="K1670" t="b">
        <v>0</v>
      </c>
      <c r="L1670">
        <v>116</v>
      </c>
      <c r="M1670">
        <f t="shared" si="157"/>
        <v>70.78</v>
      </c>
      <c r="N1670" t="b">
        <v>1</v>
      </c>
      <c r="O1670">
        <f t="shared" si="160"/>
        <v>103</v>
      </c>
      <c r="P1670" t="s">
        <v>8292</v>
      </c>
      <c r="Q1670" t="str">
        <f t="shared" si="161"/>
        <v>music</v>
      </c>
      <c r="R1670" t="str">
        <f t="shared" si="156"/>
        <v>pop</v>
      </c>
      <c r="S1670" s="7">
        <f t="shared" si="158"/>
        <v>40875.191423611112</v>
      </c>
      <c r="T1670" s="7">
        <f t="shared" si="159"/>
        <v>40845.14975694444</v>
      </c>
    </row>
    <row r="1671" spans="1:20" ht="43.2" hidden="1" x14ac:dyDescent="0.5500000000000000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5">
        <v>1464729276</v>
      </c>
      <c r="J1671">
        <v>1459545276</v>
      </c>
      <c r="K1671" t="b">
        <v>0</v>
      </c>
      <c r="L1671">
        <v>52</v>
      </c>
      <c r="M1671">
        <f t="shared" si="157"/>
        <v>53.75</v>
      </c>
      <c r="N1671" t="b">
        <v>1</v>
      </c>
      <c r="O1671">
        <f t="shared" si="160"/>
        <v>140</v>
      </c>
      <c r="P1671" t="s">
        <v>8292</v>
      </c>
      <c r="Q1671" t="str">
        <f t="shared" si="161"/>
        <v>music</v>
      </c>
      <c r="R1671" t="str">
        <f t="shared" si="156"/>
        <v>pop</v>
      </c>
      <c r="S1671" s="7">
        <f t="shared" si="158"/>
        <v>42521.885138888887</v>
      </c>
      <c r="T1671" s="7">
        <f t="shared" si="159"/>
        <v>42461.885138888887</v>
      </c>
    </row>
    <row r="1672" spans="1:20" ht="57.6" hidden="1" x14ac:dyDescent="0.5500000000000000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5">
        <v>1278302400</v>
      </c>
      <c r="J1672">
        <v>1273961999</v>
      </c>
      <c r="K1672" t="b">
        <v>0</v>
      </c>
      <c r="L1672">
        <v>23</v>
      </c>
      <c r="M1672">
        <f t="shared" si="157"/>
        <v>44.61</v>
      </c>
      <c r="N1672" t="b">
        <v>1</v>
      </c>
      <c r="O1672">
        <f t="shared" si="160"/>
        <v>103</v>
      </c>
      <c r="P1672" t="s">
        <v>8292</v>
      </c>
      <c r="Q1672" t="str">
        <f t="shared" si="161"/>
        <v>music</v>
      </c>
      <c r="R1672" t="str">
        <f t="shared" si="156"/>
        <v>pop</v>
      </c>
      <c r="S1672" s="7">
        <f t="shared" si="158"/>
        <v>40364.166666666664</v>
      </c>
      <c r="T1672" s="7">
        <f t="shared" si="159"/>
        <v>40313.930543981485</v>
      </c>
    </row>
    <row r="1673" spans="1:20" ht="28.8" hidden="1" x14ac:dyDescent="0.5500000000000000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5">
        <v>1470056614</v>
      </c>
      <c r="J1673">
        <v>1467464614</v>
      </c>
      <c r="K1673" t="b">
        <v>0</v>
      </c>
      <c r="L1673">
        <v>77</v>
      </c>
      <c r="M1673">
        <f t="shared" si="157"/>
        <v>26.15</v>
      </c>
      <c r="N1673" t="b">
        <v>1</v>
      </c>
      <c r="O1673">
        <f t="shared" si="160"/>
        <v>101</v>
      </c>
      <c r="P1673" t="s">
        <v>8292</v>
      </c>
      <c r="Q1673" t="str">
        <f t="shared" si="161"/>
        <v>music</v>
      </c>
      <c r="R1673" t="str">
        <f t="shared" si="156"/>
        <v>pop</v>
      </c>
      <c r="S1673" s="7">
        <f t="shared" si="158"/>
        <v>42583.54414351852</v>
      </c>
      <c r="T1673" s="7">
        <f t="shared" si="159"/>
        <v>42553.54414351852</v>
      </c>
    </row>
    <row r="1674" spans="1:20" ht="28.8" hidden="1" x14ac:dyDescent="0.5500000000000000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5">
        <v>1338824730</v>
      </c>
      <c r="J1674">
        <v>1336232730</v>
      </c>
      <c r="K1674" t="b">
        <v>0</v>
      </c>
      <c r="L1674">
        <v>49</v>
      </c>
      <c r="M1674">
        <f t="shared" si="157"/>
        <v>39.18</v>
      </c>
      <c r="N1674" t="b">
        <v>1</v>
      </c>
      <c r="O1674">
        <f t="shared" si="160"/>
        <v>113</v>
      </c>
      <c r="P1674" t="s">
        <v>8292</v>
      </c>
      <c r="Q1674" t="str">
        <f t="shared" si="161"/>
        <v>music</v>
      </c>
      <c r="R1674" t="str">
        <f t="shared" si="156"/>
        <v>pop</v>
      </c>
      <c r="S1674" s="7">
        <f t="shared" si="158"/>
        <v>41064.656597222223</v>
      </c>
      <c r="T1674" s="7">
        <f t="shared" si="159"/>
        <v>41034.656597222223</v>
      </c>
    </row>
    <row r="1675" spans="1:20" ht="43.2" hidden="1" x14ac:dyDescent="0.5500000000000000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5">
        <v>1425675892</v>
      </c>
      <c r="J1675">
        <v>1423083892</v>
      </c>
      <c r="K1675" t="b">
        <v>0</v>
      </c>
      <c r="L1675">
        <v>59</v>
      </c>
      <c r="M1675">
        <f t="shared" si="157"/>
        <v>45.59</v>
      </c>
      <c r="N1675" t="b">
        <v>1</v>
      </c>
      <c r="O1675">
        <f t="shared" si="160"/>
        <v>128</v>
      </c>
      <c r="P1675" t="s">
        <v>8292</v>
      </c>
      <c r="Q1675" t="str">
        <f t="shared" si="161"/>
        <v>music</v>
      </c>
      <c r="R1675" t="str">
        <f t="shared" ref="R1675:R1738" si="162">RIGHT(P1675,LEN(P1675)-FIND("/",P1675))</f>
        <v>pop</v>
      </c>
      <c r="S1675" s="7">
        <f t="shared" si="158"/>
        <v>42069.878379629634</v>
      </c>
      <c r="T1675" s="7">
        <f t="shared" si="159"/>
        <v>42039.878379629634</v>
      </c>
    </row>
    <row r="1676" spans="1:20" ht="43.2" hidden="1" x14ac:dyDescent="0.5500000000000000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5">
        <v>1471503540</v>
      </c>
      <c r="J1676">
        <v>1468852306</v>
      </c>
      <c r="K1676" t="b">
        <v>0</v>
      </c>
      <c r="L1676">
        <v>113</v>
      </c>
      <c r="M1676">
        <f t="shared" si="157"/>
        <v>89.25</v>
      </c>
      <c r="N1676" t="b">
        <v>1</v>
      </c>
      <c r="O1676">
        <f t="shared" si="160"/>
        <v>202</v>
      </c>
      <c r="P1676" t="s">
        <v>8292</v>
      </c>
      <c r="Q1676" t="str">
        <f t="shared" si="161"/>
        <v>music</v>
      </c>
      <c r="R1676" t="str">
        <f t="shared" si="162"/>
        <v>pop</v>
      </c>
      <c r="S1676" s="7">
        <f t="shared" si="158"/>
        <v>42600.290972222225</v>
      </c>
      <c r="T1676" s="7">
        <f t="shared" si="159"/>
        <v>42569.605393518519</v>
      </c>
    </row>
    <row r="1677" spans="1:20" ht="28.8" hidden="1" x14ac:dyDescent="0.5500000000000000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5">
        <v>1318802580</v>
      </c>
      <c r="J1677">
        <v>1316194540</v>
      </c>
      <c r="K1677" t="b">
        <v>0</v>
      </c>
      <c r="L1677">
        <v>34</v>
      </c>
      <c r="M1677">
        <f t="shared" si="157"/>
        <v>40.42</v>
      </c>
      <c r="N1677" t="b">
        <v>1</v>
      </c>
      <c r="O1677">
        <f t="shared" si="160"/>
        <v>137</v>
      </c>
      <c r="P1677" t="s">
        <v>8292</v>
      </c>
      <c r="Q1677" t="str">
        <f t="shared" si="161"/>
        <v>music</v>
      </c>
      <c r="R1677" t="str">
        <f t="shared" si="162"/>
        <v>pop</v>
      </c>
      <c r="S1677" s="7">
        <f t="shared" si="158"/>
        <v>40832.918749999997</v>
      </c>
      <c r="T1677" s="7">
        <f t="shared" si="159"/>
        <v>40802.733101851853</v>
      </c>
    </row>
    <row r="1678" spans="1:20" ht="28.8" hidden="1" x14ac:dyDescent="0.5500000000000000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5">
        <v>1334980740</v>
      </c>
      <c r="J1678">
        <v>1330968347</v>
      </c>
      <c r="K1678" t="b">
        <v>0</v>
      </c>
      <c r="L1678">
        <v>42</v>
      </c>
      <c r="M1678">
        <f t="shared" si="157"/>
        <v>82.38</v>
      </c>
      <c r="N1678" t="b">
        <v>1</v>
      </c>
      <c r="O1678">
        <f t="shared" si="160"/>
        <v>115</v>
      </c>
      <c r="P1678" t="s">
        <v>8292</v>
      </c>
      <c r="Q1678" t="str">
        <f t="shared" si="161"/>
        <v>music</v>
      </c>
      <c r="R1678" t="str">
        <f t="shared" si="162"/>
        <v>pop</v>
      </c>
      <c r="S1678" s="7">
        <f t="shared" si="158"/>
        <v>41020.165972222225</v>
      </c>
      <c r="T1678" s="7">
        <f t="shared" si="159"/>
        <v>40973.72623842593</v>
      </c>
    </row>
    <row r="1679" spans="1:20" ht="43.2" hidden="1" x14ac:dyDescent="0.5500000000000000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5">
        <v>1460786340</v>
      </c>
      <c r="J1679">
        <v>1455615976</v>
      </c>
      <c r="K1679" t="b">
        <v>0</v>
      </c>
      <c r="L1679">
        <v>42</v>
      </c>
      <c r="M1679">
        <f t="shared" si="157"/>
        <v>159.52000000000001</v>
      </c>
      <c r="N1679" t="b">
        <v>1</v>
      </c>
      <c r="O1679">
        <f t="shared" si="160"/>
        <v>112</v>
      </c>
      <c r="P1679" t="s">
        <v>8292</v>
      </c>
      <c r="Q1679" t="str">
        <f t="shared" si="161"/>
        <v>music</v>
      </c>
      <c r="R1679" t="str">
        <f t="shared" si="162"/>
        <v>pop</v>
      </c>
      <c r="S1679" s="7">
        <f t="shared" si="158"/>
        <v>42476.249305555553</v>
      </c>
      <c r="T1679" s="7">
        <f t="shared" si="159"/>
        <v>42416.407129629632</v>
      </c>
    </row>
    <row r="1680" spans="1:20" ht="43.2" hidden="1" x14ac:dyDescent="0.5500000000000000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5">
        <v>1391718671</v>
      </c>
      <c r="J1680">
        <v>1390509071</v>
      </c>
      <c r="K1680" t="b">
        <v>0</v>
      </c>
      <c r="L1680">
        <v>49</v>
      </c>
      <c r="M1680">
        <f t="shared" si="157"/>
        <v>36.24</v>
      </c>
      <c r="N1680" t="b">
        <v>1</v>
      </c>
      <c r="O1680">
        <f t="shared" si="160"/>
        <v>118</v>
      </c>
      <c r="P1680" t="s">
        <v>8292</v>
      </c>
      <c r="Q1680" t="str">
        <f t="shared" si="161"/>
        <v>music</v>
      </c>
      <c r="R1680" t="str">
        <f t="shared" si="162"/>
        <v>pop</v>
      </c>
      <c r="S1680" s="7">
        <f t="shared" si="158"/>
        <v>41676.854988425926</v>
      </c>
      <c r="T1680" s="7">
        <f t="shared" si="159"/>
        <v>41662.854988425926</v>
      </c>
    </row>
    <row r="1681" spans="1:20" ht="57.6" hidden="1" x14ac:dyDescent="0.5500000000000000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5">
        <v>1311298745</v>
      </c>
      <c r="J1681">
        <v>1309311545</v>
      </c>
      <c r="K1681" t="b">
        <v>0</v>
      </c>
      <c r="L1681">
        <v>56</v>
      </c>
      <c r="M1681">
        <f t="shared" si="157"/>
        <v>62.5</v>
      </c>
      <c r="N1681" t="b">
        <v>1</v>
      </c>
      <c r="O1681">
        <f t="shared" si="160"/>
        <v>175</v>
      </c>
      <c r="P1681" t="s">
        <v>8292</v>
      </c>
      <c r="Q1681" t="str">
        <f t="shared" si="161"/>
        <v>music</v>
      </c>
      <c r="R1681" t="str">
        <f t="shared" si="162"/>
        <v>pop</v>
      </c>
      <c r="S1681" s="7">
        <f t="shared" si="158"/>
        <v>40746.068807870368</v>
      </c>
      <c r="T1681" s="7">
        <f t="shared" si="159"/>
        <v>40723.068807870368</v>
      </c>
    </row>
    <row r="1682" spans="1:20" ht="28.8" hidden="1" x14ac:dyDescent="0.5500000000000000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5">
        <v>1405188667</v>
      </c>
      <c r="J1682">
        <v>1402596667</v>
      </c>
      <c r="K1682" t="b">
        <v>0</v>
      </c>
      <c r="L1682">
        <v>25</v>
      </c>
      <c r="M1682">
        <f t="shared" si="157"/>
        <v>47</v>
      </c>
      <c r="N1682" t="b">
        <v>1</v>
      </c>
      <c r="O1682">
        <f t="shared" si="160"/>
        <v>118</v>
      </c>
      <c r="P1682" t="s">
        <v>8292</v>
      </c>
      <c r="Q1682" t="str">
        <f t="shared" si="161"/>
        <v>music</v>
      </c>
      <c r="R1682" t="str">
        <f t="shared" si="162"/>
        <v>pop</v>
      </c>
      <c r="S1682" s="7">
        <f t="shared" si="158"/>
        <v>41832.757719907408</v>
      </c>
      <c r="T1682" s="7">
        <f t="shared" si="159"/>
        <v>41802.757719907408</v>
      </c>
    </row>
    <row r="1683" spans="1:20" ht="43.2" hidden="1" x14ac:dyDescent="0.5500000000000000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5">
        <v>1490752800</v>
      </c>
      <c r="J1683">
        <v>1486522484</v>
      </c>
      <c r="K1683" t="b">
        <v>0</v>
      </c>
      <c r="L1683">
        <v>884</v>
      </c>
      <c r="M1683">
        <f t="shared" si="157"/>
        <v>74.58</v>
      </c>
      <c r="N1683" t="b">
        <v>0</v>
      </c>
      <c r="O1683">
        <f t="shared" si="160"/>
        <v>101</v>
      </c>
      <c r="P1683" t="s">
        <v>8293</v>
      </c>
      <c r="Q1683" t="str">
        <f t="shared" si="161"/>
        <v>music</v>
      </c>
      <c r="R1683" t="str">
        <f t="shared" si="162"/>
        <v>faith</v>
      </c>
      <c r="S1683" s="7">
        <f t="shared" si="158"/>
        <v>42823.083333333328</v>
      </c>
      <c r="T1683" s="7">
        <f t="shared" si="159"/>
        <v>42774.121342592596</v>
      </c>
    </row>
    <row r="1684" spans="1:20" ht="28.8" hidden="1" x14ac:dyDescent="0.5500000000000000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5">
        <v>1492142860</v>
      </c>
      <c r="J1684">
        <v>1486962460</v>
      </c>
      <c r="K1684" t="b">
        <v>0</v>
      </c>
      <c r="L1684">
        <v>0</v>
      </c>
      <c r="M1684">
        <f t="shared" si="157"/>
        <v>0</v>
      </c>
      <c r="N1684" t="b">
        <v>0</v>
      </c>
      <c r="O1684">
        <f t="shared" si="160"/>
        <v>0</v>
      </c>
      <c r="P1684" t="s">
        <v>8293</v>
      </c>
      <c r="Q1684" t="str">
        <f t="shared" si="161"/>
        <v>music</v>
      </c>
      <c r="R1684" t="str">
        <f t="shared" si="162"/>
        <v>faith</v>
      </c>
      <c r="S1684" s="7">
        <f t="shared" si="158"/>
        <v>42839.171990740739</v>
      </c>
      <c r="T1684" s="7">
        <f t="shared" si="159"/>
        <v>42779.21365740741</v>
      </c>
    </row>
    <row r="1685" spans="1:20" ht="43.2" hidden="1" x14ac:dyDescent="0.5500000000000000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5">
        <v>1491590738</v>
      </c>
      <c r="J1685">
        <v>1489517138</v>
      </c>
      <c r="K1685" t="b">
        <v>0</v>
      </c>
      <c r="L1685">
        <v>10</v>
      </c>
      <c r="M1685">
        <f t="shared" si="157"/>
        <v>76</v>
      </c>
      <c r="N1685" t="b">
        <v>0</v>
      </c>
      <c r="O1685">
        <f t="shared" si="160"/>
        <v>22</v>
      </c>
      <c r="P1685" t="s">
        <v>8293</v>
      </c>
      <c r="Q1685" t="str">
        <f t="shared" si="161"/>
        <v>music</v>
      </c>
      <c r="R1685" t="str">
        <f t="shared" si="162"/>
        <v>faith</v>
      </c>
      <c r="S1685" s="7">
        <f t="shared" si="158"/>
        <v>42832.781689814816</v>
      </c>
      <c r="T1685" s="7">
        <f t="shared" si="159"/>
        <v>42808.781689814816</v>
      </c>
    </row>
    <row r="1686" spans="1:20" ht="28.8" hidden="1" x14ac:dyDescent="0.5500000000000000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5">
        <v>1489775641</v>
      </c>
      <c r="J1686">
        <v>1487360041</v>
      </c>
      <c r="K1686" t="b">
        <v>0</v>
      </c>
      <c r="L1686">
        <v>101</v>
      </c>
      <c r="M1686">
        <f t="shared" si="157"/>
        <v>86.44</v>
      </c>
      <c r="N1686" t="b">
        <v>0</v>
      </c>
      <c r="O1686">
        <f t="shared" si="160"/>
        <v>109</v>
      </c>
      <c r="P1686" t="s">
        <v>8293</v>
      </c>
      <c r="Q1686" t="str">
        <f t="shared" si="161"/>
        <v>music</v>
      </c>
      <c r="R1686" t="str">
        <f t="shared" si="162"/>
        <v>faith</v>
      </c>
      <c r="S1686" s="7">
        <f t="shared" si="158"/>
        <v>42811.773622685185</v>
      </c>
      <c r="T1686" s="7">
        <f t="shared" si="159"/>
        <v>42783.815289351856</v>
      </c>
    </row>
    <row r="1687" spans="1:20" ht="43.2" hidden="1" x14ac:dyDescent="0.5500000000000000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5">
        <v>1490331623</v>
      </c>
      <c r="J1687">
        <v>1487743223</v>
      </c>
      <c r="K1687" t="b">
        <v>0</v>
      </c>
      <c r="L1687">
        <v>15</v>
      </c>
      <c r="M1687">
        <f t="shared" si="157"/>
        <v>24</v>
      </c>
      <c r="N1687" t="b">
        <v>0</v>
      </c>
      <c r="O1687">
        <f t="shared" si="160"/>
        <v>103</v>
      </c>
      <c r="P1687" t="s">
        <v>8293</v>
      </c>
      <c r="Q1687" t="str">
        <f t="shared" si="161"/>
        <v>music</v>
      </c>
      <c r="R1687" t="str">
        <f t="shared" si="162"/>
        <v>faith</v>
      </c>
      <c r="S1687" s="7">
        <f t="shared" si="158"/>
        <v>42818.208599537036</v>
      </c>
      <c r="T1687" s="7">
        <f t="shared" si="159"/>
        <v>42788.2502662037</v>
      </c>
    </row>
    <row r="1688" spans="1:20" ht="43.2" hidden="1" x14ac:dyDescent="0.5500000000000000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5">
        <v>1493320519</v>
      </c>
      <c r="J1688">
        <v>1488140119</v>
      </c>
      <c r="K1688" t="b">
        <v>0</v>
      </c>
      <c r="L1688">
        <v>1</v>
      </c>
      <c r="M1688">
        <f t="shared" si="157"/>
        <v>18</v>
      </c>
      <c r="N1688" t="b">
        <v>0</v>
      </c>
      <c r="O1688">
        <f t="shared" si="160"/>
        <v>0</v>
      </c>
      <c r="P1688" t="s">
        <v>8293</v>
      </c>
      <c r="Q1688" t="str">
        <f t="shared" si="161"/>
        <v>music</v>
      </c>
      <c r="R1688" t="str">
        <f t="shared" si="162"/>
        <v>faith</v>
      </c>
      <c r="S1688" s="7">
        <f t="shared" si="158"/>
        <v>42852.802303240736</v>
      </c>
      <c r="T1688" s="7">
        <f t="shared" si="159"/>
        <v>42792.843969907408</v>
      </c>
    </row>
    <row r="1689" spans="1:20" ht="43.2" hidden="1" x14ac:dyDescent="0.5500000000000000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5">
        <v>1491855300</v>
      </c>
      <c r="J1689">
        <v>1488935245</v>
      </c>
      <c r="K1689" t="b">
        <v>0</v>
      </c>
      <c r="L1689">
        <v>39</v>
      </c>
      <c r="M1689">
        <f t="shared" si="157"/>
        <v>80.13</v>
      </c>
      <c r="N1689" t="b">
        <v>0</v>
      </c>
      <c r="O1689">
        <f t="shared" si="160"/>
        <v>31</v>
      </c>
      <c r="P1689" t="s">
        <v>8293</v>
      </c>
      <c r="Q1689" t="str">
        <f t="shared" si="161"/>
        <v>music</v>
      </c>
      <c r="R1689" t="str">
        <f t="shared" si="162"/>
        <v>faith</v>
      </c>
      <c r="S1689" s="7">
        <f t="shared" si="158"/>
        <v>42835.84375</v>
      </c>
      <c r="T1689" s="7">
        <f t="shared" si="159"/>
        <v>42802.046817129631</v>
      </c>
    </row>
    <row r="1690" spans="1:20" ht="57.6" hidden="1" x14ac:dyDescent="0.5500000000000000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5">
        <v>1491738594</v>
      </c>
      <c r="J1690">
        <v>1489150194</v>
      </c>
      <c r="K1690" t="b">
        <v>0</v>
      </c>
      <c r="L1690">
        <v>7</v>
      </c>
      <c r="M1690">
        <f t="shared" si="157"/>
        <v>253.14</v>
      </c>
      <c r="N1690" t="b">
        <v>0</v>
      </c>
      <c r="O1690">
        <f t="shared" si="160"/>
        <v>44</v>
      </c>
      <c r="P1690" t="s">
        <v>8293</v>
      </c>
      <c r="Q1690" t="str">
        <f t="shared" si="161"/>
        <v>music</v>
      </c>
      <c r="R1690" t="str">
        <f t="shared" si="162"/>
        <v>faith</v>
      </c>
      <c r="S1690" s="7">
        <f t="shared" si="158"/>
        <v>42834.492986111116</v>
      </c>
      <c r="T1690" s="7">
        <f t="shared" si="159"/>
        <v>42804.534652777773</v>
      </c>
    </row>
    <row r="1691" spans="1:20" hidden="1" x14ac:dyDescent="0.5500000000000000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5">
        <v>1489700230</v>
      </c>
      <c r="J1691">
        <v>1487111830</v>
      </c>
      <c r="K1691" t="b">
        <v>0</v>
      </c>
      <c r="L1691">
        <v>14</v>
      </c>
      <c r="M1691">
        <f t="shared" si="157"/>
        <v>171.43</v>
      </c>
      <c r="N1691" t="b">
        <v>0</v>
      </c>
      <c r="O1691">
        <f t="shared" si="160"/>
        <v>100</v>
      </c>
      <c r="P1691" t="s">
        <v>8293</v>
      </c>
      <c r="Q1691" t="str">
        <f t="shared" si="161"/>
        <v>music</v>
      </c>
      <c r="R1691" t="str">
        <f t="shared" si="162"/>
        <v>faith</v>
      </c>
      <c r="S1691" s="7">
        <f t="shared" si="158"/>
        <v>42810.900810185187</v>
      </c>
      <c r="T1691" s="7">
        <f t="shared" si="159"/>
        <v>42780.942476851851</v>
      </c>
    </row>
    <row r="1692" spans="1:20" ht="43.2" hidden="1" x14ac:dyDescent="0.5500000000000000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5">
        <v>1491470442</v>
      </c>
      <c r="J1692">
        <v>1488882042</v>
      </c>
      <c r="K1692" t="b">
        <v>0</v>
      </c>
      <c r="L1692">
        <v>11</v>
      </c>
      <c r="M1692">
        <f t="shared" si="157"/>
        <v>57.73</v>
      </c>
      <c r="N1692" t="b">
        <v>0</v>
      </c>
      <c r="O1692">
        <f t="shared" si="160"/>
        <v>25</v>
      </c>
      <c r="P1692" t="s">
        <v>8293</v>
      </c>
      <c r="Q1692" t="str">
        <f t="shared" si="161"/>
        <v>music</v>
      </c>
      <c r="R1692" t="str">
        <f t="shared" si="162"/>
        <v>faith</v>
      </c>
      <c r="S1692" s="7">
        <f t="shared" si="158"/>
        <v>42831.389374999999</v>
      </c>
      <c r="T1692" s="7">
        <f t="shared" si="159"/>
        <v>42801.43104166667</v>
      </c>
    </row>
    <row r="1693" spans="1:20" ht="43.2" hidden="1" x14ac:dyDescent="0.5500000000000000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5">
        <v>1491181200</v>
      </c>
      <c r="J1693">
        <v>1488387008</v>
      </c>
      <c r="K1693" t="b">
        <v>0</v>
      </c>
      <c r="L1693">
        <v>38</v>
      </c>
      <c r="M1693">
        <f t="shared" si="157"/>
        <v>264.26</v>
      </c>
      <c r="N1693" t="b">
        <v>0</v>
      </c>
      <c r="O1693">
        <f t="shared" si="160"/>
        <v>33</v>
      </c>
      <c r="P1693" t="s">
        <v>8293</v>
      </c>
      <c r="Q1693" t="str">
        <f t="shared" si="161"/>
        <v>music</v>
      </c>
      <c r="R1693" t="str">
        <f t="shared" si="162"/>
        <v>faith</v>
      </c>
      <c r="S1693" s="7">
        <f t="shared" si="158"/>
        <v>42828.041666666672</v>
      </c>
      <c r="T1693" s="7">
        <f t="shared" si="159"/>
        <v>42795.701481481476</v>
      </c>
    </row>
    <row r="1694" spans="1:20" ht="43.2" hidden="1" x14ac:dyDescent="0.5500000000000000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5">
        <v>1490572740</v>
      </c>
      <c r="J1694">
        <v>1487734667</v>
      </c>
      <c r="K1694" t="b">
        <v>0</v>
      </c>
      <c r="L1694">
        <v>15</v>
      </c>
      <c r="M1694">
        <f t="shared" si="157"/>
        <v>159.33000000000001</v>
      </c>
      <c r="N1694" t="b">
        <v>0</v>
      </c>
      <c r="O1694">
        <f t="shared" si="160"/>
        <v>48</v>
      </c>
      <c r="P1694" t="s">
        <v>8293</v>
      </c>
      <c r="Q1694" t="str">
        <f t="shared" si="161"/>
        <v>music</v>
      </c>
      <c r="R1694" t="str">
        <f t="shared" si="162"/>
        <v>faith</v>
      </c>
      <c r="S1694" s="7">
        <f t="shared" si="158"/>
        <v>42820.999305555553</v>
      </c>
      <c r="T1694" s="7">
        <f t="shared" si="159"/>
        <v>42788.151238425926</v>
      </c>
    </row>
    <row r="1695" spans="1:20" ht="43.2" hidden="1" x14ac:dyDescent="0.5500000000000000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5">
        <v>1491768000</v>
      </c>
      <c r="J1695">
        <v>1489097112</v>
      </c>
      <c r="K1695" t="b">
        <v>0</v>
      </c>
      <c r="L1695">
        <v>8</v>
      </c>
      <c r="M1695">
        <f t="shared" si="157"/>
        <v>35</v>
      </c>
      <c r="N1695" t="b">
        <v>0</v>
      </c>
      <c r="O1695">
        <f t="shared" si="160"/>
        <v>9</v>
      </c>
      <c r="P1695" t="s">
        <v>8293</v>
      </c>
      <c r="Q1695" t="str">
        <f t="shared" si="161"/>
        <v>music</v>
      </c>
      <c r="R1695" t="str">
        <f t="shared" si="162"/>
        <v>faith</v>
      </c>
      <c r="S1695" s="7">
        <f t="shared" si="158"/>
        <v>42834.833333333328</v>
      </c>
      <c r="T1695" s="7">
        <f t="shared" si="159"/>
        <v>42803.920277777783</v>
      </c>
    </row>
    <row r="1696" spans="1:20" ht="43.2" hidden="1" x14ac:dyDescent="0.5500000000000000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5">
        <v>1490589360</v>
      </c>
      <c r="J1696">
        <v>1488038674</v>
      </c>
      <c r="K1696" t="b">
        <v>0</v>
      </c>
      <c r="L1696">
        <v>1</v>
      </c>
      <c r="M1696">
        <f t="shared" si="157"/>
        <v>5</v>
      </c>
      <c r="N1696" t="b">
        <v>0</v>
      </c>
      <c r="O1696">
        <f t="shared" si="160"/>
        <v>0</v>
      </c>
      <c r="P1696" t="s">
        <v>8293</v>
      </c>
      <c r="Q1696" t="str">
        <f t="shared" si="161"/>
        <v>music</v>
      </c>
      <c r="R1696" t="str">
        <f t="shared" si="162"/>
        <v>faith</v>
      </c>
      <c r="S1696" s="7">
        <f t="shared" si="158"/>
        <v>42821.191666666666</v>
      </c>
      <c r="T1696" s="7">
        <f t="shared" si="159"/>
        <v>42791.669837962967</v>
      </c>
    </row>
    <row r="1697" spans="1:20" ht="43.2" hidden="1" x14ac:dyDescent="0.5500000000000000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5">
        <v>1491786000</v>
      </c>
      <c r="J1697">
        <v>1488847514</v>
      </c>
      <c r="K1697" t="b">
        <v>0</v>
      </c>
      <c r="L1697">
        <v>23</v>
      </c>
      <c r="M1697">
        <f t="shared" si="157"/>
        <v>61.09</v>
      </c>
      <c r="N1697" t="b">
        <v>0</v>
      </c>
      <c r="O1697">
        <f t="shared" si="160"/>
        <v>12</v>
      </c>
      <c r="P1697" t="s">
        <v>8293</v>
      </c>
      <c r="Q1697" t="str">
        <f t="shared" si="161"/>
        <v>music</v>
      </c>
      <c r="R1697" t="str">
        <f t="shared" si="162"/>
        <v>faith</v>
      </c>
      <c r="S1697" s="7">
        <f t="shared" si="158"/>
        <v>42835.041666666672</v>
      </c>
      <c r="T1697" s="7">
        <f t="shared" si="159"/>
        <v>42801.031412037039</v>
      </c>
    </row>
    <row r="1698" spans="1:20" ht="43.2" hidden="1" x14ac:dyDescent="0.5500000000000000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5">
        <v>1491007211</v>
      </c>
      <c r="J1698">
        <v>1488418811</v>
      </c>
      <c r="K1698" t="b">
        <v>0</v>
      </c>
      <c r="L1698">
        <v>0</v>
      </c>
      <c r="M1698">
        <f t="shared" si="157"/>
        <v>0</v>
      </c>
      <c r="N1698" t="b">
        <v>0</v>
      </c>
      <c r="O1698">
        <f t="shared" si="160"/>
        <v>0</v>
      </c>
      <c r="P1698" t="s">
        <v>8293</v>
      </c>
      <c r="Q1698" t="str">
        <f t="shared" si="161"/>
        <v>music</v>
      </c>
      <c r="R1698" t="str">
        <f t="shared" si="162"/>
        <v>faith</v>
      </c>
      <c r="S1698" s="7">
        <f t="shared" si="158"/>
        <v>42826.027905092589</v>
      </c>
      <c r="T1698" s="7">
        <f t="shared" si="159"/>
        <v>42796.069571759261</v>
      </c>
    </row>
    <row r="1699" spans="1:20" ht="43.2" hidden="1" x14ac:dyDescent="0.5500000000000000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5">
        <v>1491781648</v>
      </c>
      <c r="J1699">
        <v>1489193248</v>
      </c>
      <c r="K1699" t="b">
        <v>0</v>
      </c>
      <c r="L1699">
        <v>22</v>
      </c>
      <c r="M1699">
        <f t="shared" si="157"/>
        <v>114.82</v>
      </c>
      <c r="N1699" t="b">
        <v>0</v>
      </c>
      <c r="O1699">
        <f t="shared" si="160"/>
        <v>20</v>
      </c>
      <c r="P1699" t="s">
        <v>8293</v>
      </c>
      <c r="Q1699" t="str">
        <f t="shared" si="161"/>
        <v>music</v>
      </c>
      <c r="R1699" t="str">
        <f t="shared" si="162"/>
        <v>faith</v>
      </c>
      <c r="S1699" s="7">
        <f t="shared" si="158"/>
        <v>42834.991296296299</v>
      </c>
      <c r="T1699" s="7">
        <f t="shared" si="159"/>
        <v>42805.032962962956</v>
      </c>
    </row>
    <row r="1700" spans="1:20" ht="72" hidden="1" x14ac:dyDescent="0.5500000000000000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5">
        <v>1490499180</v>
      </c>
      <c r="J1700">
        <v>1488430760</v>
      </c>
      <c r="K1700" t="b">
        <v>0</v>
      </c>
      <c r="L1700">
        <v>0</v>
      </c>
      <c r="M1700">
        <f t="shared" si="157"/>
        <v>0</v>
      </c>
      <c r="N1700" t="b">
        <v>0</v>
      </c>
      <c r="O1700">
        <f t="shared" si="160"/>
        <v>0</v>
      </c>
      <c r="P1700" t="s">
        <v>8293</v>
      </c>
      <c r="Q1700" t="str">
        <f t="shared" si="161"/>
        <v>music</v>
      </c>
      <c r="R1700" t="str">
        <f t="shared" si="162"/>
        <v>faith</v>
      </c>
      <c r="S1700" s="7">
        <f t="shared" si="158"/>
        <v>42820.147916666669</v>
      </c>
      <c r="T1700" s="7">
        <f t="shared" si="159"/>
        <v>42796.207870370374</v>
      </c>
    </row>
    <row r="1701" spans="1:20" ht="43.2" hidden="1" x14ac:dyDescent="0.5500000000000000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5">
        <v>1491943445</v>
      </c>
      <c r="J1701">
        <v>1489351445</v>
      </c>
      <c r="K1701" t="b">
        <v>0</v>
      </c>
      <c r="L1701">
        <v>4</v>
      </c>
      <c r="M1701">
        <f t="shared" si="157"/>
        <v>54</v>
      </c>
      <c r="N1701" t="b">
        <v>0</v>
      </c>
      <c r="O1701">
        <f t="shared" si="160"/>
        <v>4</v>
      </c>
      <c r="P1701" t="s">
        <v>8293</v>
      </c>
      <c r="Q1701" t="str">
        <f t="shared" si="161"/>
        <v>music</v>
      </c>
      <c r="R1701" t="str">
        <f t="shared" si="162"/>
        <v>faith</v>
      </c>
      <c r="S1701" s="7">
        <f t="shared" si="158"/>
        <v>42836.863946759258</v>
      </c>
      <c r="T1701" s="7">
        <f t="shared" si="159"/>
        <v>42806.863946759258</v>
      </c>
    </row>
    <row r="1702" spans="1:20" ht="43.2" hidden="1" x14ac:dyDescent="0.5500000000000000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5">
        <v>1491019200</v>
      </c>
      <c r="J1702">
        <v>1488418990</v>
      </c>
      <c r="K1702" t="b">
        <v>0</v>
      </c>
      <c r="L1702">
        <v>79</v>
      </c>
      <c r="M1702">
        <f t="shared" si="157"/>
        <v>65.97</v>
      </c>
      <c r="N1702" t="b">
        <v>0</v>
      </c>
      <c r="O1702">
        <f t="shared" si="160"/>
        <v>26</v>
      </c>
      <c r="P1702" t="s">
        <v>8293</v>
      </c>
      <c r="Q1702" t="str">
        <f t="shared" si="161"/>
        <v>music</v>
      </c>
      <c r="R1702" t="str">
        <f t="shared" si="162"/>
        <v>faith</v>
      </c>
      <c r="S1702" s="7">
        <f t="shared" si="158"/>
        <v>42826.166666666672</v>
      </c>
      <c r="T1702" s="7">
        <f t="shared" si="159"/>
        <v>42796.071643518517</v>
      </c>
    </row>
    <row r="1703" spans="1:20" ht="43.2" hidden="1" x14ac:dyDescent="0.5500000000000000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5">
        <v>1421337405</v>
      </c>
      <c r="J1703">
        <v>1418745405</v>
      </c>
      <c r="K1703" t="b">
        <v>0</v>
      </c>
      <c r="L1703">
        <v>2</v>
      </c>
      <c r="M1703">
        <f t="shared" si="157"/>
        <v>5</v>
      </c>
      <c r="N1703" t="b">
        <v>0</v>
      </c>
      <c r="O1703">
        <f t="shared" si="160"/>
        <v>0</v>
      </c>
      <c r="P1703" t="s">
        <v>8293</v>
      </c>
      <c r="Q1703" t="str">
        <f t="shared" si="161"/>
        <v>music</v>
      </c>
      <c r="R1703" t="str">
        <f t="shared" si="162"/>
        <v>faith</v>
      </c>
      <c r="S1703" s="7">
        <f t="shared" si="158"/>
        <v>42019.664409722223</v>
      </c>
      <c r="T1703" s="7">
        <f t="shared" si="159"/>
        <v>41989.664409722223</v>
      </c>
    </row>
    <row r="1704" spans="1:20" hidden="1" x14ac:dyDescent="0.5500000000000000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5">
        <v>1427745150</v>
      </c>
      <c r="J1704">
        <v>1425156750</v>
      </c>
      <c r="K1704" t="b">
        <v>0</v>
      </c>
      <c r="L1704">
        <v>1</v>
      </c>
      <c r="M1704">
        <f t="shared" si="157"/>
        <v>1</v>
      </c>
      <c r="N1704" t="b">
        <v>0</v>
      </c>
      <c r="O1704">
        <f t="shared" si="160"/>
        <v>0</v>
      </c>
      <c r="P1704" t="s">
        <v>8293</v>
      </c>
      <c r="Q1704" t="str">
        <f t="shared" si="161"/>
        <v>music</v>
      </c>
      <c r="R1704" t="str">
        <f t="shared" si="162"/>
        <v>faith</v>
      </c>
      <c r="S1704" s="7">
        <f t="shared" si="158"/>
        <v>42093.828125</v>
      </c>
      <c r="T1704" s="7">
        <f t="shared" si="159"/>
        <v>42063.869791666672</v>
      </c>
    </row>
    <row r="1705" spans="1:20" ht="43.2" hidden="1" x14ac:dyDescent="0.5500000000000000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5">
        <v>1441003537</v>
      </c>
      <c r="J1705">
        <v>1435819537</v>
      </c>
      <c r="K1705" t="b">
        <v>0</v>
      </c>
      <c r="L1705">
        <v>2</v>
      </c>
      <c r="M1705">
        <f t="shared" si="157"/>
        <v>25.5</v>
      </c>
      <c r="N1705" t="b">
        <v>0</v>
      </c>
      <c r="O1705">
        <f t="shared" si="160"/>
        <v>1</v>
      </c>
      <c r="P1705" t="s">
        <v>8293</v>
      </c>
      <c r="Q1705" t="str">
        <f t="shared" si="161"/>
        <v>music</v>
      </c>
      <c r="R1705" t="str">
        <f t="shared" si="162"/>
        <v>faith</v>
      </c>
      <c r="S1705" s="7">
        <f t="shared" si="158"/>
        <v>42247.281678240746</v>
      </c>
      <c r="T1705" s="7">
        <f t="shared" si="159"/>
        <v>42187.281678240746</v>
      </c>
    </row>
    <row r="1706" spans="1:20" ht="28.8" hidden="1" x14ac:dyDescent="0.5500000000000000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5">
        <v>1424056873</v>
      </c>
      <c r="J1706">
        <v>1421464873</v>
      </c>
      <c r="K1706" t="b">
        <v>0</v>
      </c>
      <c r="L1706">
        <v>11</v>
      </c>
      <c r="M1706">
        <f t="shared" si="157"/>
        <v>118.36</v>
      </c>
      <c r="N1706" t="b">
        <v>0</v>
      </c>
      <c r="O1706">
        <f t="shared" si="160"/>
        <v>65</v>
      </c>
      <c r="P1706" t="s">
        <v>8293</v>
      </c>
      <c r="Q1706" t="str">
        <f t="shared" si="161"/>
        <v>music</v>
      </c>
      <c r="R1706" t="str">
        <f t="shared" si="162"/>
        <v>faith</v>
      </c>
      <c r="S1706" s="7">
        <f t="shared" si="158"/>
        <v>42051.139733796299</v>
      </c>
      <c r="T1706" s="7">
        <f t="shared" si="159"/>
        <v>42021.139733796299</v>
      </c>
    </row>
    <row r="1707" spans="1:20" ht="43.2" hidden="1" x14ac:dyDescent="0.5500000000000000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5">
        <v>1441814400</v>
      </c>
      <c r="J1707">
        <v>1440807846</v>
      </c>
      <c r="K1707" t="b">
        <v>0</v>
      </c>
      <c r="L1707">
        <v>0</v>
      </c>
      <c r="M1707">
        <f t="shared" si="157"/>
        <v>0</v>
      </c>
      <c r="N1707" t="b">
        <v>0</v>
      </c>
      <c r="O1707">
        <f t="shared" si="160"/>
        <v>0</v>
      </c>
      <c r="P1707" t="s">
        <v>8293</v>
      </c>
      <c r="Q1707" t="str">
        <f t="shared" si="161"/>
        <v>music</v>
      </c>
      <c r="R1707" t="str">
        <f t="shared" si="162"/>
        <v>faith</v>
      </c>
      <c r="S1707" s="7">
        <f t="shared" si="158"/>
        <v>42256.666666666672</v>
      </c>
      <c r="T1707" s="7">
        <f t="shared" si="159"/>
        <v>42245.016736111109</v>
      </c>
    </row>
    <row r="1708" spans="1:20" ht="43.2" hidden="1" x14ac:dyDescent="0.5500000000000000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5">
        <v>1440314472</v>
      </c>
      <c r="J1708">
        <v>1435130472</v>
      </c>
      <c r="K1708" t="b">
        <v>0</v>
      </c>
      <c r="L1708">
        <v>0</v>
      </c>
      <c r="M1708">
        <f t="shared" si="157"/>
        <v>0</v>
      </c>
      <c r="N1708" t="b">
        <v>0</v>
      </c>
      <c r="O1708">
        <f t="shared" si="160"/>
        <v>0</v>
      </c>
      <c r="P1708" t="s">
        <v>8293</v>
      </c>
      <c r="Q1708" t="str">
        <f t="shared" si="161"/>
        <v>music</v>
      </c>
      <c r="R1708" t="str">
        <f t="shared" si="162"/>
        <v>faith</v>
      </c>
      <c r="S1708" s="7">
        <f t="shared" si="158"/>
        <v>42239.306388888886</v>
      </c>
      <c r="T1708" s="7">
        <f t="shared" si="159"/>
        <v>42179.306388888886</v>
      </c>
    </row>
    <row r="1709" spans="1:20" ht="43.2" hidden="1" x14ac:dyDescent="0.5500000000000000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5">
        <v>1459181895</v>
      </c>
      <c r="J1709">
        <v>1456593495</v>
      </c>
      <c r="K1709" t="b">
        <v>0</v>
      </c>
      <c r="L1709">
        <v>9</v>
      </c>
      <c r="M1709">
        <f t="shared" si="157"/>
        <v>54.11</v>
      </c>
      <c r="N1709" t="b">
        <v>0</v>
      </c>
      <c r="O1709">
        <f t="shared" si="160"/>
        <v>10</v>
      </c>
      <c r="P1709" t="s">
        <v>8293</v>
      </c>
      <c r="Q1709" t="str">
        <f t="shared" si="161"/>
        <v>music</v>
      </c>
      <c r="R1709" t="str">
        <f t="shared" si="162"/>
        <v>faith</v>
      </c>
      <c r="S1709" s="7">
        <f t="shared" si="158"/>
        <v>42457.679340277777</v>
      </c>
      <c r="T1709" s="7">
        <f t="shared" si="159"/>
        <v>42427.721006944441</v>
      </c>
    </row>
    <row r="1710" spans="1:20" ht="43.2" hidden="1" x14ac:dyDescent="0.5500000000000000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5">
        <v>1462135706</v>
      </c>
      <c r="J1710">
        <v>1458679706</v>
      </c>
      <c r="K1710" t="b">
        <v>0</v>
      </c>
      <c r="L1710">
        <v>0</v>
      </c>
      <c r="M1710">
        <f t="shared" si="157"/>
        <v>0</v>
      </c>
      <c r="N1710" t="b">
        <v>0</v>
      </c>
      <c r="O1710">
        <f t="shared" si="160"/>
        <v>0</v>
      </c>
      <c r="P1710" t="s">
        <v>8293</v>
      </c>
      <c r="Q1710" t="str">
        <f t="shared" si="161"/>
        <v>music</v>
      </c>
      <c r="R1710" t="str">
        <f t="shared" si="162"/>
        <v>faith</v>
      </c>
      <c r="S1710" s="7">
        <f t="shared" si="158"/>
        <v>42491.866967592592</v>
      </c>
      <c r="T1710" s="7">
        <f t="shared" si="159"/>
        <v>42451.866967592592</v>
      </c>
    </row>
    <row r="1711" spans="1:20" ht="43.2" hidden="1" x14ac:dyDescent="0.5500000000000000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5">
        <v>1409513940</v>
      </c>
      <c r="J1711">
        <v>1405949514</v>
      </c>
      <c r="K1711" t="b">
        <v>0</v>
      </c>
      <c r="L1711">
        <v>4</v>
      </c>
      <c r="M1711">
        <f t="shared" si="157"/>
        <v>21.25</v>
      </c>
      <c r="N1711" t="b">
        <v>0</v>
      </c>
      <c r="O1711">
        <f t="shared" si="160"/>
        <v>5</v>
      </c>
      <c r="P1711" t="s">
        <v>8293</v>
      </c>
      <c r="Q1711" t="str">
        <f t="shared" si="161"/>
        <v>music</v>
      </c>
      <c r="R1711" t="str">
        <f t="shared" si="162"/>
        <v>faith</v>
      </c>
      <c r="S1711" s="7">
        <f t="shared" si="158"/>
        <v>41882.818749999999</v>
      </c>
      <c r="T1711" s="7">
        <f t="shared" si="159"/>
        <v>41841.56381944444</v>
      </c>
    </row>
    <row r="1712" spans="1:20" ht="28.8" hidden="1" x14ac:dyDescent="0.5500000000000000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5">
        <v>1453122000</v>
      </c>
      <c r="J1712">
        <v>1449151888</v>
      </c>
      <c r="K1712" t="b">
        <v>0</v>
      </c>
      <c r="L1712">
        <v>1</v>
      </c>
      <c r="M1712">
        <f t="shared" si="157"/>
        <v>34</v>
      </c>
      <c r="N1712" t="b">
        <v>0</v>
      </c>
      <c r="O1712">
        <f t="shared" si="160"/>
        <v>1</v>
      </c>
      <c r="P1712" t="s">
        <v>8293</v>
      </c>
      <c r="Q1712" t="str">
        <f t="shared" si="161"/>
        <v>music</v>
      </c>
      <c r="R1712" t="str">
        <f t="shared" si="162"/>
        <v>faith</v>
      </c>
      <c r="S1712" s="7">
        <f t="shared" si="158"/>
        <v>42387.541666666672</v>
      </c>
      <c r="T1712" s="7">
        <f t="shared" si="159"/>
        <v>42341.59129629629</v>
      </c>
    </row>
    <row r="1713" spans="1:20" ht="43.2" hidden="1" x14ac:dyDescent="0.5500000000000000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5">
        <v>1409585434</v>
      </c>
      <c r="J1713">
        <v>1406907034</v>
      </c>
      <c r="K1713" t="b">
        <v>0</v>
      </c>
      <c r="L1713">
        <v>2</v>
      </c>
      <c r="M1713">
        <f t="shared" si="157"/>
        <v>525</v>
      </c>
      <c r="N1713" t="b">
        <v>0</v>
      </c>
      <c r="O1713">
        <f t="shared" si="160"/>
        <v>11</v>
      </c>
      <c r="P1713" t="s">
        <v>8293</v>
      </c>
      <c r="Q1713" t="str">
        <f t="shared" si="161"/>
        <v>music</v>
      </c>
      <c r="R1713" t="str">
        <f t="shared" si="162"/>
        <v>faith</v>
      </c>
      <c r="S1713" s="7">
        <f t="shared" si="158"/>
        <v>41883.646226851852</v>
      </c>
      <c r="T1713" s="7">
        <f t="shared" si="159"/>
        <v>41852.646226851852</v>
      </c>
    </row>
    <row r="1714" spans="1:20" ht="43.2" hidden="1" x14ac:dyDescent="0.5500000000000000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5">
        <v>1435701353</v>
      </c>
      <c r="J1714">
        <v>1430517353</v>
      </c>
      <c r="K1714" t="b">
        <v>0</v>
      </c>
      <c r="L1714">
        <v>0</v>
      </c>
      <c r="M1714">
        <f t="shared" si="157"/>
        <v>0</v>
      </c>
      <c r="N1714" t="b">
        <v>0</v>
      </c>
      <c r="O1714">
        <f t="shared" si="160"/>
        <v>0</v>
      </c>
      <c r="P1714" t="s">
        <v>8293</v>
      </c>
      <c r="Q1714" t="str">
        <f t="shared" si="161"/>
        <v>music</v>
      </c>
      <c r="R1714" t="str">
        <f t="shared" si="162"/>
        <v>faith</v>
      </c>
      <c r="S1714" s="7">
        <f t="shared" si="158"/>
        <v>42185.913807870369</v>
      </c>
      <c r="T1714" s="7">
        <f t="shared" si="159"/>
        <v>42125.913807870369</v>
      </c>
    </row>
    <row r="1715" spans="1:20" ht="57.6" hidden="1" x14ac:dyDescent="0.5500000000000000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5">
        <v>1412536412</v>
      </c>
      <c r="J1715">
        <v>1409944412</v>
      </c>
      <c r="K1715" t="b">
        <v>0</v>
      </c>
      <c r="L1715">
        <v>1</v>
      </c>
      <c r="M1715">
        <f t="shared" si="157"/>
        <v>50</v>
      </c>
      <c r="N1715" t="b">
        <v>0</v>
      </c>
      <c r="O1715">
        <f t="shared" si="160"/>
        <v>2</v>
      </c>
      <c r="P1715" t="s">
        <v>8293</v>
      </c>
      <c r="Q1715" t="str">
        <f t="shared" si="161"/>
        <v>music</v>
      </c>
      <c r="R1715" t="str">
        <f t="shared" si="162"/>
        <v>faith</v>
      </c>
      <c r="S1715" s="7">
        <f t="shared" si="158"/>
        <v>41917.801064814819</v>
      </c>
      <c r="T1715" s="7">
        <f t="shared" si="159"/>
        <v>41887.801064814819</v>
      </c>
    </row>
    <row r="1716" spans="1:20" ht="43.2" hidden="1" x14ac:dyDescent="0.5500000000000000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5">
        <v>1430517761</v>
      </c>
      <c r="J1716">
        <v>1427925761</v>
      </c>
      <c r="K1716" t="b">
        <v>0</v>
      </c>
      <c r="L1716">
        <v>17</v>
      </c>
      <c r="M1716">
        <f t="shared" si="157"/>
        <v>115.71</v>
      </c>
      <c r="N1716" t="b">
        <v>0</v>
      </c>
      <c r="O1716">
        <f t="shared" si="160"/>
        <v>8</v>
      </c>
      <c r="P1716" t="s">
        <v>8293</v>
      </c>
      <c r="Q1716" t="str">
        <f t="shared" si="161"/>
        <v>music</v>
      </c>
      <c r="R1716" t="str">
        <f t="shared" si="162"/>
        <v>faith</v>
      </c>
      <c r="S1716" s="7">
        <f t="shared" si="158"/>
        <v>42125.918530092589</v>
      </c>
      <c r="T1716" s="7">
        <f t="shared" si="159"/>
        <v>42095.918530092589</v>
      </c>
    </row>
    <row r="1717" spans="1:20" ht="43.2" hidden="1" x14ac:dyDescent="0.5500000000000000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5">
        <v>1427772120</v>
      </c>
      <c r="J1717">
        <v>1425186785</v>
      </c>
      <c r="K1717" t="b">
        <v>0</v>
      </c>
      <c r="L1717">
        <v>2</v>
      </c>
      <c r="M1717">
        <f t="shared" si="157"/>
        <v>5.5</v>
      </c>
      <c r="N1717" t="b">
        <v>0</v>
      </c>
      <c r="O1717">
        <f t="shared" si="160"/>
        <v>0</v>
      </c>
      <c r="P1717" t="s">
        <v>8293</v>
      </c>
      <c r="Q1717" t="str">
        <f t="shared" si="161"/>
        <v>music</v>
      </c>
      <c r="R1717" t="str">
        <f t="shared" si="162"/>
        <v>faith</v>
      </c>
      <c r="S1717" s="7">
        <f t="shared" si="158"/>
        <v>42094.140277777777</v>
      </c>
      <c r="T1717" s="7">
        <f t="shared" si="159"/>
        <v>42064.217418981483</v>
      </c>
    </row>
    <row r="1718" spans="1:20" ht="43.2" hidden="1" x14ac:dyDescent="0.5500000000000000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5">
        <v>1481295099</v>
      </c>
      <c r="J1718">
        <v>1477835499</v>
      </c>
      <c r="K1718" t="b">
        <v>0</v>
      </c>
      <c r="L1718">
        <v>3</v>
      </c>
      <c r="M1718">
        <f t="shared" si="157"/>
        <v>50</v>
      </c>
      <c r="N1718" t="b">
        <v>0</v>
      </c>
      <c r="O1718">
        <f t="shared" si="160"/>
        <v>8</v>
      </c>
      <c r="P1718" t="s">
        <v>8293</v>
      </c>
      <c r="Q1718" t="str">
        <f t="shared" si="161"/>
        <v>music</v>
      </c>
      <c r="R1718" t="str">
        <f t="shared" si="162"/>
        <v>faith</v>
      </c>
      <c r="S1718" s="7">
        <f t="shared" si="158"/>
        <v>42713.619201388887</v>
      </c>
      <c r="T1718" s="7">
        <f t="shared" si="159"/>
        <v>42673.577534722222</v>
      </c>
    </row>
    <row r="1719" spans="1:20" ht="43.2" hidden="1" x14ac:dyDescent="0.5500000000000000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5">
        <v>1461211200</v>
      </c>
      <c r="J1719">
        <v>1459467238</v>
      </c>
      <c r="K1719" t="b">
        <v>0</v>
      </c>
      <c r="L1719">
        <v>41</v>
      </c>
      <c r="M1719">
        <f t="shared" si="157"/>
        <v>34.020000000000003</v>
      </c>
      <c r="N1719" t="b">
        <v>0</v>
      </c>
      <c r="O1719">
        <f t="shared" si="160"/>
        <v>43</v>
      </c>
      <c r="P1719" t="s">
        <v>8293</v>
      </c>
      <c r="Q1719" t="str">
        <f t="shared" si="161"/>
        <v>music</v>
      </c>
      <c r="R1719" t="str">
        <f t="shared" si="162"/>
        <v>faith</v>
      </c>
      <c r="S1719" s="7">
        <f t="shared" si="158"/>
        <v>42481.166666666672</v>
      </c>
      <c r="T1719" s="7">
        <f t="shared" si="159"/>
        <v>42460.98192129629</v>
      </c>
    </row>
    <row r="1720" spans="1:20" hidden="1" x14ac:dyDescent="0.5500000000000000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5">
        <v>1463201940</v>
      </c>
      <c r="J1720">
        <v>1459435149</v>
      </c>
      <c r="K1720" t="b">
        <v>0</v>
      </c>
      <c r="L1720">
        <v>2</v>
      </c>
      <c r="M1720">
        <f t="shared" si="157"/>
        <v>37.5</v>
      </c>
      <c r="N1720" t="b">
        <v>0</v>
      </c>
      <c r="O1720">
        <f t="shared" si="160"/>
        <v>0</v>
      </c>
      <c r="P1720" t="s">
        <v>8293</v>
      </c>
      <c r="Q1720" t="str">
        <f t="shared" si="161"/>
        <v>music</v>
      </c>
      <c r="R1720" t="str">
        <f t="shared" si="162"/>
        <v>faith</v>
      </c>
      <c r="S1720" s="7">
        <f t="shared" si="158"/>
        <v>42504.207638888889</v>
      </c>
      <c r="T1720" s="7">
        <f t="shared" si="159"/>
        <v>42460.610520833332</v>
      </c>
    </row>
    <row r="1721" spans="1:20" ht="43.2" hidden="1" x14ac:dyDescent="0.5500000000000000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5">
        <v>1410958191</v>
      </c>
      <c r="J1721">
        <v>1408366191</v>
      </c>
      <c r="K1721" t="b">
        <v>0</v>
      </c>
      <c r="L1721">
        <v>3</v>
      </c>
      <c r="M1721">
        <f t="shared" si="157"/>
        <v>11.67</v>
      </c>
      <c r="N1721" t="b">
        <v>0</v>
      </c>
      <c r="O1721">
        <f t="shared" si="160"/>
        <v>1</v>
      </c>
      <c r="P1721" t="s">
        <v>8293</v>
      </c>
      <c r="Q1721" t="str">
        <f t="shared" si="161"/>
        <v>music</v>
      </c>
      <c r="R1721" t="str">
        <f t="shared" si="162"/>
        <v>faith</v>
      </c>
      <c r="S1721" s="7">
        <f t="shared" si="158"/>
        <v>41899.534618055557</v>
      </c>
      <c r="T1721" s="7">
        <f t="shared" si="159"/>
        <v>41869.534618055557</v>
      </c>
    </row>
    <row r="1722" spans="1:20" ht="43.2" hidden="1" x14ac:dyDescent="0.5500000000000000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5">
        <v>1415562471</v>
      </c>
      <c r="J1722">
        <v>1412966871</v>
      </c>
      <c r="K1722" t="b">
        <v>0</v>
      </c>
      <c r="L1722">
        <v>8</v>
      </c>
      <c r="M1722">
        <f t="shared" si="157"/>
        <v>28.13</v>
      </c>
      <c r="N1722" t="b">
        <v>0</v>
      </c>
      <c r="O1722">
        <f t="shared" si="160"/>
        <v>6</v>
      </c>
      <c r="P1722" t="s">
        <v>8293</v>
      </c>
      <c r="Q1722" t="str">
        <f t="shared" si="161"/>
        <v>music</v>
      </c>
      <c r="R1722" t="str">
        <f t="shared" si="162"/>
        <v>faith</v>
      </c>
      <c r="S1722" s="7">
        <f t="shared" si="158"/>
        <v>41952.824895833335</v>
      </c>
      <c r="T1722" s="7">
        <f t="shared" si="159"/>
        <v>41922.783229166671</v>
      </c>
    </row>
    <row r="1723" spans="1:20" ht="43.2" hidden="1" x14ac:dyDescent="0.5500000000000000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5">
        <v>1449831863</v>
      </c>
      <c r="J1723">
        <v>1447239863</v>
      </c>
      <c r="K1723" t="b">
        <v>0</v>
      </c>
      <c r="L1723">
        <v>0</v>
      </c>
      <c r="M1723">
        <f t="shared" si="157"/>
        <v>0</v>
      </c>
      <c r="N1723" t="b">
        <v>0</v>
      </c>
      <c r="O1723">
        <f t="shared" si="160"/>
        <v>0</v>
      </c>
      <c r="P1723" t="s">
        <v>8293</v>
      </c>
      <c r="Q1723" t="str">
        <f t="shared" si="161"/>
        <v>music</v>
      </c>
      <c r="R1723" t="str">
        <f t="shared" si="162"/>
        <v>faith</v>
      </c>
      <c r="S1723" s="7">
        <f t="shared" si="158"/>
        <v>42349.461377314816</v>
      </c>
      <c r="T1723" s="7">
        <f t="shared" si="159"/>
        <v>42319.461377314816</v>
      </c>
    </row>
    <row r="1724" spans="1:20" ht="43.2" hidden="1" x14ac:dyDescent="0.5500000000000000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5">
        <v>1459642200</v>
      </c>
      <c r="J1724">
        <v>1456441429</v>
      </c>
      <c r="K1724" t="b">
        <v>0</v>
      </c>
      <c r="L1724">
        <v>1</v>
      </c>
      <c r="M1724">
        <f t="shared" si="157"/>
        <v>1</v>
      </c>
      <c r="N1724" t="b">
        <v>0</v>
      </c>
      <c r="O1724">
        <f t="shared" si="160"/>
        <v>0</v>
      </c>
      <c r="P1724" t="s">
        <v>8293</v>
      </c>
      <c r="Q1724" t="str">
        <f t="shared" si="161"/>
        <v>music</v>
      </c>
      <c r="R1724" t="str">
        <f t="shared" si="162"/>
        <v>faith</v>
      </c>
      <c r="S1724" s="7">
        <f t="shared" si="158"/>
        <v>42463.006944444445</v>
      </c>
      <c r="T1724" s="7">
        <f t="shared" si="159"/>
        <v>42425.960983796293</v>
      </c>
    </row>
    <row r="1725" spans="1:20" ht="43.2" hidden="1" x14ac:dyDescent="0.5500000000000000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5">
        <v>1435730400</v>
      </c>
      <c r="J1725">
        <v>1430855315</v>
      </c>
      <c r="K1725" t="b">
        <v>0</v>
      </c>
      <c r="L1725">
        <v>3</v>
      </c>
      <c r="M1725">
        <f t="shared" si="157"/>
        <v>216.67</v>
      </c>
      <c r="N1725" t="b">
        <v>0</v>
      </c>
      <c r="O1725">
        <f t="shared" si="160"/>
        <v>7</v>
      </c>
      <c r="P1725" t="s">
        <v>8293</v>
      </c>
      <c r="Q1725" t="str">
        <f t="shared" si="161"/>
        <v>music</v>
      </c>
      <c r="R1725" t="str">
        <f t="shared" si="162"/>
        <v>faith</v>
      </c>
      <c r="S1725" s="7">
        <f t="shared" si="158"/>
        <v>42186.25</v>
      </c>
      <c r="T1725" s="7">
        <f t="shared" si="159"/>
        <v>42129.82540509259</v>
      </c>
    </row>
    <row r="1726" spans="1:20" ht="43.2" hidden="1" x14ac:dyDescent="0.5500000000000000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5">
        <v>1414707762</v>
      </c>
      <c r="J1726">
        <v>1412115762</v>
      </c>
      <c r="K1726" t="b">
        <v>0</v>
      </c>
      <c r="L1726">
        <v>4</v>
      </c>
      <c r="M1726">
        <f t="shared" si="157"/>
        <v>8.75</v>
      </c>
      <c r="N1726" t="b">
        <v>0</v>
      </c>
      <c r="O1726">
        <f t="shared" si="160"/>
        <v>1</v>
      </c>
      <c r="P1726" t="s">
        <v>8293</v>
      </c>
      <c r="Q1726" t="str">
        <f t="shared" si="161"/>
        <v>music</v>
      </c>
      <c r="R1726" t="str">
        <f t="shared" si="162"/>
        <v>faith</v>
      </c>
      <c r="S1726" s="7">
        <f t="shared" si="158"/>
        <v>41942.932430555556</v>
      </c>
      <c r="T1726" s="7">
        <f t="shared" si="159"/>
        <v>41912.932430555556</v>
      </c>
    </row>
    <row r="1727" spans="1:20" ht="43.2" hidden="1" x14ac:dyDescent="0.5500000000000000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5">
        <v>1408922049</v>
      </c>
      <c r="J1727">
        <v>1406330049</v>
      </c>
      <c r="K1727" t="b">
        <v>0</v>
      </c>
      <c r="L1727">
        <v>9</v>
      </c>
      <c r="M1727">
        <f t="shared" si="157"/>
        <v>62.22</v>
      </c>
      <c r="N1727" t="b">
        <v>0</v>
      </c>
      <c r="O1727">
        <f t="shared" si="160"/>
        <v>10</v>
      </c>
      <c r="P1727" t="s">
        <v>8293</v>
      </c>
      <c r="Q1727" t="str">
        <f t="shared" si="161"/>
        <v>music</v>
      </c>
      <c r="R1727" t="str">
        <f t="shared" si="162"/>
        <v>faith</v>
      </c>
      <c r="S1727" s="7">
        <f t="shared" si="158"/>
        <v>41875.968159722222</v>
      </c>
      <c r="T1727" s="7">
        <f t="shared" si="159"/>
        <v>41845.968159722222</v>
      </c>
    </row>
    <row r="1728" spans="1:20" ht="28.8" hidden="1" x14ac:dyDescent="0.5500000000000000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5">
        <v>1403906664</v>
      </c>
      <c r="J1728">
        <v>1401401064</v>
      </c>
      <c r="K1728" t="b">
        <v>0</v>
      </c>
      <c r="L1728">
        <v>16</v>
      </c>
      <c r="M1728">
        <f t="shared" si="157"/>
        <v>137.25</v>
      </c>
      <c r="N1728" t="b">
        <v>0</v>
      </c>
      <c r="O1728">
        <f t="shared" si="160"/>
        <v>34</v>
      </c>
      <c r="P1728" t="s">
        <v>8293</v>
      </c>
      <c r="Q1728" t="str">
        <f t="shared" si="161"/>
        <v>music</v>
      </c>
      <c r="R1728" t="str">
        <f t="shared" si="162"/>
        <v>faith</v>
      </c>
      <c r="S1728" s="7">
        <f t="shared" si="158"/>
        <v>41817.919722222221</v>
      </c>
      <c r="T1728" s="7">
        <f t="shared" si="159"/>
        <v>41788.919722222221</v>
      </c>
    </row>
    <row r="1729" spans="1:20" ht="43.2" hidden="1" x14ac:dyDescent="0.5500000000000000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5">
        <v>1428231600</v>
      </c>
      <c r="J1729">
        <v>1423520177</v>
      </c>
      <c r="K1729" t="b">
        <v>0</v>
      </c>
      <c r="L1729">
        <v>1</v>
      </c>
      <c r="M1729">
        <f t="shared" si="157"/>
        <v>1</v>
      </c>
      <c r="N1729" t="b">
        <v>0</v>
      </c>
      <c r="O1729">
        <f t="shared" si="160"/>
        <v>0</v>
      </c>
      <c r="P1729" t="s">
        <v>8293</v>
      </c>
      <c r="Q1729" t="str">
        <f t="shared" si="161"/>
        <v>music</v>
      </c>
      <c r="R1729" t="str">
        <f t="shared" si="162"/>
        <v>faith</v>
      </c>
      <c r="S1729" s="7">
        <f t="shared" si="158"/>
        <v>42099.458333333328</v>
      </c>
      <c r="T1729" s="7">
        <f t="shared" si="159"/>
        <v>42044.927974537044</v>
      </c>
    </row>
    <row r="1730" spans="1:20" ht="43.2" hidden="1" x14ac:dyDescent="0.5500000000000000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5">
        <v>1445439674</v>
      </c>
      <c r="J1730">
        <v>1442847674</v>
      </c>
      <c r="K1730" t="b">
        <v>0</v>
      </c>
      <c r="L1730">
        <v>7</v>
      </c>
      <c r="M1730">
        <f t="shared" ref="M1730:M1793" si="163">IF(L1730=0,0,ROUND(E1730/L1730,2))</f>
        <v>122.14</v>
      </c>
      <c r="N1730" t="b">
        <v>0</v>
      </c>
      <c r="O1730">
        <f t="shared" si="160"/>
        <v>68</v>
      </c>
      <c r="P1730" t="s">
        <v>8293</v>
      </c>
      <c r="Q1730" t="str">
        <f t="shared" si="161"/>
        <v>music</v>
      </c>
      <c r="R1730" t="str">
        <f t="shared" si="162"/>
        <v>faith</v>
      </c>
      <c r="S1730" s="7">
        <f t="shared" ref="S1730:S1793" si="164">(((I1730/60)/60)/24)+DATE(1970,1,1)</f>
        <v>42298.625856481478</v>
      </c>
      <c r="T1730" s="7">
        <f t="shared" ref="T1730:T1793" si="165">(((J1730/60)/60)/24)+DATE(1970,1,1)</f>
        <v>42268.625856481478</v>
      </c>
    </row>
    <row r="1731" spans="1:20" ht="43.2" hidden="1" x14ac:dyDescent="0.5500000000000000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5">
        <v>1465521306</v>
      </c>
      <c r="J1731">
        <v>1460337306</v>
      </c>
      <c r="K1731" t="b">
        <v>0</v>
      </c>
      <c r="L1731">
        <v>0</v>
      </c>
      <c r="M1731">
        <f t="shared" si="163"/>
        <v>0</v>
      </c>
      <c r="N1731" t="b">
        <v>0</v>
      </c>
      <c r="O1731">
        <f t="shared" ref="O1731:O1794" si="166">ROUND(($E1731*100)/$D1731,0)</f>
        <v>0</v>
      </c>
      <c r="P1731" t="s">
        <v>8293</v>
      </c>
      <c r="Q1731" t="str">
        <f t="shared" ref="Q1731:Q1794" si="167">LEFT(P1731,FIND("/",P1731)-1)</f>
        <v>music</v>
      </c>
      <c r="R1731" t="str">
        <f t="shared" si="162"/>
        <v>faith</v>
      </c>
      <c r="S1731" s="7">
        <f t="shared" si="164"/>
        <v>42531.052152777775</v>
      </c>
      <c r="T1731" s="7">
        <f t="shared" si="165"/>
        <v>42471.052152777775</v>
      </c>
    </row>
    <row r="1732" spans="1:20" ht="43.2" hidden="1" x14ac:dyDescent="0.5500000000000000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5">
        <v>1445738783</v>
      </c>
      <c r="J1732">
        <v>1443146783</v>
      </c>
      <c r="K1732" t="b">
        <v>0</v>
      </c>
      <c r="L1732">
        <v>0</v>
      </c>
      <c r="M1732">
        <f t="shared" si="163"/>
        <v>0</v>
      </c>
      <c r="N1732" t="b">
        <v>0</v>
      </c>
      <c r="O1732">
        <f t="shared" si="166"/>
        <v>0</v>
      </c>
      <c r="P1732" t="s">
        <v>8293</v>
      </c>
      <c r="Q1732" t="str">
        <f t="shared" si="167"/>
        <v>music</v>
      </c>
      <c r="R1732" t="str">
        <f t="shared" si="162"/>
        <v>faith</v>
      </c>
      <c r="S1732" s="7">
        <f t="shared" si="164"/>
        <v>42302.087766203709</v>
      </c>
      <c r="T1732" s="7">
        <f t="shared" si="165"/>
        <v>42272.087766203709</v>
      </c>
    </row>
    <row r="1733" spans="1:20" ht="28.8" hidden="1" x14ac:dyDescent="0.5500000000000000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5">
        <v>1434034800</v>
      </c>
      <c r="J1733">
        <v>1432849552</v>
      </c>
      <c r="K1733" t="b">
        <v>0</v>
      </c>
      <c r="L1733">
        <v>0</v>
      </c>
      <c r="M1733">
        <f t="shared" si="163"/>
        <v>0</v>
      </c>
      <c r="N1733" t="b">
        <v>0</v>
      </c>
      <c r="O1733">
        <f t="shared" si="166"/>
        <v>0</v>
      </c>
      <c r="P1733" t="s">
        <v>8293</v>
      </c>
      <c r="Q1733" t="str">
        <f t="shared" si="167"/>
        <v>music</v>
      </c>
      <c r="R1733" t="str">
        <f t="shared" si="162"/>
        <v>faith</v>
      </c>
      <c r="S1733" s="7">
        <f t="shared" si="164"/>
        <v>42166.625</v>
      </c>
      <c r="T1733" s="7">
        <f t="shared" si="165"/>
        <v>42152.906851851847</v>
      </c>
    </row>
    <row r="1734" spans="1:20" ht="43.2" hidden="1" x14ac:dyDescent="0.5500000000000000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5">
        <v>1452920400</v>
      </c>
      <c r="J1734">
        <v>1447777481</v>
      </c>
      <c r="K1734" t="b">
        <v>0</v>
      </c>
      <c r="L1734">
        <v>0</v>
      </c>
      <c r="M1734">
        <f t="shared" si="163"/>
        <v>0</v>
      </c>
      <c r="N1734" t="b">
        <v>0</v>
      </c>
      <c r="O1734">
        <f t="shared" si="166"/>
        <v>0</v>
      </c>
      <c r="P1734" t="s">
        <v>8293</v>
      </c>
      <c r="Q1734" t="str">
        <f t="shared" si="167"/>
        <v>music</v>
      </c>
      <c r="R1734" t="str">
        <f t="shared" si="162"/>
        <v>faith</v>
      </c>
      <c r="S1734" s="7">
        <f t="shared" si="164"/>
        <v>42385.208333333328</v>
      </c>
      <c r="T1734" s="7">
        <f t="shared" si="165"/>
        <v>42325.683807870373</v>
      </c>
    </row>
    <row r="1735" spans="1:20" ht="43.2" hidden="1" x14ac:dyDescent="0.5500000000000000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5">
        <v>1473802200</v>
      </c>
      <c r="J1735">
        <v>1472746374</v>
      </c>
      <c r="K1735" t="b">
        <v>0</v>
      </c>
      <c r="L1735">
        <v>0</v>
      </c>
      <c r="M1735">
        <f t="shared" si="163"/>
        <v>0</v>
      </c>
      <c r="N1735" t="b">
        <v>0</v>
      </c>
      <c r="O1735">
        <f t="shared" si="166"/>
        <v>0</v>
      </c>
      <c r="P1735" t="s">
        <v>8293</v>
      </c>
      <c r="Q1735" t="str">
        <f t="shared" si="167"/>
        <v>music</v>
      </c>
      <c r="R1735" t="str">
        <f t="shared" si="162"/>
        <v>faith</v>
      </c>
      <c r="S1735" s="7">
        <f t="shared" si="164"/>
        <v>42626.895833333328</v>
      </c>
      <c r="T1735" s="7">
        <f t="shared" si="165"/>
        <v>42614.675625000003</v>
      </c>
    </row>
    <row r="1736" spans="1:20" ht="43.2" hidden="1" x14ac:dyDescent="0.5500000000000000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5">
        <v>1431046356</v>
      </c>
      <c r="J1736">
        <v>1428454356</v>
      </c>
      <c r="K1736" t="b">
        <v>0</v>
      </c>
      <c r="L1736">
        <v>1</v>
      </c>
      <c r="M1736">
        <f t="shared" si="163"/>
        <v>1</v>
      </c>
      <c r="N1736" t="b">
        <v>0</v>
      </c>
      <c r="O1736">
        <f t="shared" si="166"/>
        <v>0</v>
      </c>
      <c r="P1736" t="s">
        <v>8293</v>
      </c>
      <c r="Q1736" t="str">
        <f t="shared" si="167"/>
        <v>music</v>
      </c>
      <c r="R1736" t="str">
        <f t="shared" si="162"/>
        <v>faith</v>
      </c>
      <c r="S1736" s="7">
        <f t="shared" si="164"/>
        <v>42132.036527777775</v>
      </c>
      <c r="T1736" s="7">
        <f t="shared" si="165"/>
        <v>42102.036527777775</v>
      </c>
    </row>
    <row r="1737" spans="1:20" ht="43.2" hidden="1" x14ac:dyDescent="0.5500000000000000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5">
        <v>1470598345</v>
      </c>
      <c r="J1737">
        <v>1468006345</v>
      </c>
      <c r="K1737" t="b">
        <v>0</v>
      </c>
      <c r="L1737">
        <v>2</v>
      </c>
      <c r="M1737">
        <f t="shared" si="163"/>
        <v>55</v>
      </c>
      <c r="N1737" t="b">
        <v>0</v>
      </c>
      <c r="O1737">
        <f t="shared" si="166"/>
        <v>11</v>
      </c>
      <c r="P1737" t="s">
        <v>8293</v>
      </c>
      <c r="Q1737" t="str">
        <f t="shared" si="167"/>
        <v>music</v>
      </c>
      <c r="R1737" t="str">
        <f t="shared" si="162"/>
        <v>faith</v>
      </c>
      <c r="S1737" s="7">
        <f t="shared" si="164"/>
        <v>42589.814178240747</v>
      </c>
      <c r="T1737" s="7">
        <f t="shared" si="165"/>
        <v>42559.814178240747</v>
      </c>
    </row>
    <row r="1738" spans="1:20" ht="28.8" hidden="1" x14ac:dyDescent="0.5500000000000000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5">
        <v>1447018833</v>
      </c>
      <c r="J1738">
        <v>1444423233</v>
      </c>
      <c r="K1738" t="b">
        <v>0</v>
      </c>
      <c r="L1738">
        <v>1</v>
      </c>
      <c r="M1738">
        <f t="shared" si="163"/>
        <v>22</v>
      </c>
      <c r="N1738" t="b">
        <v>0</v>
      </c>
      <c r="O1738">
        <f t="shared" si="166"/>
        <v>1</v>
      </c>
      <c r="P1738" t="s">
        <v>8293</v>
      </c>
      <c r="Q1738" t="str">
        <f t="shared" si="167"/>
        <v>music</v>
      </c>
      <c r="R1738" t="str">
        <f t="shared" si="162"/>
        <v>faith</v>
      </c>
      <c r="S1738" s="7">
        <f t="shared" si="164"/>
        <v>42316.90315972222</v>
      </c>
      <c r="T1738" s="7">
        <f t="shared" si="165"/>
        <v>42286.861493055556</v>
      </c>
    </row>
    <row r="1739" spans="1:20" ht="43.2" hidden="1" x14ac:dyDescent="0.5500000000000000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5">
        <v>1437432392</v>
      </c>
      <c r="J1739">
        <v>1434840392</v>
      </c>
      <c r="K1739" t="b">
        <v>0</v>
      </c>
      <c r="L1739">
        <v>15</v>
      </c>
      <c r="M1739">
        <f t="shared" si="163"/>
        <v>56.67</v>
      </c>
      <c r="N1739" t="b">
        <v>0</v>
      </c>
      <c r="O1739">
        <f t="shared" si="166"/>
        <v>21</v>
      </c>
      <c r="P1739" t="s">
        <v>8293</v>
      </c>
      <c r="Q1739" t="str">
        <f t="shared" si="167"/>
        <v>music</v>
      </c>
      <c r="R1739" t="str">
        <f t="shared" ref="R1739:R1802" si="168">RIGHT(P1739,LEN(P1739)-FIND("/",P1739))</f>
        <v>faith</v>
      </c>
      <c r="S1739" s="7">
        <f t="shared" si="164"/>
        <v>42205.948981481488</v>
      </c>
      <c r="T1739" s="7">
        <f t="shared" si="165"/>
        <v>42175.948981481488</v>
      </c>
    </row>
    <row r="1740" spans="1:20" ht="28.8" hidden="1" x14ac:dyDescent="0.5500000000000000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5">
        <v>1412283542</v>
      </c>
      <c r="J1740">
        <v>1409691542</v>
      </c>
      <c r="K1740" t="b">
        <v>0</v>
      </c>
      <c r="L1740">
        <v>1</v>
      </c>
      <c r="M1740">
        <f t="shared" si="163"/>
        <v>20</v>
      </c>
      <c r="N1740" t="b">
        <v>0</v>
      </c>
      <c r="O1740">
        <f t="shared" si="166"/>
        <v>0</v>
      </c>
      <c r="P1740" t="s">
        <v>8293</v>
      </c>
      <c r="Q1740" t="str">
        <f t="shared" si="167"/>
        <v>music</v>
      </c>
      <c r="R1740" t="str">
        <f t="shared" si="168"/>
        <v>faith</v>
      </c>
      <c r="S1740" s="7">
        <f t="shared" si="164"/>
        <v>41914.874328703707</v>
      </c>
      <c r="T1740" s="7">
        <f t="shared" si="165"/>
        <v>41884.874328703707</v>
      </c>
    </row>
    <row r="1741" spans="1:20" ht="43.2" hidden="1" x14ac:dyDescent="0.5500000000000000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5">
        <v>1462391932</v>
      </c>
      <c r="J1741">
        <v>1457297932</v>
      </c>
      <c r="K1741" t="b">
        <v>0</v>
      </c>
      <c r="L1741">
        <v>1</v>
      </c>
      <c r="M1741">
        <f t="shared" si="163"/>
        <v>1</v>
      </c>
      <c r="N1741" t="b">
        <v>0</v>
      </c>
      <c r="O1741">
        <f t="shared" si="166"/>
        <v>0</v>
      </c>
      <c r="P1741" t="s">
        <v>8293</v>
      </c>
      <c r="Q1741" t="str">
        <f t="shared" si="167"/>
        <v>music</v>
      </c>
      <c r="R1741" t="str">
        <f t="shared" si="168"/>
        <v>faith</v>
      </c>
      <c r="S1741" s="7">
        <f t="shared" si="164"/>
        <v>42494.832546296297</v>
      </c>
      <c r="T1741" s="7">
        <f t="shared" si="165"/>
        <v>42435.874212962968</v>
      </c>
    </row>
    <row r="1742" spans="1:20" ht="43.2" hidden="1" x14ac:dyDescent="0.5500000000000000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5">
        <v>1437075422</v>
      </c>
      <c r="J1742">
        <v>1434483422</v>
      </c>
      <c r="K1742" t="b">
        <v>0</v>
      </c>
      <c r="L1742">
        <v>0</v>
      </c>
      <c r="M1742">
        <f t="shared" si="163"/>
        <v>0</v>
      </c>
      <c r="N1742" t="b">
        <v>0</v>
      </c>
      <c r="O1742">
        <f t="shared" si="166"/>
        <v>0</v>
      </c>
      <c r="P1742" t="s">
        <v>8293</v>
      </c>
      <c r="Q1742" t="str">
        <f t="shared" si="167"/>
        <v>music</v>
      </c>
      <c r="R1742" t="str">
        <f t="shared" si="168"/>
        <v>faith</v>
      </c>
      <c r="S1742" s="7">
        <f t="shared" si="164"/>
        <v>42201.817384259266</v>
      </c>
      <c r="T1742" s="7">
        <f t="shared" si="165"/>
        <v>42171.817384259266</v>
      </c>
    </row>
    <row r="1743" spans="1:20" ht="28.8" hidden="1" x14ac:dyDescent="0.5500000000000000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5">
        <v>1433948671</v>
      </c>
      <c r="J1743">
        <v>1430060671</v>
      </c>
      <c r="K1743" t="b">
        <v>0</v>
      </c>
      <c r="L1743">
        <v>52</v>
      </c>
      <c r="M1743">
        <f t="shared" si="163"/>
        <v>25.58</v>
      </c>
      <c r="N1743" t="b">
        <v>1</v>
      </c>
      <c r="O1743">
        <f t="shared" si="166"/>
        <v>111</v>
      </c>
      <c r="P1743" t="s">
        <v>8285</v>
      </c>
      <c r="Q1743" t="str">
        <f t="shared" si="167"/>
        <v>photography</v>
      </c>
      <c r="R1743" t="str">
        <f t="shared" si="168"/>
        <v>photobooks</v>
      </c>
      <c r="S1743" s="7">
        <f t="shared" si="164"/>
        <v>42165.628136574072</v>
      </c>
      <c r="T1743" s="7">
        <f t="shared" si="165"/>
        <v>42120.628136574072</v>
      </c>
    </row>
    <row r="1744" spans="1:20" ht="43.2" hidden="1" x14ac:dyDescent="0.5500000000000000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5">
        <v>1483822800</v>
      </c>
      <c r="J1744">
        <v>1481058170</v>
      </c>
      <c r="K1744" t="b">
        <v>0</v>
      </c>
      <c r="L1744">
        <v>34</v>
      </c>
      <c r="M1744">
        <f t="shared" si="163"/>
        <v>63.97</v>
      </c>
      <c r="N1744" t="b">
        <v>1</v>
      </c>
      <c r="O1744">
        <f t="shared" si="166"/>
        <v>109</v>
      </c>
      <c r="P1744" t="s">
        <v>8285</v>
      </c>
      <c r="Q1744" t="str">
        <f t="shared" si="167"/>
        <v>photography</v>
      </c>
      <c r="R1744" t="str">
        <f t="shared" si="168"/>
        <v>photobooks</v>
      </c>
      <c r="S1744" s="7">
        <f t="shared" si="164"/>
        <v>42742.875</v>
      </c>
      <c r="T1744" s="7">
        <f t="shared" si="165"/>
        <v>42710.876967592587</v>
      </c>
    </row>
    <row r="1745" spans="1:20" ht="43.2" hidden="1" x14ac:dyDescent="0.5500000000000000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5">
        <v>1472270340</v>
      </c>
      <c r="J1745">
        <v>1470348775</v>
      </c>
      <c r="K1745" t="b">
        <v>0</v>
      </c>
      <c r="L1745">
        <v>67</v>
      </c>
      <c r="M1745">
        <f t="shared" si="163"/>
        <v>89.93</v>
      </c>
      <c r="N1745" t="b">
        <v>1</v>
      </c>
      <c r="O1745">
        <f t="shared" si="166"/>
        <v>100</v>
      </c>
      <c r="P1745" t="s">
        <v>8285</v>
      </c>
      <c r="Q1745" t="str">
        <f t="shared" si="167"/>
        <v>photography</v>
      </c>
      <c r="R1745" t="str">
        <f t="shared" si="168"/>
        <v>photobooks</v>
      </c>
      <c r="S1745" s="7">
        <f t="shared" si="164"/>
        <v>42609.165972222225</v>
      </c>
      <c r="T1745" s="7">
        <f t="shared" si="165"/>
        <v>42586.925636574073</v>
      </c>
    </row>
    <row r="1746" spans="1:20" ht="43.2" hidden="1" x14ac:dyDescent="0.5500000000000000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5">
        <v>1425821477</v>
      </c>
      <c r="J1746">
        <v>1421937077</v>
      </c>
      <c r="K1746" t="b">
        <v>0</v>
      </c>
      <c r="L1746">
        <v>70</v>
      </c>
      <c r="M1746">
        <f t="shared" si="163"/>
        <v>93.07</v>
      </c>
      <c r="N1746" t="b">
        <v>1</v>
      </c>
      <c r="O1746">
        <f t="shared" si="166"/>
        <v>118</v>
      </c>
      <c r="P1746" t="s">
        <v>8285</v>
      </c>
      <c r="Q1746" t="str">
        <f t="shared" si="167"/>
        <v>photography</v>
      </c>
      <c r="R1746" t="str">
        <f t="shared" si="168"/>
        <v>photobooks</v>
      </c>
      <c r="S1746" s="7">
        <f t="shared" si="164"/>
        <v>42071.563391203701</v>
      </c>
      <c r="T1746" s="7">
        <f t="shared" si="165"/>
        <v>42026.605057870373</v>
      </c>
    </row>
    <row r="1747" spans="1:20" ht="43.2" hidden="1" x14ac:dyDescent="0.5500000000000000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5">
        <v>1482372000</v>
      </c>
      <c r="J1747">
        <v>1479276838</v>
      </c>
      <c r="K1747" t="b">
        <v>0</v>
      </c>
      <c r="L1747">
        <v>89</v>
      </c>
      <c r="M1747">
        <f t="shared" si="163"/>
        <v>89.67</v>
      </c>
      <c r="N1747" t="b">
        <v>1</v>
      </c>
      <c r="O1747">
        <f t="shared" si="166"/>
        <v>114</v>
      </c>
      <c r="P1747" t="s">
        <v>8285</v>
      </c>
      <c r="Q1747" t="str">
        <f t="shared" si="167"/>
        <v>photography</v>
      </c>
      <c r="R1747" t="str">
        <f t="shared" si="168"/>
        <v>photobooks</v>
      </c>
      <c r="S1747" s="7">
        <f t="shared" si="164"/>
        <v>42726.083333333328</v>
      </c>
      <c r="T1747" s="7">
        <f t="shared" si="165"/>
        <v>42690.259699074071</v>
      </c>
    </row>
    <row r="1748" spans="1:20" ht="43.2" hidden="1" x14ac:dyDescent="0.5500000000000000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5">
        <v>1479952800</v>
      </c>
      <c r="J1748">
        <v>1477368867</v>
      </c>
      <c r="K1748" t="b">
        <v>0</v>
      </c>
      <c r="L1748">
        <v>107</v>
      </c>
      <c r="M1748">
        <f t="shared" si="163"/>
        <v>207.62</v>
      </c>
      <c r="N1748" t="b">
        <v>1</v>
      </c>
      <c r="O1748">
        <f t="shared" si="166"/>
        <v>148</v>
      </c>
      <c r="P1748" t="s">
        <v>8285</v>
      </c>
      <c r="Q1748" t="str">
        <f t="shared" si="167"/>
        <v>photography</v>
      </c>
      <c r="R1748" t="str">
        <f t="shared" si="168"/>
        <v>photobooks</v>
      </c>
      <c r="S1748" s="7">
        <f t="shared" si="164"/>
        <v>42698.083333333328</v>
      </c>
      <c r="T1748" s="7">
        <f t="shared" si="165"/>
        <v>42668.176701388889</v>
      </c>
    </row>
    <row r="1749" spans="1:20" ht="43.2" hidden="1" x14ac:dyDescent="0.5500000000000000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5">
        <v>1447426800</v>
      </c>
      <c r="J1749">
        <v>1444904830</v>
      </c>
      <c r="K1749" t="b">
        <v>0</v>
      </c>
      <c r="L1749">
        <v>159</v>
      </c>
      <c r="M1749">
        <f t="shared" si="163"/>
        <v>59.41</v>
      </c>
      <c r="N1749" t="b">
        <v>1</v>
      </c>
      <c r="O1749">
        <f t="shared" si="166"/>
        <v>105</v>
      </c>
      <c r="P1749" t="s">
        <v>8285</v>
      </c>
      <c r="Q1749" t="str">
        <f t="shared" si="167"/>
        <v>photography</v>
      </c>
      <c r="R1749" t="str">
        <f t="shared" si="168"/>
        <v>photobooks</v>
      </c>
      <c r="S1749" s="7">
        <f t="shared" si="164"/>
        <v>42321.625</v>
      </c>
      <c r="T1749" s="7">
        <f t="shared" si="165"/>
        <v>42292.435532407413</v>
      </c>
    </row>
    <row r="1750" spans="1:20" ht="28.8" hidden="1" x14ac:dyDescent="0.5500000000000000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5">
        <v>1441234143</v>
      </c>
      <c r="J1750">
        <v>1438642143</v>
      </c>
      <c r="K1750" t="b">
        <v>0</v>
      </c>
      <c r="L1750">
        <v>181</v>
      </c>
      <c r="M1750">
        <f t="shared" si="163"/>
        <v>358.97</v>
      </c>
      <c r="N1750" t="b">
        <v>1</v>
      </c>
      <c r="O1750">
        <f t="shared" si="166"/>
        <v>130</v>
      </c>
      <c r="P1750" t="s">
        <v>8285</v>
      </c>
      <c r="Q1750" t="str">
        <f t="shared" si="167"/>
        <v>photography</v>
      </c>
      <c r="R1750" t="str">
        <f t="shared" si="168"/>
        <v>photobooks</v>
      </c>
      <c r="S1750" s="7">
        <f t="shared" si="164"/>
        <v>42249.950729166667</v>
      </c>
      <c r="T1750" s="7">
        <f t="shared" si="165"/>
        <v>42219.950729166667</v>
      </c>
    </row>
    <row r="1751" spans="1:20" ht="28.8" hidden="1" x14ac:dyDescent="0.5500000000000000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5">
        <v>1488394800</v>
      </c>
      <c r="J1751">
        <v>1485213921</v>
      </c>
      <c r="K1751" t="b">
        <v>0</v>
      </c>
      <c r="L1751">
        <v>131</v>
      </c>
      <c r="M1751">
        <f t="shared" si="163"/>
        <v>94.74</v>
      </c>
      <c r="N1751" t="b">
        <v>1</v>
      </c>
      <c r="O1751">
        <f t="shared" si="166"/>
        <v>123</v>
      </c>
      <c r="P1751" t="s">
        <v>8285</v>
      </c>
      <c r="Q1751" t="str">
        <f t="shared" si="167"/>
        <v>photography</v>
      </c>
      <c r="R1751" t="str">
        <f t="shared" si="168"/>
        <v>photobooks</v>
      </c>
      <c r="S1751" s="7">
        <f t="shared" si="164"/>
        <v>42795.791666666672</v>
      </c>
      <c r="T1751" s="7">
        <f t="shared" si="165"/>
        <v>42758.975937499999</v>
      </c>
    </row>
    <row r="1752" spans="1:20" ht="43.2" hidden="1" x14ac:dyDescent="0.5500000000000000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5">
        <v>1461096304</v>
      </c>
      <c r="J1752">
        <v>1458936304</v>
      </c>
      <c r="K1752" t="b">
        <v>0</v>
      </c>
      <c r="L1752">
        <v>125</v>
      </c>
      <c r="M1752">
        <f t="shared" si="163"/>
        <v>80.650000000000006</v>
      </c>
      <c r="N1752" t="b">
        <v>1</v>
      </c>
      <c r="O1752">
        <f t="shared" si="166"/>
        <v>202</v>
      </c>
      <c r="P1752" t="s">
        <v>8285</v>
      </c>
      <c r="Q1752" t="str">
        <f t="shared" si="167"/>
        <v>photography</v>
      </c>
      <c r="R1752" t="str">
        <f t="shared" si="168"/>
        <v>photobooks</v>
      </c>
      <c r="S1752" s="7">
        <f t="shared" si="164"/>
        <v>42479.836851851855</v>
      </c>
      <c r="T1752" s="7">
        <f t="shared" si="165"/>
        <v>42454.836851851855</v>
      </c>
    </row>
    <row r="1753" spans="1:20" ht="28.8" hidden="1" x14ac:dyDescent="0.5500000000000000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5">
        <v>1426787123</v>
      </c>
      <c r="J1753">
        <v>1424198723</v>
      </c>
      <c r="K1753" t="b">
        <v>0</v>
      </c>
      <c r="L1753">
        <v>61</v>
      </c>
      <c r="M1753">
        <f t="shared" si="163"/>
        <v>168.69</v>
      </c>
      <c r="N1753" t="b">
        <v>1</v>
      </c>
      <c r="O1753">
        <f t="shared" si="166"/>
        <v>103</v>
      </c>
      <c r="P1753" t="s">
        <v>8285</v>
      </c>
      <c r="Q1753" t="str">
        <f t="shared" si="167"/>
        <v>photography</v>
      </c>
      <c r="R1753" t="str">
        <f t="shared" si="168"/>
        <v>photobooks</v>
      </c>
      <c r="S1753" s="7">
        <f t="shared" si="164"/>
        <v>42082.739849537036</v>
      </c>
      <c r="T1753" s="7">
        <f t="shared" si="165"/>
        <v>42052.7815162037</v>
      </c>
    </row>
    <row r="1754" spans="1:20" ht="28.8" hidden="1" x14ac:dyDescent="0.5500000000000000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5">
        <v>1476425082</v>
      </c>
      <c r="J1754">
        <v>1473833082</v>
      </c>
      <c r="K1754" t="b">
        <v>0</v>
      </c>
      <c r="L1754">
        <v>90</v>
      </c>
      <c r="M1754">
        <f t="shared" si="163"/>
        <v>34.69</v>
      </c>
      <c r="N1754" t="b">
        <v>1</v>
      </c>
      <c r="O1754">
        <f t="shared" si="166"/>
        <v>260</v>
      </c>
      <c r="P1754" t="s">
        <v>8285</v>
      </c>
      <c r="Q1754" t="str">
        <f t="shared" si="167"/>
        <v>photography</v>
      </c>
      <c r="R1754" t="str">
        <f t="shared" si="168"/>
        <v>photobooks</v>
      </c>
      <c r="S1754" s="7">
        <f t="shared" si="164"/>
        <v>42657.253263888888</v>
      </c>
      <c r="T1754" s="7">
        <f t="shared" si="165"/>
        <v>42627.253263888888</v>
      </c>
    </row>
    <row r="1755" spans="1:20" ht="43.2" hidden="1" x14ac:dyDescent="0.5500000000000000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5">
        <v>1458579568</v>
      </c>
      <c r="J1755">
        <v>1455991168</v>
      </c>
      <c r="K1755" t="b">
        <v>0</v>
      </c>
      <c r="L1755">
        <v>35</v>
      </c>
      <c r="M1755">
        <f t="shared" si="163"/>
        <v>462.86</v>
      </c>
      <c r="N1755" t="b">
        <v>1</v>
      </c>
      <c r="O1755">
        <f t="shared" si="166"/>
        <v>108</v>
      </c>
      <c r="P1755" t="s">
        <v>8285</v>
      </c>
      <c r="Q1755" t="str">
        <f t="shared" si="167"/>
        <v>photography</v>
      </c>
      <c r="R1755" t="str">
        <f t="shared" si="168"/>
        <v>photobooks</v>
      </c>
      <c r="S1755" s="7">
        <f t="shared" si="164"/>
        <v>42450.707962962959</v>
      </c>
      <c r="T1755" s="7">
        <f t="shared" si="165"/>
        <v>42420.74962962963</v>
      </c>
    </row>
    <row r="1756" spans="1:20" ht="43.2" hidden="1" x14ac:dyDescent="0.5500000000000000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5">
        <v>1428091353</v>
      </c>
      <c r="J1756">
        <v>1425502953</v>
      </c>
      <c r="K1756" t="b">
        <v>0</v>
      </c>
      <c r="L1756">
        <v>90</v>
      </c>
      <c r="M1756">
        <f t="shared" si="163"/>
        <v>104.39</v>
      </c>
      <c r="N1756" t="b">
        <v>1</v>
      </c>
      <c r="O1756">
        <f t="shared" si="166"/>
        <v>111</v>
      </c>
      <c r="P1756" t="s">
        <v>8285</v>
      </c>
      <c r="Q1756" t="str">
        <f t="shared" si="167"/>
        <v>photography</v>
      </c>
      <c r="R1756" t="str">
        <f t="shared" si="168"/>
        <v>photobooks</v>
      </c>
      <c r="S1756" s="7">
        <f t="shared" si="164"/>
        <v>42097.835104166668</v>
      </c>
      <c r="T1756" s="7">
        <f t="shared" si="165"/>
        <v>42067.876770833333</v>
      </c>
    </row>
    <row r="1757" spans="1:20" ht="43.2" hidden="1" x14ac:dyDescent="0.5500000000000000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5">
        <v>1444071361</v>
      </c>
      <c r="J1757">
        <v>1441479361</v>
      </c>
      <c r="K1757" t="b">
        <v>0</v>
      </c>
      <c r="L1757">
        <v>4</v>
      </c>
      <c r="M1757">
        <f t="shared" si="163"/>
        <v>7.5</v>
      </c>
      <c r="N1757" t="b">
        <v>1</v>
      </c>
      <c r="O1757">
        <f t="shared" si="166"/>
        <v>120</v>
      </c>
      <c r="P1757" t="s">
        <v>8285</v>
      </c>
      <c r="Q1757" t="str">
        <f t="shared" si="167"/>
        <v>photography</v>
      </c>
      <c r="R1757" t="str">
        <f t="shared" si="168"/>
        <v>photobooks</v>
      </c>
      <c r="S1757" s="7">
        <f t="shared" si="164"/>
        <v>42282.788900462961</v>
      </c>
      <c r="T1757" s="7">
        <f t="shared" si="165"/>
        <v>42252.788900462961</v>
      </c>
    </row>
    <row r="1758" spans="1:20" ht="43.2" hidden="1" x14ac:dyDescent="0.5500000000000000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5">
        <v>1472443269</v>
      </c>
      <c r="J1758">
        <v>1468987269</v>
      </c>
      <c r="K1758" t="b">
        <v>0</v>
      </c>
      <c r="L1758">
        <v>120</v>
      </c>
      <c r="M1758">
        <f t="shared" si="163"/>
        <v>47.13</v>
      </c>
      <c r="N1758" t="b">
        <v>1</v>
      </c>
      <c r="O1758">
        <f t="shared" si="166"/>
        <v>103</v>
      </c>
      <c r="P1758" t="s">
        <v>8285</v>
      </c>
      <c r="Q1758" t="str">
        <f t="shared" si="167"/>
        <v>photography</v>
      </c>
      <c r="R1758" t="str">
        <f t="shared" si="168"/>
        <v>photobooks</v>
      </c>
      <c r="S1758" s="7">
        <f t="shared" si="164"/>
        <v>42611.167465277773</v>
      </c>
      <c r="T1758" s="7">
        <f t="shared" si="165"/>
        <v>42571.167465277773</v>
      </c>
    </row>
    <row r="1759" spans="1:20" ht="28.8" hidden="1" x14ac:dyDescent="0.5500000000000000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5">
        <v>1485631740</v>
      </c>
      <c r="J1759">
        <v>1483041083</v>
      </c>
      <c r="K1759" t="b">
        <v>0</v>
      </c>
      <c r="L1759">
        <v>14</v>
      </c>
      <c r="M1759">
        <f t="shared" si="163"/>
        <v>414.29</v>
      </c>
      <c r="N1759" t="b">
        <v>1</v>
      </c>
      <c r="O1759">
        <f t="shared" si="166"/>
        <v>116</v>
      </c>
      <c r="P1759" t="s">
        <v>8285</v>
      </c>
      <c r="Q1759" t="str">
        <f t="shared" si="167"/>
        <v>photography</v>
      </c>
      <c r="R1759" t="str">
        <f t="shared" si="168"/>
        <v>photobooks</v>
      </c>
      <c r="S1759" s="7">
        <f t="shared" si="164"/>
        <v>42763.811805555553</v>
      </c>
      <c r="T1759" s="7">
        <f t="shared" si="165"/>
        <v>42733.827349537038</v>
      </c>
    </row>
    <row r="1760" spans="1:20" ht="43.2" hidden="1" x14ac:dyDescent="0.5500000000000000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5">
        <v>1468536992</v>
      </c>
      <c r="J1760">
        <v>1463352992</v>
      </c>
      <c r="K1760" t="b">
        <v>0</v>
      </c>
      <c r="L1760">
        <v>27</v>
      </c>
      <c r="M1760">
        <f t="shared" si="163"/>
        <v>42.48</v>
      </c>
      <c r="N1760" t="b">
        <v>1</v>
      </c>
      <c r="O1760">
        <f t="shared" si="166"/>
        <v>115</v>
      </c>
      <c r="P1760" t="s">
        <v>8285</v>
      </c>
      <c r="Q1760" t="str">
        <f t="shared" si="167"/>
        <v>photography</v>
      </c>
      <c r="R1760" t="str">
        <f t="shared" si="168"/>
        <v>photobooks</v>
      </c>
      <c r="S1760" s="7">
        <f t="shared" si="164"/>
        <v>42565.955925925926</v>
      </c>
      <c r="T1760" s="7">
        <f t="shared" si="165"/>
        <v>42505.955925925926</v>
      </c>
    </row>
    <row r="1761" spans="1:20" ht="28.8" hidden="1" x14ac:dyDescent="0.5500000000000000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5">
        <v>1427309629</v>
      </c>
      <c r="J1761">
        <v>1425585229</v>
      </c>
      <c r="K1761" t="b">
        <v>0</v>
      </c>
      <c r="L1761">
        <v>49</v>
      </c>
      <c r="M1761">
        <f t="shared" si="163"/>
        <v>108.78</v>
      </c>
      <c r="N1761" t="b">
        <v>1</v>
      </c>
      <c r="O1761">
        <f t="shared" si="166"/>
        <v>107</v>
      </c>
      <c r="P1761" t="s">
        <v>8285</v>
      </c>
      <c r="Q1761" t="str">
        <f t="shared" si="167"/>
        <v>photography</v>
      </c>
      <c r="R1761" t="str">
        <f t="shared" si="168"/>
        <v>photobooks</v>
      </c>
      <c r="S1761" s="7">
        <f t="shared" si="164"/>
        <v>42088.787372685183</v>
      </c>
      <c r="T1761" s="7">
        <f t="shared" si="165"/>
        <v>42068.829039351855</v>
      </c>
    </row>
    <row r="1762" spans="1:20" ht="43.2" hidden="1" x14ac:dyDescent="0.5500000000000000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5">
        <v>1456416513</v>
      </c>
      <c r="J1762">
        <v>1454688513</v>
      </c>
      <c r="K1762" t="b">
        <v>0</v>
      </c>
      <c r="L1762">
        <v>102</v>
      </c>
      <c r="M1762">
        <f t="shared" si="163"/>
        <v>81.099999999999994</v>
      </c>
      <c r="N1762" t="b">
        <v>1</v>
      </c>
      <c r="O1762">
        <f t="shared" si="166"/>
        <v>165</v>
      </c>
      <c r="P1762" t="s">
        <v>8285</v>
      </c>
      <c r="Q1762" t="str">
        <f t="shared" si="167"/>
        <v>photography</v>
      </c>
      <c r="R1762" t="str">
        <f t="shared" si="168"/>
        <v>photobooks</v>
      </c>
      <c r="S1762" s="7">
        <f t="shared" si="164"/>
        <v>42425.67260416667</v>
      </c>
      <c r="T1762" s="7">
        <f t="shared" si="165"/>
        <v>42405.67260416667</v>
      </c>
    </row>
    <row r="1763" spans="1:20" ht="28.8" hidden="1" x14ac:dyDescent="0.5500000000000000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5">
        <v>1442065060</v>
      </c>
      <c r="J1763">
        <v>1437745060</v>
      </c>
      <c r="K1763" t="b">
        <v>0</v>
      </c>
      <c r="L1763">
        <v>3</v>
      </c>
      <c r="M1763">
        <f t="shared" si="163"/>
        <v>51.67</v>
      </c>
      <c r="N1763" t="b">
        <v>1</v>
      </c>
      <c r="O1763">
        <f t="shared" si="166"/>
        <v>155</v>
      </c>
      <c r="P1763" t="s">
        <v>8285</v>
      </c>
      <c r="Q1763" t="str">
        <f t="shared" si="167"/>
        <v>photography</v>
      </c>
      <c r="R1763" t="str">
        <f t="shared" si="168"/>
        <v>photobooks</v>
      </c>
      <c r="S1763" s="7">
        <f t="shared" si="164"/>
        <v>42259.567824074074</v>
      </c>
      <c r="T1763" s="7">
        <f t="shared" si="165"/>
        <v>42209.567824074074</v>
      </c>
    </row>
    <row r="1764" spans="1:20" hidden="1" x14ac:dyDescent="0.5500000000000000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5">
        <v>1457739245</v>
      </c>
      <c r="J1764">
        <v>1455147245</v>
      </c>
      <c r="K1764" t="b">
        <v>0</v>
      </c>
      <c r="L1764">
        <v>25</v>
      </c>
      <c r="M1764">
        <f t="shared" si="163"/>
        <v>35.4</v>
      </c>
      <c r="N1764" t="b">
        <v>1</v>
      </c>
      <c r="O1764">
        <f t="shared" si="166"/>
        <v>885</v>
      </c>
      <c r="P1764" t="s">
        <v>8285</v>
      </c>
      <c r="Q1764" t="str">
        <f t="shared" si="167"/>
        <v>photography</v>
      </c>
      <c r="R1764" t="str">
        <f t="shared" si="168"/>
        <v>photobooks</v>
      </c>
      <c r="S1764" s="7">
        <f t="shared" si="164"/>
        <v>42440.982002314813</v>
      </c>
      <c r="T1764" s="7">
        <f t="shared" si="165"/>
        <v>42410.982002314813</v>
      </c>
    </row>
    <row r="1765" spans="1:20" ht="43.2" hidden="1" x14ac:dyDescent="0.5500000000000000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5">
        <v>1477255840</v>
      </c>
      <c r="J1765">
        <v>1474663840</v>
      </c>
      <c r="K1765" t="b">
        <v>0</v>
      </c>
      <c r="L1765">
        <v>118</v>
      </c>
      <c r="M1765">
        <f t="shared" si="163"/>
        <v>103.64</v>
      </c>
      <c r="N1765" t="b">
        <v>1</v>
      </c>
      <c r="O1765">
        <f t="shared" si="166"/>
        <v>102</v>
      </c>
      <c r="P1765" t="s">
        <v>8285</v>
      </c>
      <c r="Q1765" t="str">
        <f t="shared" si="167"/>
        <v>photography</v>
      </c>
      <c r="R1765" t="str">
        <f t="shared" si="168"/>
        <v>photobooks</v>
      </c>
      <c r="S1765" s="7">
        <f t="shared" si="164"/>
        <v>42666.868518518517</v>
      </c>
      <c r="T1765" s="7">
        <f t="shared" si="165"/>
        <v>42636.868518518517</v>
      </c>
    </row>
    <row r="1766" spans="1:20" ht="43.2" hidden="1" x14ac:dyDescent="0.5500000000000000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5">
        <v>1407065979</v>
      </c>
      <c r="J1766">
        <v>1404560379</v>
      </c>
      <c r="K1766" t="b">
        <v>1</v>
      </c>
      <c r="L1766">
        <v>39</v>
      </c>
      <c r="M1766">
        <f t="shared" si="163"/>
        <v>55.28</v>
      </c>
      <c r="N1766" t="b">
        <v>0</v>
      </c>
      <c r="O1766">
        <f t="shared" si="166"/>
        <v>20</v>
      </c>
      <c r="P1766" t="s">
        <v>8285</v>
      </c>
      <c r="Q1766" t="str">
        <f t="shared" si="167"/>
        <v>photography</v>
      </c>
      <c r="R1766" t="str">
        <f t="shared" si="168"/>
        <v>photobooks</v>
      </c>
      <c r="S1766" s="7">
        <f t="shared" si="164"/>
        <v>41854.485868055555</v>
      </c>
      <c r="T1766" s="7">
        <f t="shared" si="165"/>
        <v>41825.485868055555</v>
      </c>
    </row>
    <row r="1767" spans="1:20" ht="43.2" hidden="1" x14ac:dyDescent="0.5500000000000000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5">
        <v>1407972712</v>
      </c>
      <c r="J1767">
        <v>1405380712</v>
      </c>
      <c r="K1767" t="b">
        <v>1</v>
      </c>
      <c r="L1767">
        <v>103</v>
      </c>
      <c r="M1767">
        <f t="shared" si="163"/>
        <v>72.17</v>
      </c>
      <c r="N1767" t="b">
        <v>0</v>
      </c>
      <c r="O1767">
        <f t="shared" si="166"/>
        <v>59</v>
      </c>
      <c r="P1767" t="s">
        <v>8285</v>
      </c>
      <c r="Q1767" t="str">
        <f t="shared" si="167"/>
        <v>photography</v>
      </c>
      <c r="R1767" t="str">
        <f t="shared" si="168"/>
        <v>photobooks</v>
      </c>
      <c r="S1767" s="7">
        <f t="shared" si="164"/>
        <v>41864.980462962965</v>
      </c>
      <c r="T1767" s="7">
        <f t="shared" si="165"/>
        <v>41834.980462962965</v>
      </c>
    </row>
    <row r="1768" spans="1:20" ht="28.8" hidden="1" x14ac:dyDescent="0.5500000000000000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5">
        <v>1408999088</v>
      </c>
      <c r="J1768">
        <v>1407184688</v>
      </c>
      <c r="K1768" t="b">
        <v>1</v>
      </c>
      <c r="L1768">
        <v>0</v>
      </c>
      <c r="M1768">
        <f t="shared" si="163"/>
        <v>0</v>
      </c>
      <c r="N1768" t="b">
        <v>0</v>
      </c>
      <c r="O1768">
        <f t="shared" si="166"/>
        <v>0</v>
      </c>
      <c r="P1768" t="s">
        <v>8285</v>
      </c>
      <c r="Q1768" t="str">
        <f t="shared" si="167"/>
        <v>photography</v>
      </c>
      <c r="R1768" t="str">
        <f t="shared" si="168"/>
        <v>photobooks</v>
      </c>
      <c r="S1768" s="7">
        <f t="shared" si="164"/>
        <v>41876.859814814816</v>
      </c>
      <c r="T1768" s="7">
        <f t="shared" si="165"/>
        <v>41855.859814814816</v>
      </c>
    </row>
    <row r="1769" spans="1:20" ht="28.8" hidden="1" x14ac:dyDescent="0.5500000000000000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5">
        <v>1407080884</v>
      </c>
      <c r="J1769">
        <v>1404488884</v>
      </c>
      <c r="K1769" t="b">
        <v>1</v>
      </c>
      <c r="L1769">
        <v>39</v>
      </c>
      <c r="M1769">
        <f t="shared" si="163"/>
        <v>58.62</v>
      </c>
      <c r="N1769" t="b">
        <v>0</v>
      </c>
      <c r="O1769">
        <f t="shared" si="166"/>
        <v>46</v>
      </c>
      <c r="P1769" t="s">
        <v>8285</v>
      </c>
      <c r="Q1769" t="str">
        <f t="shared" si="167"/>
        <v>photography</v>
      </c>
      <c r="R1769" t="str">
        <f t="shared" si="168"/>
        <v>photobooks</v>
      </c>
      <c r="S1769" s="7">
        <f t="shared" si="164"/>
        <v>41854.658379629633</v>
      </c>
      <c r="T1769" s="7">
        <f t="shared" si="165"/>
        <v>41824.658379629633</v>
      </c>
    </row>
    <row r="1770" spans="1:20" ht="43.2" hidden="1" x14ac:dyDescent="0.5500000000000000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5">
        <v>1411824444</v>
      </c>
      <c r="J1770">
        <v>1406640444</v>
      </c>
      <c r="K1770" t="b">
        <v>1</v>
      </c>
      <c r="L1770">
        <v>15</v>
      </c>
      <c r="M1770">
        <f t="shared" si="163"/>
        <v>12.47</v>
      </c>
      <c r="N1770" t="b">
        <v>0</v>
      </c>
      <c r="O1770">
        <f t="shared" si="166"/>
        <v>4</v>
      </c>
      <c r="P1770" t="s">
        <v>8285</v>
      </c>
      <c r="Q1770" t="str">
        <f t="shared" si="167"/>
        <v>photography</v>
      </c>
      <c r="R1770" t="str">
        <f t="shared" si="168"/>
        <v>photobooks</v>
      </c>
      <c r="S1770" s="7">
        <f t="shared" si="164"/>
        <v>41909.560694444444</v>
      </c>
      <c r="T1770" s="7">
        <f t="shared" si="165"/>
        <v>41849.560694444444</v>
      </c>
    </row>
    <row r="1771" spans="1:20" ht="43.2" hidden="1" x14ac:dyDescent="0.5500000000000000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5">
        <v>1421177959</v>
      </c>
      <c r="J1771">
        <v>1418585959</v>
      </c>
      <c r="K1771" t="b">
        <v>1</v>
      </c>
      <c r="L1771">
        <v>22</v>
      </c>
      <c r="M1771">
        <f t="shared" si="163"/>
        <v>49.14</v>
      </c>
      <c r="N1771" t="b">
        <v>0</v>
      </c>
      <c r="O1771">
        <f t="shared" si="166"/>
        <v>3</v>
      </c>
      <c r="P1771" t="s">
        <v>8285</v>
      </c>
      <c r="Q1771" t="str">
        <f t="shared" si="167"/>
        <v>photography</v>
      </c>
      <c r="R1771" t="str">
        <f t="shared" si="168"/>
        <v>photobooks</v>
      </c>
      <c r="S1771" s="7">
        <f t="shared" si="164"/>
        <v>42017.818969907406</v>
      </c>
      <c r="T1771" s="7">
        <f t="shared" si="165"/>
        <v>41987.818969907406</v>
      </c>
    </row>
    <row r="1772" spans="1:20" ht="43.2" hidden="1" x14ac:dyDescent="0.5500000000000000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5">
        <v>1413312194</v>
      </c>
      <c r="J1772">
        <v>1410288194</v>
      </c>
      <c r="K1772" t="b">
        <v>1</v>
      </c>
      <c r="L1772">
        <v>92</v>
      </c>
      <c r="M1772">
        <f t="shared" si="163"/>
        <v>150.5</v>
      </c>
      <c r="N1772" t="b">
        <v>0</v>
      </c>
      <c r="O1772">
        <f t="shared" si="166"/>
        <v>57</v>
      </c>
      <c r="P1772" t="s">
        <v>8285</v>
      </c>
      <c r="Q1772" t="str">
        <f t="shared" si="167"/>
        <v>photography</v>
      </c>
      <c r="R1772" t="str">
        <f t="shared" si="168"/>
        <v>photobooks</v>
      </c>
      <c r="S1772" s="7">
        <f t="shared" si="164"/>
        <v>41926.780023148152</v>
      </c>
      <c r="T1772" s="7">
        <f t="shared" si="165"/>
        <v>41891.780023148152</v>
      </c>
    </row>
    <row r="1773" spans="1:20" ht="43.2" hidden="1" x14ac:dyDescent="0.5500000000000000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5">
        <v>1414107040</v>
      </c>
      <c r="J1773">
        <v>1411515040</v>
      </c>
      <c r="K1773" t="b">
        <v>1</v>
      </c>
      <c r="L1773">
        <v>25</v>
      </c>
      <c r="M1773">
        <f t="shared" si="163"/>
        <v>35.799999999999997</v>
      </c>
      <c r="N1773" t="b">
        <v>0</v>
      </c>
      <c r="O1773">
        <f t="shared" si="166"/>
        <v>21</v>
      </c>
      <c r="P1773" t="s">
        <v>8285</v>
      </c>
      <c r="Q1773" t="str">
        <f t="shared" si="167"/>
        <v>photography</v>
      </c>
      <c r="R1773" t="str">
        <f t="shared" si="168"/>
        <v>photobooks</v>
      </c>
      <c r="S1773" s="7">
        <f t="shared" si="164"/>
        <v>41935.979629629634</v>
      </c>
      <c r="T1773" s="7">
        <f t="shared" si="165"/>
        <v>41905.979629629634</v>
      </c>
    </row>
    <row r="1774" spans="1:20" ht="28.8" hidden="1" x14ac:dyDescent="0.5500000000000000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5">
        <v>1404666836</v>
      </c>
      <c r="J1774">
        <v>1399482836</v>
      </c>
      <c r="K1774" t="b">
        <v>1</v>
      </c>
      <c r="L1774">
        <v>19</v>
      </c>
      <c r="M1774">
        <f t="shared" si="163"/>
        <v>45.16</v>
      </c>
      <c r="N1774" t="b">
        <v>0</v>
      </c>
      <c r="O1774">
        <f t="shared" si="166"/>
        <v>16</v>
      </c>
      <c r="P1774" t="s">
        <v>8285</v>
      </c>
      <c r="Q1774" t="str">
        <f t="shared" si="167"/>
        <v>photography</v>
      </c>
      <c r="R1774" t="str">
        <f t="shared" si="168"/>
        <v>photobooks</v>
      </c>
      <c r="S1774" s="7">
        <f t="shared" si="164"/>
        <v>41826.718009259261</v>
      </c>
      <c r="T1774" s="7">
        <f t="shared" si="165"/>
        <v>41766.718009259261</v>
      </c>
    </row>
    <row r="1775" spans="1:20" ht="43.2" hidden="1" x14ac:dyDescent="0.5500000000000000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5">
        <v>1421691298</v>
      </c>
      <c r="J1775">
        <v>1417803298</v>
      </c>
      <c r="K1775" t="b">
        <v>1</v>
      </c>
      <c r="L1775">
        <v>19</v>
      </c>
      <c r="M1775">
        <f t="shared" si="163"/>
        <v>98.79</v>
      </c>
      <c r="N1775" t="b">
        <v>0</v>
      </c>
      <c r="O1775">
        <f t="shared" si="166"/>
        <v>6</v>
      </c>
      <c r="P1775" t="s">
        <v>8285</v>
      </c>
      <c r="Q1775" t="str">
        <f t="shared" si="167"/>
        <v>photography</v>
      </c>
      <c r="R1775" t="str">
        <f t="shared" si="168"/>
        <v>photobooks</v>
      </c>
      <c r="S1775" s="7">
        <f t="shared" si="164"/>
        <v>42023.760393518518</v>
      </c>
      <c r="T1775" s="7">
        <f t="shared" si="165"/>
        <v>41978.760393518518</v>
      </c>
    </row>
    <row r="1776" spans="1:20" ht="43.2" hidden="1" x14ac:dyDescent="0.5500000000000000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5">
        <v>1417273140</v>
      </c>
      <c r="J1776">
        <v>1413609292</v>
      </c>
      <c r="K1776" t="b">
        <v>1</v>
      </c>
      <c r="L1776">
        <v>13</v>
      </c>
      <c r="M1776">
        <f t="shared" si="163"/>
        <v>88.31</v>
      </c>
      <c r="N1776" t="b">
        <v>0</v>
      </c>
      <c r="O1776">
        <f t="shared" si="166"/>
        <v>46</v>
      </c>
      <c r="P1776" t="s">
        <v>8285</v>
      </c>
      <c r="Q1776" t="str">
        <f t="shared" si="167"/>
        <v>photography</v>
      </c>
      <c r="R1776" t="str">
        <f t="shared" si="168"/>
        <v>photobooks</v>
      </c>
      <c r="S1776" s="7">
        <f t="shared" si="164"/>
        <v>41972.624305555553</v>
      </c>
      <c r="T1776" s="7">
        <f t="shared" si="165"/>
        <v>41930.218657407408</v>
      </c>
    </row>
    <row r="1777" spans="1:20" ht="43.2" hidden="1" x14ac:dyDescent="0.5500000000000000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5">
        <v>1414193160</v>
      </c>
      <c r="J1777">
        <v>1410305160</v>
      </c>
      <c r="K1777" t="b">
        <v>1</v>
      </c>
      <c r="L1777">
        <v>124</v>
      </c>
      <c r="M1777">
        <f t="shared" si="163"/>
        <v>170.63</v>
      </c>
      <c r="N1777" t="b">
        <v>0</v>
      </c>
      <c r="O1777">
        <f t="shared" si="166"/>
        <v>65</v>
      </c>
      <c r="P1777" t="s">
        <v>8285</v>
      </c>
      <c r="Q1777" t="str">
        <f t="shared" si="167"/>
        <v>photography</v>
      </c>
      <c r="R1777" t="str">
        <f t="shared" si="168"/>
        <v>photobooks</v>
      </c>
      <c r="S1777" s="7">
        <f t="shared" si="164"/>
        <v>41936.976388888892</v>
      </c>
      <c r="T1777" s="7">
        <f t="shared" si="165"/>
        <v>41891.976388888892</v>
      </c>
    </row>
    <row r="1778" spans="1:20" ht="43.2" hidden="1" x14ac:dyDescent="0.5500000000000000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5">
        <v>1414623471</v>
      </c>
      <c r="J1778">
        <v>1411513071</v>
      </c>
      <c r="K1778" t="b">
        <v>1</v>
      </c>
      <c r="L1778">
        <v>4</v>
      </c>
      <c r="M1778">
        <f t="shared" si="163"/>
        <v>83.75</v>
      </c>
      <c r="N1778" t="b">
        <v>0</v>
      </c>
      <c r="O1778">
        <f t="shared" si="166"/>
        <v>7</v>
      </c>
      <c r="P1778" t="s">
        <v>8285</v>
      </c>
      <c r="Q1778" t="str">
        <f t="shared" si="167"/>
        <v>photography</v>
      </c>
      <c r="R1778" t="str">
        <f t="shared" si="168"/>
        <v>photobooks</v>
      </c>
      <c r="S1778" s="7">
        <f t="shared" si="164"/>
        <v>41941.95684027778</v>
      </c>
      <c r="T1778" s="7">
        <f t="shared" si="165"/>
        <v>41905.95684027778</v>
      </c>
    </row>
    <row r="1779" spans="1:20" ht="43.2" hidden="1" x14ac:dyDescent="0.5500000000000000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5">
        <v>1424421253</v>
      </c>
      <c r="J1779">
        <v>1421829253</v>
      </c>
      <c r="K1779" t="b">
        <v>1</v>
      </c>
      <c r="L1779">
        <v>10</v>
      </c>
      <c r="M1779">
        <f t="shared" si="163"/>
        <v>65.099999999999994</v>
      </c>
      <c r="N1779" t="b">
        <v>0</v>
      </c>
      <c r="O1779">
        <f t="shared" si="166"/>
        <v>14</v>
      </c>
      <c r="P1779" t="s">
        <v>8285</v>
      </c>
      <c r="Q1779" t="str">
        <f t="shared" si="167"/>
        <v>photography</v>
      </c>
      <c r="R1779" t="str">
        <f t="shared" si="168"/>
        <v>photobooks</v>
      </c>
      <c r="S1779" s="7">
        <f t="shared" si="164"/>
        <v>42055.357094907406</v>
      </c>
      <c r="T1779" s="7">
        <f t="shared" si="165"/>
        <v>42025.357094907406</v>
      </c>
    </row>
    <row r="1780" spans="1:20" ht="43.2" hidden="1" x14ac:dyDescent="0.5500000000000000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5">
        <v>1427485395</v>
      </c>
      <c r="J1780">
        <v>1423600995</v>
      </c>
      <c r="K1780" t="b">
        <v>1</v>
      </c>
      <c r="L1780">
        <v>15</v>
      </c>
      <c r="M1780">
        <f t="shared" si="163"/>
        <v>66.33</v>
      </c>
      <c r="N1780" t="b">
        <v>0</v>
      </c>
      <c r="O1780">
        <f t="shared" si="166"/>
        <v>2</v>
      </c>
      <c r="P1780" t="s">
        <v>8285</v>
      </c>
      <c r="Q1780" t="str">
        <f t="shared" si="167"/>
        <v>photography</v>
      </c>
      <c r="R1780" t="str">
        <f t="shared" si="168"/>
        <v>photobooks</v>
      </c>
      <c r="S1780" s="7">
        <f t="shared" si="164"/>
        <v>42090.821701388893</v>
      </c>
      <c r="T1780" s="7">
        <f t="shared" si="165"/>
        <v>42045.86336805555</v>
      </c>
    </row>
    <row r="1781" spans="1:20" ht="43.2" hidden="1" x14ac:dyDescent="0.5500000000000000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5">
        <v>1472834180</v>
      </c>
      <c r="J1781">
        <v>1470242180</v>
      </c>
      <c r="K1781" t="b">
        <v>1</v>
      </c>
      <c r="L1781">
        <v>38</v>
      </c>
      <c r="M1781">
        <f t="shared" si="163"/>
        <v>104.89</v>
      </c>
      <c r="N1781" t="b">
        <v>0</v>
      </c>
      <c r="O1781">
        <f t="shared" si="166"/>
        <v>36</v>
      </c>
      <c r="P1781" t="s">
        <v>8285</v>
      </c>
      <c r="Q1781" t="str">
        <f t="shared" si="167"/>
        <v>photography</v>
      </c>
      <c r="R1781" t="str">
        <f t="shared" si="168"/>
        <v>photobooks</v>
      </c>
      <c r="S1781" s="7">
        <f t="shared" si="164"/>
        <v>42615.691898148143</v>
      </c>
      <c r="T1781" s="7">
        <f t="shared" si="165"/>
        <v>42585.691898148143</v>
      </c>
    </row>
    <row r="1782" spans="1:20" ht="43.2" hidden="1" x14ac:dyDescent="0.5500000000000000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5">
        <v>1467469510</v>
      </c>
      <c r="J1782">
        <v>1462285510</v>
      </c>
      <c r="K1782" t="b">
        <v>1</v>
      </c>
      <c r="L1782">
        <v>152</v>
      </c>
      <c r="M1782">
        <f t="shared" si="163"/>
        <v>78.44</v>
      </c>
      <c r="N1782" t="b">
        <v>0</v>
      </c>
      <c r="O1782">
        <f t="shared" si="166"/>
        <v>40</v>
      </c>
      <c r="P1782" t="s">
        <v>8285</v>
      </c>
      <c r="Q1782" t="str">
        <f t="shared" si="167"/>
        <v>photography</v>
      </c>
      <c r="R1782" t="str">
        <f t="shared" si="168"/>
        <v>photobooks</v>
      </c>
      <c r="S1782" s="7">
        <f t="shared" si="164"/>
        <v>42553.600810185191</v>
      </c>
      <c r="T1782" s="7">
        <f t="shared" si="165"/>
        <v>42493.600810185191</v>
      </c>
    </row>
    <row r="1783" spans="1:20" ht="43.2" hidden="1" x14ac:dyDescent="0.5500000000000000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5">
        <v>1473950945</v>
      </c>
      <c r="J1783">
        <v>1471272545</v>
      </c>
      <c r="K1783" t="b">
        <v>1</v>
      </c>
      <c r="L1783">
        <v>24</v>
      </c>
      <c r="M1783">
        <f t="shared" si="163"/>
        <v>59.04</v>
      </c>
      <c r="N1783" t="b">
        <v>0</v>
      </c>
      <c r="O1783">
        <f t="shared" si="166"/>
        <v>26</v>
      </c>
      <c r="P1783" t="s">
        <v>8285</v>
      </c>
      <c r="Q1783" t="str">
        <f t="shared" si="167"/>
        <v>photography</v>
      </c>
      <c r="R1783" t="str">
        <f t="shared" si="168"/>
        <v>photobooks</v>
      </c>
      <c r="S1783" s="7">
        <f t="shared" si="164"/>
        <v>42628.617418981477</v>
      </c>
      <c r="T1783" s="7">
        <f t="shared" si="165"/>
        <v>42597.617418981477</v>
      </c>
    </row>
    <row r="1784" spans="1:20" ht="43.2" hidden="1" x14ac:dyDescent="0.5500000000000000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5">
        <v>1456062489</v>
      </c>
      <c r="J1784">
        <v>1453211289</v>
      </c>
      <c r="K1784" t="b">
        <v>1</v>
      </c>
      <c r="L1784">
        <v>76</v>
      </c>
      <c r="M1784">
        <f t="shared" si="163"/>
        <v>71.34</v>
      </c>
      <c r="N1784" t="b">
        <v>0</v>
      </c>
      <c r="O1784">
        <f t="shared" si="166"/>
        <v>15</v>
      </c>
      <c r="P1784" t="s">
        <v>8285</v>
      </c>
      <c r="Q1784" t="str">
        <f t="shared" si="167"/>
        <v>photography</v>
      </c>
      <c r="R1784" t="str">
        <f t="shared" si="168"/>
        <v>photobooks</v>
      </c>
      <c r="S1784" s="7">
        <f t="shared" si="164"/>
        <v>42421.575104166666</v>
      </c>
      <c r="T1784" s="7">
        <f t="shared" si="165"/>
        <v>42388.575104166666</v>
      </c>
    </row>
    <row r="1785" spans="1:20" ht="43.2" hidden="1" x14ac:dyDescent="0.5500000000000000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5">
        <v>1432248478</v>
      </c>
      <c r="J1785">
        <v>1429656478</v>
      </c>
      <c r="K1785" t="b">
        <v>1</v>
      </c>
      <c r="L1785">
        <v>185</v>
      </c>
      <c r="M1785">
        <f t="shared" si="163"/>
        <v>51.23</v>
      </c>
      <c r="N1785" t="b">
        <v>0</v>
      </c>
      <c r="O1785">
        <f t="shared" si="166"/>
        <v>24</v>
      </c>
      <c r="P1785" t="s">
        <v>8285</v>
      </c>
      <c r="Q1785" t="str">
        <f t="shared" si="167"/>
        <v>photography</v>
      </c>
      <c r="R1785" t="str">
        <f t="shared" si="168"/>
        <v>photobooks</v>
      </c>
      <c r="S1785" s="7">
        <f t="shared" si="164"/>
        <v>42145.949976851851</v>
      </c>
      <c r="T1785" s="7">
        <f t="shared" si="165"/>
        <v>42115.949976851851</v>
      </c>
    </row>
    <row r="1786" spans="1:20" ht="43.2" hidden="1" x14ac:dyDescent="0.5500000000000000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5">
        <v>1422674700</v>
      </c>
      <c r="J1786">
        <v>1419954240</v>
      </c>
      <c r="K1786" t="b">
        <v>1</v>
      </c>
      <c r="L1786">
        <v>33</v>
      </c>
      <c r="M1786">
        <f t="shared" si="163"/>
        <v>60.24</v>
      </c>
      <c r="N1786" t="b">
        <v>0</v>
      </c>
      <c r="O1786">
        <f t="shared" si="166"/>
        <v>40</v>
      </c>
      <c r="P1786" t="s">
        <v>8285</v>
      </c>
      <c r="Q1786" t="str">
        <f t="shared" si="167"/>
        <v>photography</v>
      </c>
      <c r="R1786" t="str">
        <f t="shared" si="168"/>
        <v>photobooks</v>
      </c>
      <c r="S1786" s="7">
        <f t="shared" si="164"/>
        <v>42035.142361111109</v>
      </c>
      <c r="T1786" s="7">
        <f t="shared" si="165"/>
        <v>42003.655555555553</v>
      </c>
    </row>
    <row r="1787" spans="1:20" ht="43.2" hidden="1" x14ac:dyDescent="0.5500000000000000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5">
        <v>1413417600</v>
      </c>
      <c r="J1787">
        <v>1410750855</v>
      </c>
      <c r="K1787" t="b">
        <v>1</v>
      </c>
      <c r="L1787">
        <v>108</v>
      </c>
      <c r="M1787">
        <f t="shared" si="163"/>
        <v>44.94</v>
      </c>
      <c r="N1787" t="b">
        <v>0</v>
      </c>
      <c r="O1787">
        <f t="shared" si="166"/>
        <v>20</v>
      </c>
      <c r="P1787" t="s">
        <v>8285</v>
      </c>
      <c r="Q1787" t="str">
        <f t="shared" si="167"/>
        <v>photography</v>
      </c>
      <c r="R1787" t="str">
        <f t="shared" si="168"/>
        <v>photobooks</v>
      </c>
      <c r="S1787" s="7">
        <f t="shared" si="164"/>
        <v>41928</v>
      </c>
      <c r="T1787" s="7">
        <f t="shared" si="165"/>
        <v>41897.134895833333</v>
      </c>
    </row>
    <row r="1788" spans="1:20" ht="43.2" hidden="1" x14ac:dyDescent="0.5500000000000000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5">
        <v>1418649177</v>
      </c>
      <c r="J1788">
        <v>1416057177</v>
      </c>
      <c r="K1788" t="b">
        <v>1</v>
      </c>
      <c r="L1788">
        <v>29</v>
      </c>
      <c r="M1788">
        <f t="shared" si="163"/>
        <v>31.21</v>
      </c>
      <c r="N1788" t="b">
        <v>0</v>
      </c>
      <c r="O1788">
        <f t="shared" si="166"/>
        <v>48</v>
      </c>
      <c r="P1788" t="s">
        <v>8285</v>
      </c>
      <c r="Q1788" t="str">
        <f t="shared" si="167"/>
        <v>photography</v>
      </c>
      <c r="R1788" t="str">
        <f t="shared" si="168"/>
        <v>photobooks</v>
      </c>
      <c r="S1788" s="7">
        <f t="shared" si="164"/>
        <v>41988.550659722227</v>
      </c>
      <c r="T1788" s="7">
        <f t="shared" si="165"/>
        <v>41958.550659722227</v>
      </c>
    </row>
    <row r="1789" spans="1:20" ht="43.2" hidden="1" x14ac:dyDescent="0.5500000000000000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5">
        <v>1428158637</v>
      </c>
      <c r="J1789">
        <v>1425570237</v>
      </c>
      <c r="K1789" t="b">
        <v>1</v>
      </c>
      <c r="L1789">
        <v>24</v>
      </c>
      <c r="M1789">
        <f t="shared" si="163"/>
        <v>63.88</v>
      </c>
      <c r="N1789" t="b">
        <v>0</v>
      </c>
      <c r="O1789">
        <f t="shared" si="166"/>
        <v>15</v>
      </c>
      <c r="P1789" t="s">
        <v>8285</v>
      </c>
      <c r="Q1789" t="str">
        <f t="shared" si="167"/>
        <v>photography</v>
      </c>
      <c r="R1789" t="str">
        <f t="shared" si="168"/>
        <v>photobooks</v>
      </c>
      <c r="S1789" s="7">
        <f t="shared" si="164"/>
        <v>42098.613854166666</v>
      </c>
      <c r="T1789" s="7">
        <f t="shared" si="165"/>
        <v>42068.65552083333</v>
      </c>
    </row>
    <row r="1790" spans="1:20" ht="43.2" hidden="1" x14ac:dyDescent="0.5500000000000000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5">
        <v>1414795542</v>
      </c>
      <c r="J1790">
        <v>1412203542</v>
      </c>
      <c r="K1790" t="b">
        <v>1</v>
      </c>
      <c r="L1790">
        <v>4</v>
      </c>
      <c r="M1790">
        <f t="shared" si="163"/>
        <v>19</v>
      </c>
      <c r="N1790" t="b">
        <v>0</v>
      </c>
      <c r="O1790">
        <f t="shared" si="166"/>
        <v>1</v>
      </c>
      <c r="P1790" t="s">
        <v>8285</v>
      </c>
      <c r="Q1790" t="str">
        <f t="shared" si="167"/>
        <v>photography</v>
      </c>
      <c r="R1790" t="str">
        <f t="shared" si="168"/>
        <v>photobooks</v>
      </c>
      <c r="S1790" s="7">
        <f t="shared" si="164"/>
        <v>41943.94840277778</v>
      </c>
      <c r="T1790" s="7">
        <f t="shared" si="165"/>
        <v>41913.94840277778</v>
      </c>
    </row>
    <row r="1791" spans="1:20" ht="43.2" hidden="1" x14ac:dyDescent="0.5500000000000000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5">
        <v>1421042403</v>
      </c>
      <c r="J1791">
        <v>1415858403</v>
      </c>
      <c r="K1791" t="b">
        <v>1</v>
      </c>
      <c r="L1791">
        <v>4</v>
      </c>
      <c r="M1791">
        <f t="shared" si="163"/>
        <v>10</v>
      </c>
      <c r="N1791" t="b">
        <v>0</v>
      </c>
      <c r="O1791">
        <f t="shared" si="166"/>
        <v>1</v>
      </c>
      <c r="P1791" t="s">
        <v>8285</v>
      </c>
      <c r="Q1791" t="str">
        <f t="shared" si="167"/>
        <v>photography</v>
      </c>
      <c r="R1791" t="str">
        <f t="shared" si="168"/>
        <v>photobooks</v>
      </c>
      <c r="S1791" s="7">
        <f t="shared" si="164"/>
        <v>42016.250034722223</v>
      </c>
      <c r="T1791" s="7">
        <f t="shared" si="165"/>
        <v>41956.250034722223</v>
      </c>
    </row>
    <row r="1792" spans="1:20" ht="43.2" hidden="1" x14ac:dyDescent="0.5500000000000000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5">
        <v>1423152678</v>
      </c>
      <c r="J1792">
        <v>1420560678</v>
      </c>
      <c r="K1792" t="b">
        <v>1</v>
      </c>
      <c r="L1792">
        <v>15</v>
      </c>
      <c r="M1792">
        <f t="shared" si="163"/>
        <v>109.07</v>
      </c>
      <c r="N1792" t="b">
        <v>0</v>
      </c>
      <c r="O1792">
        <f t="shared" si="166"/>
        <v>5</v>
      </c>
      <c r="P1792" t="s">
        <v>8285</v>
      </c>
      <c r="Q1792" t="str">
        <f t="shared" si="167"/>
        <v>photography</v>
      </c>
      <c r="R1792" t="str">
        <f t="shared" si="168"/>
        <v>photobooks</v>
      </c>
      <c r="S1792" s="7">
        <f t="shared" si="164"/>
        <v>42040.674513888895</v>
      </c>
      <c r="T1792" s="7">
        <f t="shared" si="165"/>
        <v>42010.674513888895</v>
      </c>
    </row>
    <row r="1793" spans="1:20" ht="28.8" hidden="1" x14ac:dyDescent="0.5500000000000000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5">
        <v>1422553565</v>
      </c>
      <c r="J1793">
        <v>1417369565</v>
      </c>
      <c r="K1793" t="b">
        <v>1</v>
      </c>
      <c r="L1793">
        <v>4</v>
      </c>
      <c r="M1793">
        <f t="shared" si="163"/>
        <v>26.75</v>
      </c>
      <c r="N1793" t="b">
        <v>0</v>
      </c>
      <c r="O1793">
        <f t="shared" si="166"/>
        <v>4</v>
      </c>
      <c r="P1793" t="s">
        <v>8285</v>
      </c>
      <c r="Q1793" t="str">
        <f t="shared" si="167"/>
        <v>photography</v>
      </c>
      <c r="R1793" t="str">
        <f t="shared" si="168"/>
        <v>photobooks</v>
      </c>
      <c r="S1793" s="7">
        <f t="shared" si="164"/>
        <v>42033.740335648152</v>
      </c>
      <c r="T1793" s="7">
        <f t="shared" si="165"/>
        <v>41973.740335648152</v>
      </c>
    </row>
    <row r="1794" spans="1:20" ht="28.8" hidden="1" x14ac:dyDescent="0.5500000000000000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5">
        <v>1439189940</v>
      </c>
      <c r="J1794">
        <v>1435970682</v>
      </c>
      <c r="K1794" t="b">
        <v>1</v>
      </c>
      <c r="L1794">
        <v>139</v>
      </c>
      <c r="M1794">
        <f t="shared" ref="M1794:M1857" si="169">IF(L1794=0,0,ROUND(E1794/L1794,2))</f>
        <v>109.94</v>
      </c>
      <c r="N1794" t="b">
        <v>0</v>
      </c>
      <c r="O1794">
        <f t="shared" si="166"/>
        <v>61</v>
      </c>
      <c r="P1794" t="s">
        <v>8285</v>
      </c>
      <c r="Q1794" t="str">
        <f t="shared" si="167"/>
        <v>photography</v>
      </c>
      <c r="R1794" t="str">
        <f t="shared" si="168"/>
        <v>photobooks</v>
      </c>
      <c r="S1794" s="7">
        <f t="shared" ref="S1794:S1857" si="170">(((I1794/60)/60)/24)+DATE(1970,1,1)</f>
        <v>42226.290972222225</v>
      </c>
      <c r="T1794" s="7">
        <f t="shared" ref="T1794:T1857" si="171">(((J1794/60)/60)/24)+DATE(1970,1,1)</f>
        <v>42189.031041666662</v>
      </c>
    </row>
    <row r="1795" spans="1:20" ht="43.2" hidden="1" x14ac:dyDescent="0.5500000000000000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5">
        <v>1417127040</v>
      </c>
      <c r="J1795">
        <v>1414531440</v>
      </c>
      <c r="K1795" t="b">
        <v>1</v>
      </c>
      <c r="L1795">
        <v>2</v>
      </c>
      <c r="M1795">
        <f t="shared" si="169"/>
        <v>20</v>
      </c>
      <c r="N1795" t="b">
        <v>0</v>
      </c>
      <c r="O1795">
        <f t="shared" ref="O1795:O1858" si="172">ROUND(($E1795*100)/$D1795,0)</f>
        <v>1</v>
      </c>
      <c r="P1795" t="s">
        <v>8285</v>
      </c>
      <c r="Q1795" t="str">
        <f t="shared" ref="Q1795:Q1858" si="173">LEFT(P1795,FIND("/",P1795)-1)</f>
        <v>photography</v>
      </c>
      <c r="R1795" t="str">
        <f t="shared" si="168"/>
        <v>photobooks</v>
      </c>
      <c r="S1795" s="7">
        <f t="shared" si="170"/>
        <v>41970.933333333334</v>
      </c>
      <c r="T1795" s="7">
        <f t="shared" si="171"/>
        <v>41940.89166666667</v>
      </c>
    </row>
    <row r="1796" spans="1:20" ht="43.2" hidden="1" x14ac:dyDescent="0.5500000000000000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5">
        <v>1423660422</v>
      </c>
      <c r="J1796">
        <v>1420636422</v>
      </c>
      <c r="K1796" t="b">
        <v>1</v>
      </c>
      <c r="L1796">
        <v>18</v>
      </c>
      <c r="M1796">
        <f t="shared" si="169"/>
        <v>55.39</v>
      </c>
      <c r="N1796" t="b">
        <v>0</v>
      </c>
      <c r="O1796">
        <f t="shared" si="172"/>
        <v>11</v>
      </c>
      <c r="P1796" t="s">
        <v>8285</v>
      </c>
      <c r="Q1796" t="str">
        <f t="shared" si="173"/>
        <v>photography</v>
      </c>
      <c r="R1796" t="str">
        <f t="shared" si="168"/>
        <v>photobooks</v>
      </c>
      <c r="S1796" s="7">
        <f t="shared" si="170"/>
        <v>42046.551180555558</v>
      </c>
      <c r="T1796" s="7">
        <f t="shared" si="171"/>
        <v>42011.551180555558</v>
      </c>
    </row>
    <row r="1797" spans="1:20" ht="43.2" hidden="1" x14ac:dyDescent="0.5500000000000000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5">
        <v>1476460800</v>
      </c>
      <c r="J1797">
        <v>1473922541</v>
      </c>
      <c r="K1797" t="b">
        <v>1</v>
      </c>
      <c r="L1797">
        <v>81</v>
      </c>
      <c r="M1797">
        <f t="shared" si="169"/>
        <v>133.9</v>
      </c>
      <c r="N1797" t="b">
        <v>0</v>
      </c>
      <c r="O1797">
        <f t="shared" si="172"/>
        <v>39</v>
      </c>
      <c r="P1797" t="s">
        <v>8285</v>
      </c>
      <c r="Q1797" t="str">
        <f t="shared" si="173"/>
        <v>photography</v>
      </c>
      <c r="R1797" t="str">
        <f t="shared" si="168"/>
        <v>photobooks</v>
      </c>
      <c r="S1797" s="7">
        <f t="shared" si="170"/>
        <v>42657.666666666672</v>
      </c>
      <c r="T1797" s="7">
        <f t="shared" si="171"/>
        <v>42628.288668981477</v>
      </c>
    </row>
    <row r="1798" spans="1:20" ht="43.2" hidden="1" x14ac:dyDescent="0.5500000000000000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5">
        <v>1469356366</v>
      </c>
      <c r="J1798">
        <v>1464172366</v>
      </c>
      <c r="K1798" t="b">
        <v>1</v>
      </c>
      <c r="L1798">
        <v>86</v>
      </c>
      <c r="M1798">
        <f t="shared" si="169"/>
        <v>48.72</v>
      </c>
      <c r="N1798" t="b">
        <v>0</v>
      </c>
      <c r="O1798">
        <f t="shared" si="172"/>
        <v>22</v>
      </c>
      <c r="P1798" t="s">
        <v>8285</v>
      </c>
      <c r="Q1798" t="str">
        <f t="shared" si="173"/>
        <v>photography</v>
      </c>
      <c r="R1798" t="str">
        <f t="shared" si="168"/>
        <v>photobooks</v>
      </c>
      <c r="S1798" s="7">
        <f t="shared" si="170"/>
        <v>42575.439421296294</v>
      </c>
      <c r="T1798" s="7">
        <f t="shared" si="171"/>
        <v>42515.439421296294</v>
      </c>
    </row>
    <row r="1799" spans="1:20" ht="43.2" hidden="1" x14ac:dyDescent="0.5500000000000000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5">
        <v>1481809189</v>
      </c>
      <c r="J1799">
        <v>1479217189</v>
      </c>
      <c r="K1799" t="b">
        <v>1</v>
      </c>
      <c r="L1799">
        <v>140</v>
      </c>
      <c r="M1799">
        <f t="shared" si="169"/>
        <v>48.25</v>
      </c>
      <c r="N1799" t="b">
        <v>0</v>
      </c>
      <c r="O1799">
        <f t="shared" si="172"/>
        <v>68</v>
      </c>
      <c r="P1799" t="s">
        <v>8285</v>
      </c>
      <c r="Q1799" t="str">
        <f t="shared" si="173"/>
        <v>photography</v>
      </c>
      <c r="R1799" t="str">
        <f t="shared" si="168"/>
        <v>photobooks</v>
      </c>
      <c r="S1799" s="7">
        <f t="shared" si="170"/>
        <v>42719.56931712963</v>
      </c>
      <c r="T1799" s="7">
        <f t="shared" si="171"/>
        <v>42689.56931712963</v>
      </c>
    </row>
    <row r="1800" spans="1:20" ht="43.2" hidden="1" x14ac:dyDescent="0.5500000000000000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5">
        <v>1454572233</v>
      </c>
      <c r="J1800">
        <v>1449388233</v>
      </c>
      <c r="K1800" t="b">
        <v>1</v>
      </c>
      <c r="L1800">
        <v>37</v>
      </c>
      <c r="M1800">
        <f t="shared" si="169"/>
        <v>58.97</v>
      </c>
      <c r="N1800" t="b">
        <v>0</v>
      </c>
      <c r="O1800">
        <f t="shared" si="172"/>
        <v>14</v>
      </c>
      <c r="P1800" t="s">
        <v>8285</v>
      </c>
      <c r="Q1800" t="str">
        <f t="shared" si="173"/>
        <v>photography</v>
      </c>
      <c r="R1800" t="str">
        <f t="shared" si="168"/>
        <v>photobooks</v>
      </c>
      <c r="S1800" s="7">
        <f t="shared" si="170"/>
        <v>42404.32677083333</v>
      </c>
      <c r="T1800" s="7">
        <f t="shared" si="171"/>
        <v>42344.32677083333</v>
      </c>
    </row>
    <row r="1801" spans="1:20" ht="28.8" hidden="1" x14ac:dyDescent="0.5500000000000000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5">
        <v>1415740408</v>
      </c>
      <c r="J1801">
        <v>1414008808</v>
      </c>
      <c r="K1801" t="b">
        <v>1</v>
      </c>
      <c r="L1801">
        <v>6</v>
      </c>
      <c r="M1801">
        <f t="shared" si="169"/>
        <v>11.64</v>
      </c>
      <c r="N1801" t="b">
        <v>0</v>
      </c>
      <c r="O1801">
        <f t="shared" si="172"/>
        <v>2</v>
      </c>
      <c r="P1801" t="s">
        <v>8285</v>
      </c>
      <c r="Q1801" t="str">
        <f t="shared" si="173"/>
        <v>photography</v>
      </c>
      <c r="R1801" t="str">
        <f t="shared" si="168"/>
        <v>photobooks</v>
      </c>
      <c r="S1801" s="7">
        <f t="shared" si="170"/>
        <v>41954.884351851855</v>
      </c>
      <c r="T1801" s="7">
        <f t="shared" si="171"/>
        <v>41934.842685185184</v>
      </c>
    </row>
    <row r="1802" spans="1:20" ht="43.2" hidden="1" x14ac:dyDescent="0.5500000000000000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5">
        <v>1476109970</v>
      </c>
      <c r="J1802">
        <v>1473517970</v>
      </c>
      <c r="K1802" t="b">
        <v>1</v>
      </c>
      <c r="L1802">
        <v>113</v>
      </c>
      <c r="M1802">
        <f t="shared" si="169"/>
        <v>83.72</v>
      </c>
      <c r="N1802" t="b">
        <v>0</v>
      </c>
      <c r="O1802">
        <f t="shared" si="172"/>
        <v>20</v>
      </c>
      <c r="P1802" t="s">
        <v>8285</v>
      </c>
      <c r="Q1802" t="str">
        <f t="shared" si="173"/>
        <v>photography</v>
      </c>
      <c r="R1802" t="str">
        <f t="shared" si="168"/>
        <v>photobooks</v>
      </c>
      <c r="S1802" s="7">
        <f t="shared" si="170"/>
        <v>42653.606134259258</v>
      </c>
      <c r="T1802" s="7">
        <f t="shared" si="171"/>
        <v>42623.606134259258</v>
      </c>
    </row>
    <row r="1803" spans="1:20" ht="43.2" hidden="1" x14ac:dyDescent="0.5500000000000000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5">
        <v>1450181400</v>
      </c>
      <c r="J1803">
        <v>1447429868</v>
      </c>
      <c r="K1803" t="b">
        <v>1</v>
      </c>
      <c r="L1803">
        <v>37</v>
      </c>
      <c r="M1803">
        <f t="shared" si="169"/>
        <v>63.65</v>
      </c>
      <c r="N1803" t="b">
        <v>0</v>
      </c>
      <c r="O1803">
        <f t="shared" si="172"/>
        <v>14</v>
      </c>
      <c r="P1803" t="s">
        <v>8285</v>
      </c>
      <c r="Q1803" t="str">
        <f t="shared" si="173"/>
        <v>photography</v>
      </c>
      <c r="R1803" t="str">
        <f t="shared" ref="R1803:R1866" si="174">RIGHT(P1803,LEN(P1803)-FIND("/",P1803))</f>
        <v>photobooks</v>
      </c>
      <c r="S1803" s="7">
        <f t="shared" si="170"/>
        <v>42353.506944444445</v>
      </c>
      <c r="T1803" s="7">
        <f t="shared" si="171"/>
        <v>42321.660509259258</v>
      </c>
    </row>
    <row r="1804" spans="1:20" ht="28.8" hidden="1" x14ac:dyDescent="0.5500000000000000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5">
        <v>1435442340</v>
      </c>
      <c r="J1804">
        <v>1433416830</v>
      </c>
      <c r="K1804" t="b">
        <v>1</v>
      </c>
      <c r="L1804">
        <v>18</v>
      </c>
      <c r="M1804">
        <f t="shared" si="169"/>
        <v>94.28</v>
      </c>
      <c r="N1804" t="b">
        <v>0</v>
      </c>
      <c r="O1804">
        <f t="shared" si="172"/>
        <v>48</v>
      </c>
      <c r="P1804" t="s">
        <v>8285</v>
      </c>
      <c r="Q1804" t="str">
        <f t="shared" si="173"/>
        <v>photography</v>
      </c>
      <c r="R1804" t="str">
        <f t="shared" si="174"/>
        <v>photobooks</v>
      </c>
      <c r="S1804" s="7">
        <f t="shared" si="170"/>
        <v>42182.915972222225</v>
      </c>
      <c r="T1804" s="7">
        <f t="shared" si="171"/>
        <v>42159.47256944445</v>
      </c>
    </row>
    <row r="1805" spans="1:20" ht="43.2" hidden="1" x14ac:dyDescent="0.5500000000000000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5">
        <v>1423878182</v>
      </c>
      <c r="J1805">
        <v>1421199782</v>
      </c>
      <c r="K1805" t="b">
        <v>1</v>
      </c>
      <c r="L1805">
        <v>75</v>
      </c>
      <c r="M1805">
        <f t="shared" si="169"/>
        <v>71.87</v>
      </c>
      <c r="N1805" t="b">
        <v>0</v>
      </c>
      <c r="O1805">
        <f t="shared" si="172"/>
        <v>31</v>
      </c>
      <c r="P1805" t="s">
        <v>8285</v>
      </c>
      <c r="Q1805" t="str">
        <f t="shared" si="173"/>
        <v>photography</v>
      </c>
      <c r="R1805" t="str">
        <f t="shared" si="174"/>
        <v>photobooks</v>
      </c>
      <c r="S1805" s="7">
        <f t="shared" si="170"/>
        <v>42049.071550925932</v>
      </c>
      <c r="T1805" s="7">
        <f t="shared" si="171"/>
        <v>42018.071550925932</v>
      </c>
    </row>
    <row r="1806" spans="1:20" ht="43.2" hidden="1" x14ac:dyDescent="0.5500000000000000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5">
        <v>1447521404</v>
      </c>
      <c r="J1806">
        <v>1444061804</v>
      </c>
      <c r="K1806" t="b">
        <v>1</v>
      </c>
      <c r="L1806">
        <v>52</v>
      </c>
      <c r="M1806">
        <f t="shared" si="169"/>
        <v>104.85</v>
      </c>
      <c r="N1806" t="b">
        <v>0</v>
      </c>
      <c r="O1806">
        <f t="shared" si="172"/>
        <v>35</v>
      </c>
      <c r="P1806" t="s">
        <v>8285</v>
      </c>
      <c r="Q1806" t="str">
        <f t="shared" si="173"/>
        <v>photography</v>
      </c>
      <c r="R1806" t="str">
        <f t="shared" si="174"/>
        <v>photobooks</v>
      </c>
      <c r="S1806" s="7">
        <f t="shared" si="170"/>
        <v>42322.719953703709</v>
      </c>
      <c r="T1806" s="7">
        <f t="shared" si="171"/>
        <v>42282.678287037037</v>
      </c>
    </row>
    <row r="1807" spans="1:20" ht="43.2" hidden="1" x14ac:dyDescent="0.5500000000000000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5">
        <v>1443808800</v>
      </c>
      <c r="J1807">
        <v>1441048658</v>
      </c>
      <c r="K1807" t="b">
        <v>1</v>
      </c>
      <c r="L1807">
        <v>122</v>
      </c>
      <c r="M1807">
        <f t="shared" si="169"/>
        <v>67.14</v>
      </c>
      <c r="N1807" t="b">
        <v>0</v>
      </c>
      <c r="O1807">
        <f t="shared" si="172"/>
        <v>36</v>
      </c>
      <c r="P1807" t="s">
        <v>8285</v>
      </c>
      <c r="Q1807" t="str">
        <f t="shared" si="173"/>
        <v>photography</v>
      </c>
      <c r="R1807" t="str">
        <f t="shared" si="174"/>
        <v>photobooks</v>
      </c>
      <c r="S1807" s="7">
        <f t="shared" si="170"/>
        <v>42279.75</v>
      </c>
      <c r="T1807" s="7">
        <f t="shared" si="171"/>
        <v>42247.803912037038</v>
      </c>
    </row>
    <row r="1808" spans="1:20" ht="43.2" hidden="1" x14ac:dyDescent="0.5500000000000000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5">
        <v>1412090349</v>
      </c>
      <c r="J1808">
        <v>1409066349</v>
      </c>
      <c r="K1808" t="b">
        <v>1</v>
      </c>
      <c r="L1808">
        <v>8</v>
      </c>
      <c r="M1808">
        <f t="shared" si="169"/>
        <v>73.88</v>
      </c>
      <c r="N1808" t="b">
        <v>0</v>
      </c>
      <c r="O1808">
        <f t="shared" si="172"/>
        <v>3</v>
      </c>
      <c r="P1808" t="s">
        <v>8285</v>
      </c>
      <c r="Q1808" t="str">
        <f t="shared" si="173"/>
        <v>photography</v>
      </c>
      <c r="R1808" t="str">
        <f t="shared" si="174"/>
        <v>photobooks</v>
      </c>
      <c r="S1808" s="7">
        <f t="shared" si="170"/>
        <v>41912.638298611113</v>
      </c>
      <c r="T1808" s="7">
        <f t="shared" si="171"/>
        <v>41877.638298611113</v>
      </c>
    </row>
    <row r="1809" spans="1:20" ht="28.8" hidden="1" x14ac:dyDescent="0.5500000000000000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5">
        <v>1411868313</v>
      </c>
      <c r="J1809">
        <v>1409276313</v>
      </c>
      <c r="K1809" t="b">
        <v>1</v>
      </c>
      <c r="L1809">
        <v>8</v>
      </c>
      <c r="M1809">
        <f t="shared" si="169"/>
        <v>69.13</v>
      </c>
      <c r="N1809" t="b">
        <v>0</v>
      </c>
      <c r="O1809">
        <f t="shared" si="172"/>
        <v>11</v>
      </c>
      <c r="P1809" t="s">
        <v>8285</v>
      </c>
      <c r="Q1809" t="str">
        <f t="shared" si="173"/>
        <v>photography</v>
      </c>
      <c r="R1809" t="str">
        <f t="shared" si="174"/>
        <v>photobooks</v>
      </c>
      <c r="S1809" s="7">
        <f t="shared" si="170"/>
        <v>41910.068437499998</v>
      </c>
      <c r="T1809" s="7">
        <f t="shared" si="171"/>
        <v>41880.068437499998</v>
      </c>
    </row>
    <row r="1810" spans="1:20" ht="43.2" hidden="1" x14ac:dyDescent="0.5500000000000000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5">
        <v>1486830030</v>
      </c>
      <c r="J1810">
        <v>1483806030</v>
      </c>
      <c r="K1810" t="b">
        <v>1</v>
      </c>
      <c r="L1810">
        <v>96</v>
      </c>
      <c r="M1810">
        <f t="shared" si="169"/>
        <v>120.77</v>
      </c>
      <c r="N1810" t="b">
        <v>0</v>
      </c>
      <c r="O1810">
        <f t="shared" si="172"/>
        <v>41</v>
      </c>
      <c r="P1810" t="s">
        <v>8285</v>
      </c>
      <c r="Q1810" t="str">
        <f t="shared" si="173"/>
        <v>photography</v>
      </c>
      <c r="R1810" t="str">
        <f t="shared" si="174"/>
        <v>photobooks</v>
      </c>
      <c r="S1810" s="7">
        <f t="shared" si="170"/>
        <v>42777.680902777778</v>
      </c>
      <c r="T1810" s="7">
        <f t="shared" si="171"/>
        <v>42742.680902777778</v>
      </c>
    </row>
    <row r="1811" spans="1:20" ht="43.2" hidden="1" x14ac:dyDescent="0.5500000000000000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5">
        <v>1425246439</v>
      </c>
      <c r="J1811">
        <v>1422222439</v>
      </c>
      <c r="K1811" t="b">
        <v>1</v>
      </c>
      <c r="L1811">
        <v>9</v>
      </c>
      <c r="M1811">
        <f t="shared" si="169"/>
        <v>42.22</v>
      </c>
      <c r="N1811" t="b">
        <v>0</v>
      </c>
      <c r="O1811">
        <f t="shared" si="172"/>
        <v>11</v>
      </c>
      <c r="P1811" t="s">
        <v>8285</v>
      </c>
      <c r="Q1811" t="str">
        <f t="shared" si="173"/>
        <v>photography</v>
      </c>
      <c r="R1811" t="str">
        <f t="shared" si="174"/>
        <v>photobooks</v>
      </c>
      <c r="S1811" s="7">
        <f t="shared" si="170"/>
        <v>42064.907858796301</v>
      </c>
      <c r="T1811" s="7">
        <f t="shared" si="171"/>
        <v>42029.907858796301</v>
      </c>
    </row>
    <row r="1812" spans="1:20" ht="43.2" hidden="1" x14ac:dyDescent="0.5500000000000000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5">
        <v>1408657826</v>
      </c>
      <c r="J1812">
        <v>1407621026</v>
      </c>
      <c r="K1812" t="b">
        <v>0</v>
      </c>
      <c r="L1812">
        <v>2</v>
      </c>
      <c r="M1812">
        <f t="shared" si="169"/>
        <v>7.5</v>
      </c>
      <c r="N1812" t="b">
        <v>0</v>
      </c>
      <c r="O1812">
        <f t="shared" si="172"/>
        <v>3</v>
      </c>
      <c r="P1812" t="s">
        <v>8285</v>
      </c>
      <c r="Q1812" t="str">
        <f t="shared" si="173"/>
        <v>photography</v>
      </c>
      <c r="R1812" t="str">
        <f t="shared" si="174"/>
        <v>photobooks</v>
      </c>
      <c r="S1812" s="7">
        <f t="shared" si="170"/>
        <v>41872.91002314815</v>
      </c>
      <c r="T1812" s="7">
        <f t="shared" si="171"/>
        <v>41860.91002314815</v>
      </c>
    </row>
    <row r="1813" spans="1:20" ht="43.2" hidden="1" x14ac:dyDescent="0.5500000000000000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5">
        <v>1414123200</v>
      </c>
      <c r="J1813">
        <v>1408962270</v>
      </c>
      <c r="K1813" t="b">
        <v>0</v>
      </c>
      <c r="L1813">
        <v>26</v>
      </c>
      <c r="M1813">
        <f t="shared" si="169"/>
        <v>1.54</v>
      </c>
      <c r="N1813" t="b">
        <v>0</v>
      </c>
      <c r="O1813">
        <f t="shared" si="172"/>
        <v>0</v>
      </c>
      <c r="P1813" t="s">
        <v>8285</v>
      </c>
      <c r="Q1813" t="str">
        <f t="shared" si="173"/>
        <v>photography</v>
      </c>
      <c r="R1813" t="str">
        <f t="shared" si="174"/>
        <v>photobooks</v>
      </c>
      <c r="S1813" s="7">
        <f t="shared" si="170"/>
        <v>41936.166666666664</v>
      </c>
      <c r="T1813" s="7">
        <f t="shared" si="171"/>
        <v>41876.433680555558</v>
      </c>
    </row>
    <row r="1814" spans="1:20" ht="43.2" hidden="1" x14ac:dyDescent="0.5500000000000000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5">
        <v>1467531536</v>
      </c>
      <c r="J1814">
        <v>1464939536</v>
      </c>
      <c r="K1814" t="b">
        <v>0</v>
      </c>
      <c r="L1814">
        <v>23</v>
      </c>
      <c r="M1814">
        <f t="shared" si="169"/>
        <v>37.61</v>
      </c>
      <c r="N1814" t="b">
        <v>0</v>
      </c>
      <c r="O1814">
        <f t="shared" si="172"/>
        <v>13</v>
      </c>
      <c r="P1814" t="s">
        <v>8285</v>
      </c>
      <c r="Q1814" t="str">
        <f t="shared" si="173"/>
        <v>photography</v>
      </c>
      <c r="R1814" t="str">
        <f t="shared" si="174"/>
        <v>photobooks</v>
      </c>
      <c r="S1814" s="7">
        <f t="shared" si="170"/>
        <v>42554.318703703699</v>
      </c>
      <c r="T1814" s="7">
        <f t="shared" si="171"/>
        <v>42524.318703703699</v>
      </c>
    </row>
    <row r="1815" spans="1:20" ht="43.2" hidden="1" x14ac:dyDescent="0.5500000000000000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5">
        <v>1407532812</v>
      </c>
      <c r="J1815">
        <v>1404940812</v>
      </c>
      <c r="K1815" t="b">
        <v>0</v>
      </c>
      <c r="L1815">
        <v>0</v>
      </c>
      <c r="M1815">
        <f t="shared" si="169"/>
        <v>0</v>
      </c>
      <c r="N1815" t="b">
        <v>0</v>
      </c>
      <c r="O1815">
        <f t="shared" si="172"/>
        <v>0</v>
      </c>
      <c r="P1815" t="s">
        <v>8285</v>
      </c>
      <c r="Q1815" t="str">
        <f t="shared" si="173"/>
        <v>photography</v>
      </c>
      <c r="R1815" t="str">
        <f t="shared" si="174"/>
        <v>photobooks</v>
      </c>
      <c r="S1815" s="7">
        <f t="shared" si="170"/>
        <v>41859.889027777775</v>
      </c>
      <c r="T1815" s="7">
        <f t="shared" si="171"/>
        <v>41829.889027777775</v>
      </c>
    </row>
    <row r="1816" spans="1:20" ht="43.2" hidden="1" x14ac:dyDescent="0.5500000000000000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5">
        <v>1425108736</v>
      </c>
      <c r="J1816">
        <v>1422516736</v>
      </c>
      <c r="K1816" t="b">
        <v>0</v>
      </c>
      <c r="L1816">
        <v>140</v>
      </c>
      <c r="M1816">
        <f t="shared" si="169"/>
        <v>42.16</v>
      </c>
      <c r="N1816" t="b">
        <v>0</v>
      </c>
      <c r="O1816">
        <f t="shared" si="172"/>
        <v>49</v>
      </c>
      <c r="P1816" t="s">
        <v>8285</v>
      </c>
      <c r="Q1816" t="str">
        <f t="shared" si="173"/>
        <v>photography</v>
      </c>
      <c r="R1816" t="str">
        <f t="shared" si="174"/>
        <v>photobooks</v>
      </c>
      <c r="S1816" s="7">
        <f t="shared" si="170"/>
        <v>42063.314074074078</v>
      </c>
      <c r="T1816" s="7">
        <f t="shared" si="171"/>
        <v>42033.314074074078</v>
      </c>
    </row>
    <row r="1817" spans="1:20" ht="43.2" hidden="1" x14ac:dyDescent="0.5500000000000000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5">
        <v>1435787137</v>
      </c>
      <c r="J1817">
        <v>1434577537</v>
      </c>
      <c r="K1817" t="b">
        <v>0</v>
      </c>
      <c r="L1817">
        <v>0</v>
      </c>
      <c r="M1817">
        <f t="shared" si="169"/>
        <v>0</v>
      </c>
      <c r="N1817" t="b">
        <v>0</v>
      </c>
      <c r="O1817">
        <f t="shared" si="172"/>
        <v>0</v>
      </c>
      <c r="P1817" t="s">
        <v>8285</v>
      </c>
      <c r="Q1817" t="str">
        <f t="shared" si="173"/>
        <v>photography</v>
      </c>
      <c r="R1817" t="str">
        <f t="shared" si="174"/>
        <v>photobooks</v>
      </c>
      <c r="S1817" s="7">
        <f t="shared" si="170"/>
        <v>42186.906678240746</v>
      </c>
      <c r="T1817" s="7">
        <f t="shared" si="171"/>
        <v>42172.906678240746</v>
      </c>
    </row>
    <row r="1818" spans="1:20" ht="43.2" hidden="1" x14ac:dyDescent="0.5500000000000000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5">
        <v>1469473200</v>
      </c>
      <c r="J1818">
        <v>1467061303</v>
      </c>
      <c r="K1818" t="b">
        <v>0</v>
      </c>
      <c r="L1818">
        <v>6</v>
      </c>
      <c r="M1818">
        <f t="shared" si="169"/>
        <v>84.83</v>
      </c>
      <c r="N1818" t="b">
        <v>0</v>
      </c>
      <c r="O1818">
        <f t="shared" si="172"/>
        <v>2</v>
      </c>
      <c r="P1818" t="s">
        <v>8285</v>
      </c>
      <c r="Q1818" t="str">
        <f t="shared" si="173"/>
        <v>photography</v>
      </c>
      <c r="R1818" t="str">
        <f t="shared" si="174"/>
        <v>photobooks</v>
      </c>
      <c r="S1818" s="7">
        <f t="shared" si="170"/>
        <v>42576.791666666672</v>
      </c>
      <c r="T1818" s="7">
        <f t="shared" si="171"/>
        <v>42548.876192129625</v>
      </c>
    </row>
    <row r="1819" spans="1:20" ht="28.8" hidden="1" x14ac:dyDescent="0.5500000000000000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5">
        <v>1485759540</v>
      </c>
      <c r="J1819">
        <v>1480607607</v>
      </c>
      <c r="K1819" t="b">
        <v>0</v>
      </c>
      <c r="L1819">
        <v>100</v>
      </c>
      <c r="M1819">
        <f t="shared" si="169"/>
        <v>94.19</v>
      </c>
      <c r="N1819" t="b">
        <v>0</v>
      </c>
      <c r="O1819">
        <f t="shared" si="172"/>
        <v>52</v>
      </c>
      <c r="P1819" t="s">
        <v>8285</v>
      </c>
      <c r="Q1819" t="str">
        <f t="shared" si="173"/>
        <v>photography</v>
      </c>
      <c r="R1819" t="str">
        <f t="shared" si="174"/>
        <v>photobooks</v>
      </c>
      <c r="S1819" s="7">
        <f t="shared" si="170"/>
        <v>42765.290972222225</v>
      </c>
      <c r="T1819" s="7">
        <f t="shared" si="171"/>
        <v>42705.662118055552</v>
      </c>
    </row>
    <row r="1820" spans="1:20" ht="28.8" hidden="1" x14ac:dyDescent="0.5500000000000000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5">
        <v>1428035850</v>
      </c>
      <c r="J1820">
        <v>1425447450</v>
      </c>
      <c r="K1820" t="b">
        <v>0</v>
      </c>
      <c r="L1820">
        <v>0</v>
      </c>
      <c r="M1820">
        <f t="shared" si="169"/>
        <v>0</v>
      </c>
      <c r="N1820" t="b">
        <v>0</v>
      </c>
      <c r="O1820">
        <f t="shared" si="172"/>
        <v>0</v>
      </c>
      <c r="P1820" t="s">
        <v>8285</v>
      </c>
      <c r="Q1820" t="str">
        <f t="shared" si="173"/>
        <v>photography</v>
      </c>
      <c r="R1820" t="str">
        <f t="shared" si="174"/>
        <v>photobooks</v>
      </c>
      <c r="S1820" s="7">
        <f t="shared" si="170"/>
        <v>42097.192708333328</v>
      </c>
      <c r="T1820" s="7">
        <f t="shared" si="171"/>
        <v>42067.234375</v>
      </c>
    </row>
    <row r="1821" spans="1:20" ht="43.2" hidden="1" x14ac:dyDescent="0.5500000000000000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5">
        <v>1406743396</v>
      </c>
      <c r="J1821">
        <v>1404151396</v>
      </c>
      <c r="K1821" t="b">
        <v>0</v>
      </c>
      <c r="L1821">
        <v>4</v>
      </c>
      <c r="M1821">
        <f t="shared" si="169"/>
        <v>6.25</v>
      </c>
      <c r="N1821" t="b">
        <v>0</v>
      </c>
      <c r="O1821">
        <f t="shared" si="172"/>
        <v>2</v>
      </c>
      <c r="P1821" t="s">
        <v>8285</v>
      </c>
      <c r="Q1821" t="str">
        <f t="shared" si="173"/>
        <v>photography</v>
      </c>
      <c r="R1821" t="str">
        <f t="shared" si="174"/>
        <v>photobooks</v>
      </c>
      <c r="S1821" s="7">
        <f t="shared" si="170"/>
        <v>41850.752268518518</v>
      </c>
      <c r="T1821" s="7">
        <f t="shared" si="171"/>
        <v>41820.752268518518</v>
      </c>
    </row>
    <row r="1822" spans="1:20" ht="43.2" hidden="1" x14ac:dyDescent="0.5500000000000000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5">
        <v>1427850090</v>
      </c>
      <c r="J1822">
        <v>1425261690</v>
      </c>
      <c r="K1822" t="b">
        <v>0</v>
      </c>
      <c r="L1822">
        <v>8</v>
      </c>
      <c r="M1822">
        <f t="shared" si="169"/>
        <v>213.38</v>
      </c>
      <c r="N1822" t="b">
        <v>0</v>
      </c>
      <c r="O1822">
        <f t="shared" si="172"/>
        <v>7</v>
      </c>
      <c r="P1822" t="s">
        <v>8285</v>
      </c>
      <c r="Q1822" t="str">
        <f t="shared" si="173"/>
        <v>photography</v>
      </c>
      <c r="R1822" t="str">
        <f t="shared" si="174"/>
        <v>photobooks</v>
      </c>
      <c r="S1822" s="7">
        <f t="shared" si="170"/>
        <v>42095.042708333334</v>
      </c>
      <c r="T1822" s="7">
        <f t="shared" si="171"/>
        <v>42065.084375000006</v>
      </c>
    </row>
    <row r="1823" spans="1:20" ht="43.2" hidden="1" x14ac:dyDescent="0.5500000000000000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5">
        <v>1330760367</v>
      </c>
      <c r="J1823">
        <v>1326872367</v>
      </c>
      <c r="K1823" t="b">
        <v>0</v>
      </c>
      <c r="L1823">
        <v>57</v>
      </c>
      <c r="M1823">
        <f t="shared" si="169"/>
        <v>59.16</v>
      </c>
      <c r="N1823" t="b">
        <v>1</v>
      </c>
      <c r="O1823">
        <f t="shared" si="172"/>
        <v>135</v>
      </c>
      <c r="P1823" t="s">
        <v>8276</v>
      </c>
      <c r="Q1823" t="str">
        <f t="shared" si="173"/>
        <v>music</v>
      </c>
      <c r="R1823" t="str">
        <f t="shared" si="174"/>
        <v>rock</v>
      </c>
      <c r="S1823" s="7">
        <f t="shared" si="170"/>
        <v>40971.319062499999</v>
      </c>
      <c r="T1823" s="7">
        <f t="shared" si="171"/>
        <v>40926.319062499999</v>
      </c>
    </row>
    <row r="1824" spans="1:20" ht="28.8" hidden="1" x14ac:dyDescent="0.5500000000000000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5">
        <v>1391194860</v>
      </c>
      <c r="J1824">
        <v>1388084862</v>
      </c>
      <c r="K1824" t="b">
        <v>0</v>
      </c>
      <c r="L1824">
        <v>11</v>
      </c>
      <c r="M1824">
        <f t="shared" si="169"/>
        <v>27.27</v>
      </c>
      <c r="N1824" t="b">
        <v>1</v>
      </c>
      <c r="O1824">
        <f t="shared" si="172"/>
        <v>100</v>
      </c>
      <c r="P1824" t="s">
        <v>8276</v>
      </c>
      <c r="Q1824" t="str">
        <f t="shared" si="173"/>
        <v>music</v>
      </c>
      <c r="R1824" t="str">
        <f t="shared" si="174"/>
        <v>rock</v>
      </c>
      <c r="S1824" s="7">
        <f t="shared" si="170"/>
        <v>41670.792361111111</v>
      </c>
      <c r="T1824" s="7">
        <f t="shared" si="171"/>
        <v>41634.797013888885</v>
      </c>
    </row>
    <row r="1825" spans="1:20" ht="43.2" hidden="1" x14ac:dyDescent="0.5500000000000000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5">
        <v>1351095976</v>
      </c>
      <c r="J1825">
        <v>1348503976</v>
      </c>
      <c r="K1825" t="b">
        <v>0</v>
      </c>
      <c r="L1825">
        <v>33</v>
      </c>
      <c r="M1825">
        <f t="shared" si="169"/>
        <v>24.58</v>
      </c>
      <c r="N1825" t="b">
        <v>1</v>
      </c>
      <c r="O1825">
        <f t="shared" si="172"/>
        <v>116</v>
      </c>
      <c r="P1825" t="s">
        <v>8276</v>
      </c>
      <c r="Q1825" t="str">
        <f t="shared" si="173"/>
        <v>music</v>
      </c>
      <c r="R1825" t="str">
        <f t="shared" si="174"/>
        <v>rock</v>
      </c>
      <c r="S1825" s="7">
        <f t="shared" si="170"/>
        <v>41206.684907407405</v>
      </c>
      <c r="T1825" s="7">
        <f t="shared" si="171"/>
        <v>41176.684907407405</v>
      </c>
    </row>
    <row r="1826" spans="1:20" hidden="1" x14ac:dyDescent="0.5500000000000000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5">
        <v>1389146880</v>
      </c>
      <c r="J1826">
        <v>1387403967</v>
      </c>
      <c r="K1826" t="b">
        <v>0</v>
      </c>
      <c r="L1826">
        <v>40</v>
      </c>
      <c r="M1826">
        <f t="shared" si="169"/>
        <v>75.05</v>
      </c>
      <c r="N1826" t="b">
        <v>1</v>
      </c>
      <c r="O1826">
        <f t="shared" si="172"/>
        <v>100</v>
      </c>
      <c r="P1826" t="s">
        <v>8276</v>
      </c>
      <c r="Q1826" t="str">
        <f t="shared" si="173"/>
        <v>music</v>
      </c>
      <c r="R1826" t="str">
        <f t="shared" si="174"/>
        <v>rock</v>
      </c>
      <c r="S1826" s="7">
        <f t="shared" si="170"/>
        <v>41647.088888888888</v>
      </c>
      <c r="T1826" s="7">
        <f t="shared" si="171"/>
        <v>41626.916284722225</v>
      </c>
    </row>
    <row r="1827" spans="1:20" ht="43.2" hidden="1" x14ac:dyDescent="0.5500000000000000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5">
        <v>1373572903</v>
      </c>
      <c r="J1827">
        <v>1371585703</v>
      </c>
      <c r="K1827" t="b">
        <v>0</v>
      </c>
      <c r="L1827">
        <v>50</v>
      </c>
      <c r="M1827">
        <f t="shared" si="169"/>
        <v>42.02</v>
      </c>
      <c r="N1827" t="b">
        <v>1</v>
      </c>
      <c r="O1827">
        <f t="shared" si="172"/>
        <v>105</v>
      </c>
      <c r="P1827" t="s">
        <v>8276</v>
      </c>
      <c r="Q1827" t="str">
        <f t="shared" si="173"/>
        <v>music</v>
      </c>
      <c r="R1827" t="str">
        <f t="shared" si="174"/>
        <v>rock</v>
      </c>
      <c r="S1827" s="7">
        <f t="shared" si="170"/>
        <v>41466.83452546296</v>
      </c>
      <c r="T1827" s="7">
        <f t="shared" si="171"/>
        <v>41443.83452546296</v>
      </c>
    </row>
    <row r="1828" spans="1:20" ht="28.8" hidden="1" x14ac:dyDescent="0.5500000000000000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5">
        <v>1392675017</v>
      </c>
      <c r="J1828">
        <v>1390083017</v>
      </c>
      <c r="K1828" t="b">
        <v>0</v>
      </c>
      <c r="L1828">
        <v>38</v>
      </c>
      <c r="M1828">
        <f t="shared" si="169"/>
        <v>53.16</v>
      </c>
      <c r="N1828" t="b">
        <v>1</v>
      </c>
      <c r="O1828">
        <f t="shared" si="172"/>
        <v>101</v>
      </c>
      <c r="P1828" t="s">
        <v>8276</v>
      </c>
      <c r="Q1828" t="str">
        <f t="shared" si="173"/>
        <v>music</v>
      </c>
      <c r="R1828" t="str">
        <f t="shared" si="174"/>
        <v>rock</v>
      </c>
      <c r="S1828" s="7">
        <f t="shared" si="170"/>
        <v>41687.923807870371</v>
      </c>
      <c r="T1828" s="7">
        <f t="shared" si="171"/>
        <v>41657.923807870371</v>
      </c>
    </row>
    <row r="1829" spans="1:20" ht="43.2" hidden="1" x14ac:dyDescent="0.5500000000000000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5">
        <v>1299138561</v>
      </c>
      <c r="J1829">
        <v>1294818561</v>
      </c>
      <c r="K1829" t="b">
        <v>0</v>
      </c>
      <c r="L1829">
        <v>96</v>
      </c>
      <c r="M1829">
        <f t="shared" si="169"/>
        <v>83.89</v>
      </c>
      <c r="N1829" t="b">
        <v>1</v>
      </c>
      <c r="O1829">
        <f t="shared" si="172"/>
        <v>101</v>
      </c>
      <c r="P1829" t="s">
        <v>8276</v>
      </c>
      <c r="Q1829" t="str">
        <f t="shared" si="173"/>
        <v>music</v>
      </c>
      <c r="R1829" t="str">
        <f t="shared" si="174"/>
        <v>rock</v>
      </c>
      <c r="S1829" s="7">
        <f t="shared" si="170"/>
        <v>40605.325937499998</v>
      </c>
      <c r="T1829" s="7">
        <f t="shared" si="171"/>
        <v>40555.325937499998</v>
      </c>
    </row>
    <row r="1830" spans="1:20" ht="43.2" hidden="1" x14ac:dyDescent="0.5500000000000000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5">
        <v>1399672800</v>
      </c>
      <c r="J1830">
        <v>1396906530</v>
      </c>
      <c r="K1830" t="b">
        <v>0</v>
      </c>
      <c r="L1830">
        <v>48</v>
      </c>
      <c r="M1830">
        <f t="shared" si="169"/>
        <v>417.33</v>
      </c>
      <c r="N1830" t="b">
        <v>1</v>
      </c>
      <c r="O1830">
        <f t="shared" si="172"/>
        <v>100</v>
      </c>
      <c r="P1830" t="s">
        <v>8276</v>
      </c>
      <c r="Q1830" t="str">
        <f t="shared" si="173"/>
        <v>music</v>
      </c>
      <c r="R1830" t="str">
        <f t="shared" si="174"/>
        <v>rock</v>
      </c>
      <c r="S1830" s="7">
        <f t="shared" si="170"/>
        <v>41768.916666666664</v>
      </c>
      <c r="T1830" s="7">
        <f t="shared" si="171"/>
        <v>41736.899652777778</v>
      </c>
    </row>
    <row r="1831" spans="1:20" ht="43.2" hidden="1" x14ac:dyDescent="0.5500000000000000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5">
        <v>1295647200</v>
      </c>
      <c r="J1831">
        <v>1291428371</v>
      </c>
      <c r="K1831" t="b">
        <v>0</v>
      </c>
      <c r="L1831">
        <v>33</v>
      </c>
      <c r="M1831">
        <f t="shared" si="169"/>
        <v>75.77</v>
      </c>
      <c r="N1831" t="b">
        <v>1</v>
      </c>
      <c r="O1831">
        <f t="shared" si="172"/>
        <v>167</v>
      </c>
      <c r="P1831" t="s">
        <v>8276</v>
      </c>
      <c r="Q1831" t="str">
        <f t="shared" si="173"/>
        <v>music</v>
      </c>
      <c r="R1831" t="str">
        <f t="shared" si="174"/>
        <v>rock</v>
      </c>
      <c r="S1831" s="7">
        <f t="shared" si="170"/>
        <v>40564.916666666664</v>
      </c>
      <c r="T1831" s="7">
        <f t="shared" si="171"/>
        <v>40516.087627314817</v>
      </c>
    </row>
    <row r="1832" spans="1:20" ht="43.2" hidden="1" x14ac:dyDescent="0.5500000000000000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5">
        <v>1393259107</v>
      </c>
      <c r="J1832">
        <v>1390667107</v>
      </c>
      <c r="K1832" t="b">
        <v>0</v>
      </c>
      <c r="L1832">
        <v>226</v>
      </c>
      <c r="M1832">
        <f t="shared" si="169"/>
        <v>67.39</v>
      </c>
      <c r="N1832" t="b">
        <v>1</v>
      </c>
      <c r="O1832">
        <f t="shared" si="172"/>
        <v>102</v>
      </c>
      <c r="P1832" t="s">
        <v>8276</v>
      </c>
      <c r="Q1832" t="str">
        <f t="shared" si="173"/>
        <v>music</v>
      </c>
      <c r="R1832" t="str">
        <f t="shared" si="174"/>
        <v>rock</v>
      </c>
      <c r="S1832" s="7">
        <f t="shared" si="170"/>
        <v>41694.684108796297</v>
      </c>
      <c r="T1832" s="7">
        <f t="shared" si="171"/>
        <v>41664.684108796297</v>
      </c>
    </row>
    <row r="1833" spans="1:20" ht="43.2" hidden="1" x14ac:dyDescent="0.5500000000000000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5">
        <v>1336866863</v>
      </c>
      <c r="J1833">
        <v>1335570863</v>
      </c>
      <c r="K1833" t="b">
        <v>0</v>
      </c>
      <c r="L1833">
        <v>14</v>
      </c>
      <c r="M1833">
        <f t="shared" si="169"/>
        <v>73.569999999999993</v>
      </c>
      <c r="N1833" t="b">
        <v>1</v>
      </c>
      <c r="O1833">
        <f t="shared" si="172"/>
        <v>103</v>
      </c>
      <c r="P1833" t="s">
        <v>8276</v>
      </c>
      <c r="Q1833" t="str">
        <f t="shared" si="173"/>
        <v>music</v>
      </c>
      <c r="R1833" t="str">
        <f t="shared" si="174"/>
        <v>rock</v>
      </c>
      <c r="S1833" s="7">
        <f t="shared" si="170"/>
        <v>41041.996099537035</v>
      </c>
      <c r="T1833" s="7">
        <f t="shared" si="171"/>
        <v>41026.996099537035</v>
      </c>
    </row>
    <row r="1834" spans="1:20" ht="43.2" hidden="1" x14ac:dyDescent="0.5500000000000000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5">
        <v>1299243427</v>
      </c>
      <c r="J1834">
        <v>1296651427</v>
      </c>
      <c r="K1834" t="b">
        <v>0</v>
      </c>
      <c r="L1834">
        <v>20</v>
      </c>
      <c r="M1834">
        <f t="shared" si="169"/>
        <v>25</v>
      </c>
      <c r="N1834" t="b">
        <v>1</v>
      </c>
      <c r="O1834">
        <f t="shared" si="172"/>
        <v>143</v>
      </c>
      <c r="P1834" t="s">
        <v>8276</v>
      </c>
      <c r="Q1834" t="str">
        <f t="shared" si="173"/>
        <v>music</v>
      </c>
      <c r="R1834" t="str">
        <f t="shared" si="174"/>
        <v>rock</v>
      </c>
      <c r="S1834" s="7">
        <f t="shared" si="170"/>
        <v>40606.539664351854</v>
      </c>
      <c r="T1834" s="7">
        <f t="shared" si="171"/>
        <v>40576.539664351854</v>
      </c>
    </row>
    <row r="1835" spans="1:20" ht="43.2" hidden="1" x14ac:dyDescent="0.5500000000000000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5">
        <v>1362211140</v>
      </c>
      <c r="J1835">
        <v>1359421403</v>
      </c>
      <c r="K1835" t="b">
        <v>0</v>
      </c>
      <c r="L1835">
        <v>25</v>
      </c>
      <c r="M1835">
        <f t="shared" si="169"/>
        <v>42</v>
      </c>
      <c r="N1835" t="b">
        <v>1</v>
      </c>
      <c r="O1835">
        <f t="shared" si="172"/>
        <v>263</v>
      </c>
      <c r="P1835" t="s">
        <v>8276</v>
      </c>
      <c r="Q1835" t="str">
        <f t="shared" si="173"/>
        <v>music</v>
      </c>
      <c r="R1835" t="str">
        <f t="shared" si="174"/>
        <v>rock</v>
      </c>
      <c r="S1835" s="7">
        <f t="shared" si="170"/>
        <v>41335.332638888889</v>
      </c>
      <c r="T1835" s="7">
        <f t="shared" si="171"/>
        <v>41303.044016203705</v>
      </c>
    </row>
    <row r="1836" spans="1:20" ht="28.8" hidden="1" x14ac:dyDescent="0.5500000000000000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5">
        <v>1422140895</v>
      </c>
      <c r="J1836">
        <v>1418684895</v>
      </c>
      <c r="K1836" t="b">
        <v>0</v>
      </c>
      <c r="L1836">
        <v>90</v>
      </c>
      <c r="M1836">
        <f t="shared" si="169"/>
        <v>131.16999999999999</v>
      </c>
      <c r="N1836" t="b">
        <v>1</v>
      </c>
      <c r="O1836">
        <f t="shared" si="172"/>
        <v>118</v>
      </c>
      <c r="P1836" t="s">
        <v>8276</v>
      </c>
      <c r="Q1836" t="str">
        <f t="shared" si="173"/>
        <v>music</v>
      </c>
      <c r="R1836" t="str">
        <f t="shared" si="174"/>
        <v>rock</v>
      </c>
      <c r="S1836" s="7">
        <f t="shared" si="170"/>
        <v>42028.964062500003</v>
      </c>
      <c r="T1836" s="7">
        <f t="shared" si="171"/>
        <v>41988.964062500003</v>
      </c>
    </row>
    <row r="1837" spans="1:20" ht="57.6" hidden="1" x14ac:dyDescent="0.5500000000000000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5">
        <v>1459439471</v>
      </c>
      <c r="J1837">
        <v>1456851071</v>
      </c>
      <c r="K1837" t="b">
        <v>0</v>
      </c>
      <c r="L1837">
        <v>11</v>
      </c>
      <c r="M1837">
        <f t="shared" si="169"/>
        <v>47.27</v>
      </c>
      <c r="N1837" t="b">
        <v>1</v>
      </c>
      <c r="O1837">
        <f t="shared" si="172"/>
        <v>104</v>
      </c>
      <c r="P1837" t="s">
        <v>8276</v>
      </c>
      <c r="Q1837" t="str">
        <f t="shared" si="173"/>
        <v>music</v>
      </c>
      <c r="R1837" t="str">
        <f t="shared" si="174"/>
        <v>rock</v>
      </c>
      <c r="S1837" s="7">
        <f t="shared" si="170"/>
        <v>42460.660543981481</v>
      </c>
      <c r="T1837" s="7">
        <f t="shared" si="171"/>
        <v>42430.702210648145</v>
      </c>
    </row>
    <row r="1838" spans="1:20" hidden="1" x14ac:dyDescent="0.5500000000000000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5">
        <v>1361129129</v>
      </c>
      <c r="J1838">
        <v>1359660329</v>
      </c>
      <c r="K1838" t="b">
        <v>0</v>
      </c>
      <c r="L1838">
        <v>55</v>
      </c>
      <c r="M1838">
        <f t="shared" si="169"/>
        <v>182.13</v>
      </c>
      <c r="N1838" t="b">
        <v>1</v>
      </c>
      <c r="O1838">
        <f t="shared" si="172"/>
        <v>200</v>
      </c>
      <c r="P1838" t="s">
        <v>8276</v>
      </c>
      <c r="Q1838" t="str">
        <f t="shared" si="173"/>
        <v>music</v>
      </c>
      <c r="R1838" t="str">
        <f t="shared" si="174"/>
        <v>rock</v>
      </c>
      <c r="S1838" s="7">
        <f t="shared" si="170"/>
        <v>41322.809363425928</v>
      </c>
      <c r="T1838" s="7">
        <f t="shared" si="171"/>
        <v>41305.809363425928</v>
      </c>
    </row>
    <row r="1839" spans="1:20" ht="43.2" hidden="1" x14ac:dyDescent="0.5500000000000000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5">
        <v>1332029335</v>
      </c>
      <c r="J1839">
        <v>1326848935</v>
      </c>
      <c r="K1839" t="b">
        <v>0</v>
      </c>
      <c r="L1839">
        <v>30</v>
      </c>
      <c r="M1839">
        <f t="shared" si="169"/>
        <v>61.37</v>
      </c>
      <c r="N1839" t="b">
        <v>1</v>
      </c>
      <c r="O1839">
        <f t="shared" si="172"/>
        <v>307</v>
      </c>
      <c r="P1839" t="s">
        <v>8276</v>
      </c>
      <c r="Q1839" t="str">
        <f t="shared" si="173"/>
        <v>music</v>
      </c>
      <c r="R1839" t="str">
        <f t="shared" si="174"/>
        <v>rock</v>
      </c>
      <c r="S1839" s="7">
        <f t="shared" si="170"/>
        <v>40986.006192129629</v>
      </c>
      <c r="T1839" s="7">
        <f t="shared" si="171"/>
        <v>40926.047858796301</v>
      </c>
    </row>
    <row r="1840" spans="1:20" ht="43.2" hidden="1" x14ac:dyDescent="0.5500000000000000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5">
        <v>1317438000</v>
      </c>
      <c r="J1840">
        <v>1314989557</v>
      </c>
      <c r="K1840" t="b">
        <v>0</v>
      </c>
      <c r="L1840">
        <v>28</v>
      </c>
      <c r="M1840">
        <f t="shared" si="169"/>
        <v>35.770000000000003</v>
      </c>
      <c r="N1840" t="b">
        <v>1</v>
      </c>
      <c r="O1840">
        <f t="shared" si="172"/>
        <v>100</v>
      </c>
      <c r="P1840" t="s">
        <v>8276</v>
      </c>
      <c r="Q1840" t="str">
        <f t="shared" si="173"/>
        <v>music</v>
      </c>
      <c r="R1840" t="str">
        <f t="shared" si="174"/>
        <v>rock</v>
      </c>
      <c r="S1840" s="7">
        <f t="shared" si="170"/>
        <v>40817.125</v>
      </c>
      <c r="T1840" s="7">
        <f t="shared" si="171"/>
        <v>40788.786539351851</v>
      </c>
    </row>
    <row r="1841" spans="1:20" ht="43.2" hidden="1" x14ac:dyDescent="0.5500000000000000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5">
        <v>1475342382</v>
      </c>
      <c r="J1841">
        <v>1472750382</v>
      </c>
      <c r="K1841" t="b">
        <v>0</v>
      </c>
      <c r="L1841">
        <v>45</v>
      </c>
      <c r="M1841">
        <f t="shared" si="169"/>
        <v>45.62</v>
      </c>
      <c r="N1841" t="b">
        <v>1</v>
      </c>
      <c r="O1841">
        <f t="shared" si="172"/>
        <v>205</v>
      </c>
      <c r="P1841" t="s">
        <v>8276</v>
      </c>
      <c r="Q1841" t="str">
        <f t="shared" si="173"/>
        <v>music</v>
      </c>
      <c r="R1841" t="str">
        <f t="shared" si="174"/>
        <v>rock</v>
      </c>
      <c r="S1841" s="7">
        <f t="shared" si="170"/>
        <v>42644.722013888888</v>
      </c>
      <c r="T1841" s="7">
        <f t="shared" si="171"/>
        <v>42614.722013888888</v>
      </c>
    </row>
    <row r="1842" spans="1:20" ht="43.2" hidden="1" x14ac:dyDescent="0.5500000000000000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5">
        <v>1367902740</v>
      </c>
      <c r="J1842">
        <v>1366251510</v>
      </c>
      <c r="K1842" t="b">
        <v>0</v>
      </c>
      <c r="L1842">
        <v>13</v>
      </c>
      <c r="M1842">
        <f t="shared" si="169"/>
        <v>75.38</v>
      </c>
      <c r="N1842" t="b">
        <v>1</v>
      </c>
      <c r="O1842">
        <f t="shared" si="172"/>
        <v>109</v>
      </c>
      <c r="P1842" t="s">
        <v>8276</v>
      </c>
      <c r="Q1842" t="str">
        <f t="shared" si="173"/>
        <v>music</v>
      </c>
      <c r="R1842" t="str">
        <f t="shared" si="174"/>
        <v>rock</v>
      </c>
      <c r="S1842" s="7">
        <f t="shared" si="170"/>
        <v>41401.207638888889</v>
      </c>
      <c r="T1842" s="7">
        <f t="shared" si="171"/>
        <v>41382.096180555556</v>
      </c>
    </row>
    <row r="1843" spans="1:20" ht="28.8" hidden="1" x14ac:dyDescent="0.5500000000000000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5">
        <v>1400561940</v>
      </c>
      <c r="J1843">
        <v>1397679445</v>
      </c>
      <c r="K1843" t="b">
        <v>0</v>
      </c>
      <c r="L1843">
        <v>40</v>
      </c>
      <c r="M1843">
        <f t="shared" si="169"/>
        <v>50.88</v>
      </c>
      <c r="N1843" t="b">
        <v>1</v>
      </c>
      <c r="O1843">
        <f t="shared" si="172"/>
        <v>102</v>
      </c>
      <c r="P1843" t="s">
        <v>8276</v>
      </c>
      <c r="Q1843" t="str">
        <f t="shared" si="173"/>
        <v>music</v>
      </c>
      <c r="R1843" t="str">
        <f t="shared" si="174"/>
        <v>rock</v>
      </c>
      <c r="S1843" s="7">
        <f t="shared" si="170"/>
        <v>41779.207638888889</v>
      </c>
      <c r="T1843" s="7">
        <f t="shared" si="171"/>
        <v>41745.84542824074</v>
      </c>
    </row>
    <row r="1844" spans="1:20" ht="43.2" hidden="1" x14ac:dyDescent="0.5500000000000000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5">
        <v>1425275940</v>
      </c>
      <c r="J1844">
        <v>1422371381</v>
      </c>
      <c r="K1844" t="b">
        <v>0</v>
      </c>
      <c r="L1844">
        <v>21</v>
      </c>
      <c r="M1844">
        <f t="shared" si="169"/>
        <v>119.29</v>
      </c>
      <c r="N1844" t="b">
        <v>1</v>
      </c>
      <c r="O1844">
        <f t="shared" si="172"/>
        <v>125</v>
      </c>
      <c r="P1844" t="s">
        <v>8276</v>
      </c>
      <c r="Q1844" t="str">
        <f t="shared" si="173"/>
        <v>music</v>
      </c>
      <c r="R1844" t="str">
        <f t="shared" si="174"/>
        <v>rock</v>
      </c>
      <c r="S1844" s="7">
        <f t="shared" si="170"/>
        <v>42065.249305555553</v>
      </c>
      <c r="T1844" s="7">
        <f t="shared" si="171"/>
        <v>42031.631724537037</v>
      </c>
    </row>
    <row r="1845" spans="1:20" ht="43.2" hidden="1" x14ac:dyDescent="0.5500000000000000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5">
        <v>1298245954</v>
      </c>
      <c r="J1845">
        <v>1295653954</v>
      </c>
      <c r="K1845" t="b">
        <v>0</v>
      </c>
      <c r="L1845">
        <v>134</v>
      </c>
      <c r="M1845">
        <f t="shared" si="169"/>
        <v>92.54</v>
      </c>
      <c r="N1845" t="b">
        <v>1</v>
      </c>
      <c r="O1845">
        <f t="shared" si="172"/>
        <v>124</v>
      </c>
      <c r="P1845" t="s">
        <v>8276</v>
      </c>
      <c r="Q1845" t="str">
        <f t="shared" si="173"/>
        <v>music</v>
      </c>
      <c r="R1845" t="str">
        <f t="shared" si="174"/>
        <v>rock</v>
      </c>
      <c r="S1845" s="7">
        <f t="shared" si="170"/>
        <v>40594.994837962964</v>
      </c>
      <c r="T1845" s="7">
        <f t="shared" si="171"/>
        <v>40564.994837962964</v>
      </c>
    </row>
    <row r="1846" spans="1:20" ht="43.2" hidden="1" x14ac:dyDescent="0.5500000000000000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5">
        <v>1307761200</v>
      </c>
      <c r="J1846">
        <v>1304464914</v>
      </c>
      <c r="K1846" t="b">
        <v>0</v>
      </c>
      <c r="L1846">
        <v>20</v>
      </c>
      <c r="M1846">
        <f t="shared" si="169"/>
        <v>76.05</v>
      </c>
      <c r="N1846" t="b">
        <v>1</v>
      </c>
      <c r="O1846">
        <f t="shared" si="172"/>
        <v>101</v>
      </c>
      <c r="P1846" t="s">
        <v>8276</v>
      </c>
      <c r="Q1846" t="str">
        <f t="shared" si="173"/>
        <v>music</v>
      </c>
      <c r="R1846" t="str">
        <f t="shared" si="174"/>
        <v>rock</v>
      </c>
      <c r="S1846" s="7">
        <f t="shared" si="170"/>
        <v>40705.125</v>
      </c>
      <c r="T1846" s="7">
        <f t="shared" si="171"/>
        <v>40666.973541666666</v>
      </c>
    </row>
    <row r="1847" spans="1:20" ht="86.4" hidden="1" x14ac:dyDescent="0.5500000000000000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5">
        <v>1466139300</v>
      </c>
      <c r="J1847">
        <v>1464854398</v>
      </c>
      <c r="K1847" t="b">
        <v>0</v>
      </c>
      <c r="L1847">
        <v>19</v>
      </c>
      <c r="M1847">
        <f t="shared" si="169"/>
        <v>52.63</v>
      </c>
      <c r="N1847" t="b">
        <v>1</v>
      </c>
      <c r="O1847">
        <f t="shared" si="172"/>
        <v>100</v>
      </c>
      <c r="P1847" t="s">
        <v>8276</v>
      </c>
      <c r="Q1847" t="str">
        <f t="shared" si="173"/>
        <v>music</v>
      </c>
      <c r="R1847" t="str">
        <f t="shared" si="174"/>
        <v>rock</v>
      </c>
      <c r="S1847" s="7">
        <f t="shared" si="170"/>
        <v>42538.204861111109</v>
      </c>
      <c r="T1847" s="7">
        <f t="shared" si="171"/>
        <v>42523.333310185189</v>
      </c>
    </row>
    <row r="1848" spans="1:20" ht="43.2" hidden="1" x14ac:dyDescent="0.5500000000000000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5">
        <v>1355585777</v>
      </c>
      <c r="J1848">
        <v>1352993777</v>
      </c>
      <c r="K1848" t="b">
        <v>0</v>
      </c>
      <c r="L1848">
        <v>209</v>
      </c>
      <c r="M1848">
        <f t="shared" si="169"/>
        <v>98.99</v>
      </c>
      <c r="N1848" t="b">
        <v>1</v>
      </c>
      <c r="O1848">
        <f t="shared" si="172"/>
        <v>138</v>
      </c>
      <c r="P1848" t="s">
        <v>8276</v>
      </c>
      <c r="Q1848" t="str">
        <f t="shared" si="173"/>
        <v>music</v>
      </c>
      <c r="R1848" t="str">
        <f t="shared" si="174"/>
        <v>rock</v>
      </c>
      <c r="S1848" s="7">
        <f t="shared" si="170"/>
        <v>41258.650196759263</v>
      </c>
      <c r="T1848" s="7">
        <f t="shared" si="171"/>
        <v>41228.650196759263</v>
      </c>
    </row>
    <row r="1849" spans="1:20" ht="43.2" hidden="1" x14ac:dyDescent="0.5500000000000000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5">
        <v>1429594832</v>
      </c>
      <c r="J1849">
        <v>1427780432</v>
      </c>
      <c r="K1849" t="b">
        <v>0</v>
      </c>
      <c r="L1849">
        <v>38</v>
      </c>
      <c r="M1849">
        <f t="shared" si="169"/>
        <v>79.53</v>
      </c>
      <c r="N1849" t="b">
        <v>1</v>
      </c>
      <c r="O1849">
        <f t="shared" si="172"/>
        <v>121</v>
      </c>
      <c r="P1849" t="s">
        <v>8276</v>
      </c>
      <c r="Q1849" t="str">
        <f t="shared" si="173"/>
        <v>music</v>
      </c>
      <c r="R1849" t="str">
        <f t="shared" si="174"/>
        <v>rock</v>
      </c>
      <c r="S1849" s="7">
        <f t="shared" si="170"/>
        <v>42115.236481481479</v>
      </c>
      <c r="T1849" s="7">
        <f t="shared" si="171"/>
        <v>42094.236481481479</v>
      </c>
    </row>
    <row r="1850" spans="1:20" ht="43.2" hidden="1" x14ac:dyDescent="0.5500000000000000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5">
        <v>1312095540</v>
      </c>
      <c r="J1850">
        <v>1306608888</v>
      </c>
      <c r="K1850" t="b">
        <v>0</v>
      </c>
      <c r="L1850">
        <v>24</v>
      </c>
      <c r="M1850">
        <f t="shared" si="169"/>
        <v>134.21</v>
      </c>
      <c r="N1850" t="b">
        <v>1</v>
      </c>
      <c r="O1850">
        <f t="shared" si="172"/>
        <v>107</v>
      </c>
      <c r="P1850" t="s">
        <v>8276</v>
      </c>
      <c r="Q1850" t="str">
        <f t="shared" si="173"/>
        <v>music</v>
      </c>
      <c r="R1850" t="str">
        <f t="shared" si="174"/>
        <v>rock</v>
      </c>
      <c r="S1850" s="7">
        <f t="shared" si="170"/>
        <v>40755.290972222225</v>
      </c>
      <c r="T1850" s="7">
        <f t="shared" si="171"/>
        <v>40691.788055555553</v>
      </c>
    </row>
    <row r="1851" spans="1:20" ht="28.8" hidden="1" x14ac:dyDescent="0.5500000000000000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5">
        <v>1350505059</v>
      </c>
      <c r="J1851">
        <v>1347913059</v>
      </c>
      <c r="K1851" t="b">
        <v>0</v>
      </c>
      <c r="L1851">
        <v>8</v>
      </c>
      <c r="M1851">
        <f t="shared" si="169"/>
        <v>37.630000000000003</v>
      </c>
      <c r="N1851" t="b">
        <v>1</v>
      </c>
      <c r="O1851">
        <f t="shared" si="172"/>
        <v>100</v>
      </c>
      <c r="P1851" t="s">
        <v>8276</v>
      </c>
      <c r="Q1851" t="str">
        <f t="shared" si="173"/>
        <v>music</v>
      </c>
      <c r="R1851" t="str">
        <f t="shared" si="174"/>
        <v>rock</v>
      </c>
      <c r="S1851" s="7">
        <f t="shared" si="170"/>
        <v>41199.845590277779</v>
      </c>
      <c r="T1851" s="7">
        <f t="shared" si="171"/>
        <v>41169.845590277779</v>
      </c>
    </row>
    <row r="1852" spans="1:20" ht="43.2" hidden="1" x14ac:dyDescent="0.5500000000000000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5">
        <v>1405033300</v>
      </c>
      <c r="J1852">
        <v>1402441300</v>
      </c>
      <c r="K1852" t="b">
        <v>0</v>
      </c>
      <c r="L1852">
        <v>179</v>
      </c>
      <c r="M1852">
        <f t="shared" si="169"/>
        <v>51.04</v>
      </c>
      <c r="N1852" t="b">
        <v>1</v>
      </c>
      <c r="O1852">
        <f t="shared" si="172"/>
        <v>102</v>
      </c>
      <c r="P1852" t="s">
        <v>8276</v>
      </c>
      <c r="Q1852" t="str">
        <f t="shared" si="173"/>
        <v>music</v>
      </c>
      <c r="R1852" t="str">
        <f t="shared" si="174"/>
        <v>rock</v>
      </c>
      <c r="S1852" s="7">
        <f t="shared" si="170"/>
        <v>41830.959490740745</v>
      </c>
      <c r="T1852" s="7">
        <f t="shared" si="171"/>
        <v>41800.959490740745</v>
      </c>
    </row>
    <row r="1853" spans="1:20" ht="43.2" hidden="1" x14ac:dyDescent="0.5500000000000000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5">
        <v>1406509200</v>
      </c>
      <c r="J1853">
        <v>1404769538</v>
      </c>
      <c r="K1853" t="b">
        <v>0</v>
      </c>
      <c r="L1853">
        <v>26</v>
      </c>
      <c r="M1853">
        <f t="shared" si="169"/>
        <v>50.04</v>
      </c>
      <c r="N1853" t="b">
        <v>1</v>
      </c>
      <c r="O1853">
        <f t="shared" si="172"/>
        <v>100</v>
      </c>
      <c r="P1853" t="s">
        <v>8276</v>
      </c>
      <c r="Q1853" t="str">
        <f t="shared" si="173"/>
        <v>music</v>
      </c>
      <c r="R1853" t="str">
        <f t="shared" si="174"/>
        <v>rock</v>
      </c>
      <c r="S1853" s="7">
        <f t="shared" si="170"/>
        <v>41848.041666666664</v>
      </c>
      <c r="T1853" s="7">
        <f t="shared" si="171"/>
        <v>41827.906689814816</v>
      </c>
    </row>
    <row r="1854" spans="1:20" ht="43.2" hidden="1" x14ac:dyDescent="0.5500000000000000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5">
        <v>1429920000</v>
      </c>
      <c r="J1854">
        <v>1426703452</v>
      </c>
      <c r="K1854" t="b">
        <v>0</v>
      </c>
      <c r="L1854">
        <v>131</v>
      </c>
      <c r="M1854">
        <f t="shared" si="169"/>
        <v>133.93</v>
      </c>
      <c r="N1854" t="b">
        <v>1</v>
      </c>
      <c r="O1854">
        <f t="shared" si="172"/>
        <v>117</v>
      </c>
      <c r="P1854" t="s">
        <v>8276</v>
      </c>
      <c r="Q1854" t="str">
        <f t="shared" si="173"/>
        <v>music</v>
      </c>
      <c r="R1854" t="str">
        <f t="shared" si="174"/>
        <v>rock</v>
      </c>
      <c r="S1854" s="7">
        <f t="shared" si="170"/>
        <v>42119</v>
      </c>
      <c r="T1854" s="7">
        <f t="shared" si="171"/>
        <v>42081.77143518519</v>
      </c>
    </row>
    <row r="1855" spans="1:20" ht="43.2" hidden="1" x14ac:dyDescent="0.5500000000000000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5">
        <v>1352860017</v>
      </c>
      <c r="J1855">
        <v>1348536417</v>
      </c>
      <c r="K1855" t="b">
        <v>0</v>
      </c>
      <c r="L1855">
        <v>14</v>
      </c>
      <c r="M1855">
        <f t="shared" si="169"/>
        <v>58.21</v>
      </c>
      <c r="N1855" t="b">
        <v>1</v>
      </c>
      <c r="O1855">
        <f t="shared" si="172"/>
        <v>102</v>
      </c>
      <c r="P1855" t="s">
        <v>8276</v>
      </c>
      <c r="Q1855" t="str">
        <f t="shared" si="173"/>
        <v>music</v>
      </c>
      <c r="R1855" t="str">
        <f t="shared" si="174"/>
        <v>rock</v>
      </c>
      <c r="S1855" s="7">
        <f t="shared" si="170"/>
        <v>41227.102048611108</v>
      </c>
      <c r="T1855" s="7">
        <f t="shared" si="171"/>
        <v>41177.060381944444</v>
      </c>
    </row>
    <row r="1856" spans="1:20" ht="43.2" hidden="1" x14ac:dyDescent="0.5500000000000000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5">
        <v>1369355437</v>
      </c>
      <c r="J1856">
        <v>1366763437</v>
      </c>
      <c r="K1856" t="b">
        <v>0</v>
      </c>
      <c r="L1856">
        <v>174</v>
      </c>
      <c r="M1856">
        <f t="shared" si="169"/>
        <v>88.04</v>
      </c>
      <c r="N1856" t="b">
        <v>1</v>
      </c>
      <c r="O1856">
        <f t="shared" si="172"/>
        <v>102</v>
      </c>
      <c r="P1856" t="s">
        <v>8276</v>
      </c>
      <c r="Q1856" t="str">
        <f t="shared" si="173"/>
        <v>music</v>
      </c>
      <c r="R1856" t="str">
        <f t="shared" si="174"/>
        <v>rock</v>
      </c>
      <c r="S1856" s="7">
        <f t="shared" si="170"/>
        <v>41418.021261574075</v>
      </c>
      <c r="T1856" s="7">
        <f t="shared" si="171"/>
        <v>41388.021261574075</v>
      </c>
    </row>
    <row r="1857" spans="1:20" ht="43.2" hidden="1" x14ac:dyDescent="0.5500000000000000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5">
        <v>1389012940</v>
      </c>
      <c r="J1857">
        <v>1385124940</v>
      </c>
      <c r="K1857" t="b">
        <v>0</v>
      </c>
      <c r="L1857">
        <v>191</v>
      </c>
      <c r="M1857">
        <f t="shared" si="169"/>
        <v>70.58</v>
      </c>
      <c r="N1857" t="b">
        <v>1</v>
      </c>
      <c r="O1857">
        <f t="shared" si="172"/>
        <v>154</v>
      </c>
      <c r="P1857" t="s">
        <v>8276</v>
      </c>
      <c r="Q1857" t="str">
        <f t="shared" si="173"/>
        <v>music</v>
      </c>
      <c r="R1857" t="str">
        <f t="shared" si="174"/>
        <v>rock</v>
      </c>
      <c r="S1857" s="7">
        <f t="shared" si="170"/>
        <v>41645.538657407407</v>
      </c>
      <c r="T1857" s="7">
        <f t="shared" si="171"/>
        <v>41600.538657407407</v>
      </c>
    </row>
    <row r="1858" spans="1:20" ht="43.2" hidden="1" x14ac:dyDescent="0.5500000000000000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5">
        <v>1405715472</v>
      </c>
      <c r="J1858">
        <v>1403901072</v>
      </c>
      <c r="K1858" t="b">
        <v>0</v>
      </c>
      <c r="L1858">
        <v>38</v>
      </c>
      <c r="M1858">
        <f t="shared" ref="M1858:M1921" si="175">IF(L1858=0,0,ROUND(E1858/L1858,2))</f>
        <v>53.29</v>
      </c>
      <c r="N1858" t="b">
        <v>1</v>
      </c>
      <c r="O1858">
        <f t="shared" si="172"/>
        <v>101</v>
      </c>
      <c r="P1858" t="s">
        <v>8276</v>
      </c>
      <c r="Q1858" t="str">
        <f t="shared" si="173"/>
        <v>music</v>
      </c>
      <c r="R1858" t="str">
        <f t="shared" si="174"/>
        <v>rock</v>
      </c>
      <c r="S1858" s="7">
        <f t="shared" ref="S1858:S1921" si="176">(((I1858/60)/60)/24)+DATE(1970,1,1)</f>
        <v>41838.854999999996</v>
      </c>
      <c r="T1858" s="7">
        <f t="shared" ref="T1858:T1921" si="177">(((J1858/60)/60)/24)+DATE(1970,1,1)</f>
        <v>41817.854999999996</v>
      </c>
    </row>
    <row r="1859" spans="1:20" ht="43.2" hidden="1" x14ac:dyDescent="0.5500000000000000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5">
        <v>1410546413</v>
      </c>
      <c r="J1859">
        <v>1407954413</v>
      </c>
      <c r="K1859" t="b">
        <v>0</v>
      </c>
      <c r="L1859">
        <v>22</v>
      </c>
      <c r="M1859">
        <f t="shared" si="175"/>
        <v>136.36000000000001</v>
      </c>
      <c r="N1859" t="b">
        <v>1</v>
      </c>
      <c r="O1859">
        <f t="shared" ref="O1859:O1922" si="178">ROUND(($E1859*100)/$D1859,0)</f>
        <v>100</v>
      </c>
      <c r="P1859" t="s">
        <v>8276</v>
      </c>
      <c r="Q1859" t="str">
        <f t="shared" ref="Q1859:Q1922" si="179">LEFT(P1859,FIND("/",P1859)-1)</f>
        <v>music</v>
      </c>
      <c r="R1859" t="str">
        <f t="shared" si="174"/>
        <v>rock</v>
      </c>
      <c r="S1859" s="7">
        <f t="shared" si="176"/>
        <v>41894.76866898148</v>
      </c>
      <c r="T1859" s="7">
        <f t="shared" si="177"/>
        <v>41864.76866898148</v>
      </c>
    </row>
    <row r="1860" spans="1:20" ht="43.2" hidden="1" x14ac:dyDescent="0.5500000000000000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5">
        <v>1324014521</v>
      </c>
      <c r="J1860">
        <v>1318826921</v>
      </c>
      <c r="K1860" t="b">
        <v>0</v>
      </c>
      <c r="L1860">
        <v>149</v>
      </c>
      <c r="M1860">
        <f t="shared" si="175"/>
        <v>40.549999999999997</v>
      </c>
      <c r="N1860" t="b">
        <v>1</v>
      </c>
      <c r="O1860">
        <f t="shared" si="178"/>
        <v>109</v>
      </c>
      <c r="P1860" t="s">
        <v>8276</v>
      </c>
      <c r="Q1860" t="str">
        <f t="shared" si="179"/>
        <v>music</v>
      </c>
      <c r="R1860" t="str">
        <f t="shared" si="174"/>
        <v>rock</v>
      </c>
      <c r="S1860" s="7">
        <f t="shared" si="176"/>
        <v>40893.242141203707</v>
      </c>
      <c r="T1860" s="7">
        <f t="shared" si="177"/>
        <v>40833.200474537036</v>
      </c>
    </row>
    <row r="1861" spans="1:20" ht="28.8" hidden="1" x14ac:dyDescent="0.5500000000000000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5">
        <v>1316716129</v>
      </c>
      <c r="J1861">
        <v>1314124129</v>
      </c>
      <c r="K1861" t="b">
        <v>0</v>
      </c>
      <c r="L1861">
        <v>56</v>
      </c>
      <c r="M1861">
        <f t="shared" si="175"/>
        <v>70.63</v>
      </c>
      <c r="N1861" t="b">
        <v>1</v>
      </c>
      <c r="O1861">
        <f t="shared" si="178"/>
        <v>132</v>
      </c>
      <c r="P1861" t="s">
        <v>8276</v>
      </c>
      <c r="Q1861" t="str">
        <f t="shared" si="179"/>
        <v>music</v>
      </c>
      <c r="R1861" t="str">
        <f t="shared" si="174"/>
        <v>rock</v>
      </c>
      <c r="S1861" s="7">
        <f t="shared" si="176"/>
        <v>40808.770011574074</v>
      </c>
      <c r="T1861" s="7">
        <f t="shared" si="177"/>
        <v>40778.770011574074</v>
      </c>
    </row>
    <row r="1862" spans="1:20" ht="43.2" hidden="1" x14ac:dyDescent="0.5500000000000000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5">
        <v>1391706084</v>
      </c>
      <c r="J1862">
        <v>1389891684</v>
      </c>
      <c r="K1862" t="b">
        <v>0</v>
      </c>
      <c r="L1862">
        <v>19</v>
      </c>
      <c r="M1862">
        <f t="shared" si="175"/>
        <v>52.68</v>
      </c>
      <c r="N1862" t="b">
        <v>1</v>
      </c>
      <c r="O1862">
        <f t="shared" si="178"/>
        <v>133</v>
      </c>
      <c r="P1862" t="s">
        <v>8276</v>
      </c>
      <c r="Q1862" t="str">
        <f t="shared" si="179"/>
        <v>music</v>
      </c>
      <c r="R1862" t="str">
        <f t="shared" si="174"/>
        <v>rock</v>
      </c>
      <c r="S1862" s="7">
        <f t="shared" si="176"/>
        <v>41676.709305555552</v>
      </c>
      <c r="T1862" s="7">
        <f t="shared" si="177"/>
        <v>41655.709305555552</v>
      </c>
    </row>
    <row r="1863" spans="1:20" ht="43.2" hidden="1" x14ac:dyDescent="0.5500000000000000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5">
        <v>1422256341</v>
      </c>
      <c r="J1863">
        <v>1419664341</v>
      </c>
      <c r="K1863" t="b">
        <v>0</v>
      </c>
      <c r="L1863">
        <v>0</v>
      </c>
      <c r="M1863">
        <f t="shared" si="175"/>
        <v>0</v>
      </c>
      <c r="N1863" t="b">
        <v>0</v>
      </c>
      <c r="O1863">
        <f t="shared" si="178"/>
        <v>0</v>
      </c>
      <c r="P1863" t="s">
        <v>8283</v>
      </c>
      <c r="Q1863" t="str">
        <f t="shared" si="179"/>
        <v>games</v>
      </c>
      <c r="R1863" t="str">
        <f t="shared" si="174"/>
        <v>mobile games</v>
      </c>
      <c r="S1863" s="7">
        <f t="shared" si="176"/>
        <v>42030.300243055557</v>
      </c>
      <c r="T1863" s="7">
        <f t="shared" si="177"/>
        <v>42000.300243055557</v>
      </c>
    </row>
    <row r="1864" spans="1:20" ht="43.2" hidden="1" x14ac:dyDescent="0.5500000000000000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5">
        <v>1488958200</v>
      </c>
      <c r="J1864">
        <v>1484912974</v>
      </c>
      <c r="K1864" t="b">
        <v>0</v>
      </c>
      <c r="L1864">
        <v>16</v>
      </c>
      <c r="M1864">
        <f t="shared" si="175"/>
        <v>90.94</v>
      </c>
      <c r="N1864" t="b">
        <v>0</v>
      </c>
      <c r="O1864">
        <f t="shared" si="178"/>
        <v>8</v>
      </c>
      <c r="P1864" t="s">
        <v>8283</v>
      </c>
      <c r="Q1864" t="str">
        <f t="shared" si="179"/>
        <v>games</v>
      </c>
      <c r="R1864" t="str">
        <f t="shared" si="174"/>
        <v>mobile games</v>
      </c>
      <c r="S1864" s="7">
        <f t="shared" si="176"/>
        <v>42802.3125</v>
      </c>
      <c r="T1864" s="7">
        <f t="shared" si="177"/>
        <v>42755.492754629624</v>
      </c>
    </row>
    <row r="1865" spans="1:20" ht="43.2" hidden="1" x14ac:dyDescent="0.5500000000000000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5">
        <v>1402600085</v>
      </c>
      <c r="J1865">
        <v>1400008085</v>
      </c>
      <c r="K1865" t="b">
        <v>0</v>
      </c>
      <c r="L1865">
        <v>2</v>
      </c>
      <c r="M1865">
        <f t="shared" si="175"/>
        <v>5</v>
      </c>
      <c r="N1865" t="b">
        <v>0</v>
      </c>
      <c r="O1865">
        <f t="shared" si="178"/>
        <v>0</v>
      </c>
      <c r="P1865" t="s">
        <v>8283</v>
      </c>
      <c r="Q1865" t="str">
        <f t="shared" si="179"/>
        <v>games</v>
      </c>
      <c r="R1865" t="str">
        <f t="shared" si="174"/>
        <v>mobile games</v>
      </c>
      <c r="S1865" s="7">
        <f t="shared" si="176"/>
        <v>41802.797280092593</v>
      </c>
      <c r="T1865" s="7">
        <f t="shared" si="177"/>
        <v>41772.797280092593</v>
      </c>
    </row>
    <row r="1866" spans="1:20" ht="43.2" hidden="1" x14ac:dyDescent="0.5500000000000000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5">
        <v>1399223500</v>
      </c>
      <c r="J1866">
        <v>1396631500</v>
      </c>
      <c r="K1866" t="b">
        <v>0</v>
      </c>
      <c r="L1866">
        <v>48</v>
      </c>
      <c r="M1866">
        <f t="shared" si="175"/>
        <v>58.08</v>
      </c>
      <c r="N1866" t="b">
        <v>0</v>
      </c>
      <c r="O1866">
        <f t="shared" si="178"/>
        <v>43</v>
      </c>
      <c r="P1866" t="s">
        <v>8283</v>
      </c>
      <c r="Q1866" t="str">
        <f t="shared" si="179"/>
        <v>games</v>
      </c>
      <c r="R1866" t="str">
        <f t="shared" si="174"/>
        <v>mobile games</v>
      </c>
      <c r="S1866" s="7">
        <f t="shared" si="176"/>
        <v>41763.716435185182</v>
      </c>
      <c r="T1866" s="7">
        <f t="shared" si="177"/>
        <v>41733.716435185182</v>
      </c>
    </row>
    <row r="1867" spans="1:20" ht="43.2" hidden="1" x14ac:dyDescent="0.5500000000000000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5">
        <v>1478425747</v>
      </c>
      <c r="J1867">
        <v>1475398147</v>
      </c>
      <c r="K1867" t="b">
        <v>0</v>
      </c>
      <c r="L1867">
        <v>2</v>
      </c>
      <c r="M1867">
        <f t="shared" si="175"/>
        <v>2</v>
      </c>
      <c r="N1867" t="b">
        <v>0</v>
      </c>
      <c r="O1867">
        <f t="shared" si="178"/>
        <v>0</v>
      </c>
      <c r="P1867" t="s">
        <v>8283</v>
      </c>
      <c r="Q1867" t="str">
        <f t="shared" si="179"/>
        <v>games</v>
      </c>
      <c r="R1867" t="str">
        <f t="shared" ref="R1867:R1930" si="180">RIGHT(P1867,LEN(P1867)-FIND("/",P1867))</f>
        <v>mobile games</v>
      </c>
      <c r="S1867" s="7">
        <f t="shared" si="176"/>
        <v>42680.409108796302</v>
      </c>
      <c r="T1867" s="7">
        <f t="shared" si="177"/>
        <v>42645.367442129631</v>
      </c>
    </row>
    <row r="1868" spans="1:20" ht="43.2" hidden="1" x14ac:dyDescent="0.5500000000000000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5">
        <v>1488340800</v>
      </c>
      <c r="J1868">
        <v>1483768497</v>
      </c>
      <c r="K1868" t="b">
        <v>0</v>
      </c>
      <c r="L1868">
        <v>2</v>
      </c>
      <c r="M1868">
        <f t="shared" si="175"/>
        <v>62.5</v>
      </c>
      <c r="N1868" t="b">
        <v>0</v>
      </c>
      <c r="O1868">
        <f t="shared" si="178"/>
        <v>1</v>
      </c>
      <c r="P1868" t="s">
        <v>8283</v>
      </c>
      <c r="Q1868" t="str">
        <f t="shared" si="179"/>
        <v>games</v>
      </c>
      <c r="R1868" t="str">
        <f t="shared" si="180"/>
        <v>mobile games</v>
      </c>
      <c r="S1868" s="7">
        <f t="shared" si="176"/>
        <v>42795.166666666672</v>
      </c>
      <c r="T1868" s="7">
        <f t="shared" si="177"/>
        <v>42742.246493055558</v>
      </c>
    </row>
    <row r="1869" spans="1:20" ht="43.2" hidden="1" x14ac:dyDescent="0.5500000000000000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5">
        <v>1478383912</v>
      </c>
      <c r="J1869">
        <v>1475791912</v>
      </c>
      <c r="K1869" t="b">
        <v>0</v>
      </c>
      <c r="L1869">
        <v>1</v>
      </c>
      <c r="M1869">
        <f t="shared" si="175"/>
        <v>10</v>
      </c>
      <c r="N1869" t="b">
        <v>0</v>
      </c>
      <c r="O1869">
        <f t="shared" si="178"/>
        <v>0</v>
      </c>
      <c r="P1869" t="s">
        <v>8283</v>
      </c>
      <c r="Q1869" t="str">
        <f t="shared" si="179"/>
        <v>games</v>
      </c>
      <c r="R1869" t="str">
        <f t="shared" si="180"/>
        <v>mobile games</v>
      </c>
      <c r="S1869" s="7">
        <f t="shared" si="176"/>
        <v>42679.924907407403</v>
      </c>
      <c r="T1869" s="7">
        <f t="shared" si="177"/>
        <v>42649.924907407403</v>
      </c>
    </row>
    <row r="1870" spans="1:20" ht="43.2" hidden="1" x14ac:dyDescent="0.5500000000000000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5">
        <v>1450166340</v>
      </c>
      <c r="J1870">
        <v>1448044925</v>
      </c>
      <c r="K1870" t="b">
        <v>0</v>
      </c>
      <c r="L1870">
        <v>17</v>
      </c>
      <c r="M1870">
        <f t="shared" si="175"/>
        <v>71.59</v>
      </c>
      <c r="N1870" t="b">
        <v>0</v>
      </c>
      <c r="O1870">
        <f t="shared" si="178"/>
        <v>5</v>
      </c>
      <c r="P1870" t="s">
        <v>8283</v>
      </c>
      <c r="Q1870" t="str">
        <f t="shared" si="179"/>
        <v>games</v>
      </c>
      <c r="R1870" t="str">
        <f t="shared" si="180"/>
        <v>mobile games</v>
      </c>
      <c r="S1870" s="7">
        <f t="shared" si="176"/>
        <v>42353.332638888889</v>
      </c>
      <c r="T1870" s="7">
        <f t="shared" si="177"/>
        <v>42328.779224537036</v>
      </c>
    </row>
    <row r="1871" spans="1:20" ht="43.2" hidden="1" x14ac:dyDescent="0.5500000000000000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5">
        <v>1483488249</v>
      </c>
      <c r="J1871">
        <v>1480896249</v>
      </c>
      <c r="K1871" t="b">
        <v>0</v>
      </c>
      <c r="L1871">
        <v>0</v>
      </c>
      <c r="M1871">
        <f t="shared" si="175"/>
        <v>0</v>
      </c>
      <c r="N1871" t="b">
        <v>0</v>
      </c>
      <c r="O1871">
        <f t="shared" si="178"/>
        <v>0</v>
      </c>
      <c r="P1871" t="s">
        <v>8283</v>
      </c>
      <c r="Q1871" t="str">
        <f t="shared" si="179"/>
        <v>games</v>
      </c>
      <c r="R1871" t="str">
        <f t="shared" si="180"/>
        <v>mobile games</v>
      </c>
      <c r="S1871" s="7">
        <f t="shared" si="176"/>
        <v>42739.002881944441</v>
      </c>
      <c r="T1871" s="7">
        <f t="shared" si="177"/>
        <v>42709.002881944441</v>
      </c>
    </row>
    <row r="1872" spans="1:20" ht="43.2" hidden="1" x14ac:dyDescent="0.5500000000000000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5">
        <v>1454213820</v>
      </c>
      <c r="J1872">
        <v>1451723535</v>
      </c>
      <c r="K1872" t="b">
        <v>0</v>
      </c>
      <c r="L1872">
        <v>11</v>
      </c>
      <c r="M1872">
        <f t="shared" si="175"/>
        <v>32.82</v>
      </c>
      <c r="N1872" t="b">
        <v>0</v>
      </c>
      <c r="O1872">
        <f t="shared" si="178"/>
        <v>10</v>
      </c>
      <c r="P1872" t="s">
        <v>8283</v>
      </c>
      <c r="Q1872" t="str">
        <f t="shared" si="179"/>
        <v>games</v>
      </c>
      <c r="R1872" t="str">
        <f t="shared" si="180"/>
        <v>mobile games</v>
      </c>
      <c r="S1872" s="7">
        <f t="shared" si="176"/>
        <v>42400.178472222222</v>
      </c>
      <c r="T1872" s="7">
        <f t="shared" si="177"/>
        <v>42371.355729166666</v>
      </c>
    </row>
    <row r="1873" spans="1:20" ht="43.2" hidden="1" x14ac:dyDescent="0.5500000000000000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5">
        <v>1416512901</v>
      </c>
      <c r="J1873">
        <v>1413053301</v>
      </c>
      <c r="K1873" t="b">
        <v>0</v>
      </c>
      <c r="L1873">
        <v>95</v>
      </c>
      <c r="M1873">
        <f t="shared" si="175"/>
        <v>49.12</v>
      </c>
      <c r="N1873" t="b">
        <v>0</v>
      </c>
      <c r="O1873">
        <f t="shared" si="178"/>
        <v>72</v>
      </c>
      <c r="P1873" t="s">
        <v>8283</v>
      </c>
      <c r="Q1873" t="str">
        <f t="shared" si="179"/>
        <v>games</v>
      </c>
      <c r="R1873" t="str">
        <f t="shared" si="180"/>
        <v>mobile games</v>
      </c>
      <c r="S1873" s="7">
        <f t="shared" si="176"/>
        <v>41963.825243055559</v>
      </c>
      <c r="T1873" s="7">
        <f t="shared" si="177"/>
        <v>41923.783576388887</v>
      </c>
    </row>
    <row r="1874" spans="1:20" ht="43.2" hidden="1" x14ac:dyDescent="0.5500000000000000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5">
        <v>1435633602</v>
      </c>
      <c r="J1874">
        <v>1433041602</v>
      </c>
      <c r="K1874" t="b">
        <v>0</v>
      </c>
      <c r="L1874">
        <v>13</v>
      </c>
      <c r="M1874">
        <f t="shared" si="175"/>
        <v>16.309999999999999</v>
      </c>
      <c r="N1874" t="b">
        <v>0</v>
      </c>
      <c r="O1874">
        <f t="shared" si="178"/>
        <v>1</v>
      </c>
      <c r="P1874" t="s">
        <v>8283</v>
      </c>
      <c r="Q1874" t="str">
        <f t="shared" si="179"/>
        <v>games</v>
      </c>
      <c r="R1874" t="str">
        <f t="shared" si="180"/>
        <v>mobile games</v>
      </c>
      <c r="S1874" s="7">
        <f t="shared" si="176"/>
        <v>42185.129652777774</v>
      </c>
      <c r="T1874" s="7">
        <f t="shared" si="177"/>
        <v>42155.129652777774</v>
      </c>
    </row>
    <row r="1875" spans="1:20" ht="43.2" hidden="1" x14ac:dyDescent="0.5500000000000000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5">
        <v>1436373900</v>
      </c>
      <c r="J1875">
        <v>1433861210</v>
      </c>
      <c r="K1875" t="b">
        <v>0</v>
      </c>
      <c r="L1875">
        <v>2</v>
      </c>
      <c r="M1875">
        <f t="shared" si="175"/>
        <v>18</v>
      </c>
      <c r="N1875" t="b">
        <v>0</v>
      </c>
      <c r="O1875">
        <f t="shared" si="178"/>
        <v>0</v>
      </c>
      <c r="P1875" t="s">
        <v>8283</v>
      </c>
      <c r="Q1875" t="str">
        <f t="shared" si="179"/>
        <v>games</v>
      </c>
      <c r="R1875" t="str">
        <f t="shared" si="180"/>
        <v>mobile games</v>
      </c>
      <c r="S1875" s="7">
        <f t="shared" si="176"/>
        <v>42193.697916666672</v>
      </c>
      <c r="T1875" s="7">
        <f t="shared" si="177"/>
        <v>42164.615856481483</v>
      </c>
    </row>
    <row r="1876" spans="1:20" ht="57.6" hidden="1" x14ac:dyDescent="0.5500000000000000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5">
        <v>1467155733</v>
      </c>
      <c r="J1876">
        <v>1465427733</v>
      </c>
      <c r="K1876" t="b">
        <v>0</v>
      </c>
      <c r="L1876">
        <v>2</v>
      </c>
      <c r="M1876">
        <f t="shared" si="175"/>
        <v>13</v>
      </c>
      <c r="N1876" t="b">
        <v>0</v>
      </c>
      <c r="O1876">
        <f t="shared" si="178"/>
        <v>0</v>
      </c>
      <c r="P1876" t="s">
        <v>8283</v>
      </c>
      <c r="Q1876" t="str">
        <f t="shared" si="179"/>
        <v>games</v>
      </c>
      <c r="R1876" t="str">
        <f t="shared" si="180"/>
        <v>mobile games</v>
      </c>
      <c r="S1876" s="7">
        <f t="shared" si="176"/>
        <v>42549.969131944439</v>
      </c>
      <c r="T1876" s="7">
        <f t="shared" si="177"/>
        <v>42529.969131944439</v>
      </c>
    </row>
    <row r="1877" spans="1:20" ht="28.8" hidden="1" x14ac:dyDescent="0.5500000000000000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5">
        <v>1470519308</v>
      </c>
      <c r="J1877">
        <v>1465335308</v>
      </c>
      <c r="K1877" t="b">
        <v>0</v>
      </c>
      <c r="L1877">
        <v>3</v>
      </c>
      <c r="M1877">
        <f t="shared" si="175"/>
        <v>17</v>
      </c>
      <c r="N1877" t="b">
        <v>0</v>
      </c>
      <c r="O1877">
        <f t="shared" si="178"/>
        <v>1</v>
      </c>
      <c r="P1877" t="s">
        <v>8283</v>
      </c>
      <c r="Q1877" t="str">
        <f t="shared" si="179"/>
        <v>games</v>
      </c>
      <c r="R1877" t="str">
        <f t="shared" si="180"/>
        <v>mobile games</v>
      </c>
      <c r="S1877" s="7">
        <f t="shared" si="176"/>
        <v>42588.899398148147</v>
      </c>
      <c r="T1877" s="7">
        <f t="shared" si="177"/>
        <v>42528.899398148147</v>
      </c>
    </row>
    <row r="1878" spans="1:20" ht="43.2" hidden="1" x14ac:dyDescent="0.5500000000000000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5">
        <v>1402901405</v>
      </c>
      <c r="J1878">
        <v>1400309405</v>
      </c>
      <c r="K1878" t="b">
        <v>0</v>
      </c>
      <c r="L1878">
        <v>0</v>
      </c>
      <c r="M1878">
        <f t="shared" si="175"/>
        <v>0</v>
      </c>
      <c r="N1878" t="b">
        <v>0</v>
      </c>
      <c r="O1878">
        <f t="shared" si="178"/>
        <v>0</v>
      </c>
      <c r="P1878" t="s">
        <v>8283</v>
      </c>
      <c r="Q1878" t="str">
        <f t="shared" si="179"/>
        <v>games</v>
      </c>
      <c r="R1878" t="str">
        <f t="shared" si="180"/>
        <v>mobile games</v>
      </c>
      <c r="S1878" s="7">
        <f t="shared" si="176"/>
        <v>41806.284780092588</v>
      </c>
      <c r="T1878" s="7">
        <f t="shared" si="177"/>
        <v>41776.284780092588</v>
      </c>
    </row>
    <row r="1879" spans="1:20" ht="28.8" hidden="1" x14ac:dyDescent="0.5500000000000000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5">
        <v>1425170525</v>
      </c>
      <c r="J1879">
        <v>1422664925</v>
      </c>
      <c r="K1879" t="b">
        <v>0</v>
      </c>
      <c r="L1879">
        <v>0</v>
      </c>
      <c r="M1879">
        <f t="shared" si="175"/>
        <v>0</v>
      </c>
      <c r="N1879" t="b">
        <v>0</v>
      </c>
      <c r="O1879">
        <f t="shared" si="178"/>
        <v>0</v>
      </c>
      <c r="P1879" t="s">
        <v>8283</v>
      </c>
      <c r="Q1879" t="str">
        <f t="shared" si="179"/>
        <v>games</v>
      </c>
      <c r="R1879" t="str">
        <f t="shared" si="180"/>
        <v>mobile games</v>
      </c>
      <c r="S1879" s="7">
        <f t="shared" si="176"/>
        <v>42064.029224537036</v>
      </c>
      <c r="T1879" s="7">
        <f t="shared" si="177"/>
        <v>42035.029224537036</v>
      </c>
    </row>
    <row r="1880" spans="1:20" ht="43.2" hidden="1" x14ac:dyDescent="0.5500000000000000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5">
        <v>1402618355</v>
      </c>
      <c r="J1880">
        <v>1400026355</v>
      </c>
      <c r="K1880" t="b">
        <v>0</v>
      </c>
      <c r="L1880">
        <v>0</v>
      </c>
      <c r="M1880">
        <f t="shared" si="175"/>
        <v>0</v>
      </c>
      <c r="N1880" t="b">
        <v>0</v>
      </c>
      <c r="O1880">
        <f t="shared" si="178"/>
        <v>0</v>
      </c>
      <c r="P1880" t="s">
        <v>8283</v>
      </c>
      <c r="Q1880" t="str">
        <f t="shared" si="179"/>
        <v>games</v>
      </c>
      <c r="R1880" t="str">
        <f t="shared" si="180"/>
        <v>mobile games</v>
      </c>
      <c r="S1880" s="7">
        <f t="shared" si="176"/>
        <v>41803.008738425924</v>
      </c>
      <c r="T1880" s="7">
        <f t="shared" si="177"/>
        <v>41773.008738425924</v>
      </c>
    </row>
    <row r="1881" spans="1:20" ht="43.2" hidden="1" x14ac:dyDescent="0.5500000000000000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5">
        <v>1457966129</v>
      </c>
      <c r="J1881">
        <v>1455377729</v>
      </c>
      <c r="K1881" t="b">
        <v>0</v>
      </c>
      <c r="L1881">
        <v>2</v>
      </c>
      <c r="M1881">
        <f t="shared" si="175"/>
        <v>3</v>
      </c>
      <c r="N1881" t="b">
        <v>0</v>
      </c>
      <c r="O1881">
        <f t="shared" si="178"/>
        <v>0</v>
      </c>
      <c r="P1881" t="s">
        <v>8283</v>
      </c>
      <c r="Q1881" t="str">
        <f t="shared" si="179"/>
        <v>games</v>
      </c>
      <c r="R1881" t="str">
        <f t="shared" si="180"/>
        <v>mobile games</v>
      </c>
      <c r="S1881" s="7">
        <f t="shared" si="176"/>
        <v>42443.607974537037</v>
      </c>
      <c r="T1881" s="7">
        <f t="shared" si="177"/>
        <v>42413.649641203709</v>
      </c>
    </row>
    <row r="1882" spans="1:20" ht="28.8" hidden="1" x14ac:dyDescent="0.5500000000000000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5">
        <v>1459341380</v>
      </c>
      <c r="J1882">
        <v>1456839380</v>
      </c>
      <c r="K1882" t="b">
        <v>0</v>
      </c>
      <c r="L1882">
        <v>24</v>
      </c>
      <c r="M1882">
        <f t="shared" si="175"/>
        <v>41.83</v>
      </c>
      <c r="N1882" t="b">
        <v>0</v>
      </c>
      <c r="O1882">
        <f t="shared" si="178"/>
        <v>20</v>
      </c>
      <c r="P1882" t="s">
        <v>8283</v>
      </c>
      <c r="Q1882" t="str">
        <f t="shared" si="179"/>
        <v>games</v>
      </c>
      <c r="R1882" t="str">
        <f t="shared" si="180"/>
        <v>mobile games</v>
      </c>
      <c r="S1882" s="7">
        <f t="shared" si="176"/>
        <v>42459.525231481486</v>
      </c>
      <c r="T1882" s="7">
        <f t="shared" si="177"/>
        <v>42430.566898148143</v>
      </c>
    </row>
    <row r="1883" spans="1:20" ht="43.2" hidden="1" x14ac:dyDescent="0.5500000000000000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5">
        <v>1425955189</v>
      </c>
      <c r="J1883">
        <v>1423366789</v>
      </c>
      <c r="K1883" t="b">
        <v>0</v>
      </c>
      <c r="L1883">
        <v>70</v>
      </c>
      <c r="M1883">
        <f t="shared" si="175"/>
        <v>49.34</v>
      </c>
      <c r="N1883" t="b">
        <v>1</v>
      </c>
      <c r="O1883">
        <f t="shared" si="178"/>
        <v>173</v>
      </c>
      <c r="P1883" t="s">
        <v>8279</v>
      </c>
      <c r="Q1883" t="str">
        <f t="shared" si="179"/>
        <v>music</v>
      </c>
      <c r="R1883" t="str">
        <f t="shared" si="180"/>
        <v>indie rock</v>
      </c>
      <c r="S1883" s="7">
        <f t="shared" si="176"/>
        <v>42073.110983796301</v>
      </c>
      <c r="T1883" s="7">
        <f t="shared" si="177"/>
        <v>42043.152650462958</v>
      </c>
    </row>
    <row r="1884" spans="1:20" ht="43.2" hidden="1" x14ac:dyDescent="0.5500000000000000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5">
        <v>1341964080</v>
      </c>
      <c r="J1884">
        <v>1339109212</v>
      </c>
      <c r="K1884" t="b">
        <v>0</v>
      </c>
      <c r="L1884">
        <v>81</v>
      </c>
      <c r="M1884">
        <f t="shared" si="175"/>
        <v>41.73</v>
      </c>
      <c r="N1884" t="b">
        <v>1</v>
      </c>
      <c r="O1884">
        <f t="shared" si="178"/>
        <v>101</v>
      </c>
      <c r="P1884" t="s">
        <v>8279</v>
      </c>
      <c r="Q1884" t="str">
        <f t="shared" si="179"/>
        <v>music</v>
      </c>
      <c r="R1884" t="str">
        <f t="shared" si="180"/>
        <v>indie rock</v>
      </c>
      <c r="S1884" s="7">
        <f t="shared" si="176"/>
        <v>41100.991666666669</v>
      </c>
      <c r="T1884" s="7">
        <f t="shared" si="177"/>
        <v>41067.949212962965</v>
      </c>
    </row>
    <row r="1885" spans="1:20" ht="43.2" hidden="1" x14ac:dyDescent="0.5500000000000000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5">
        <v>1333921508</v>
      </c>
      <c r="J1885">
        <v>1331333108</v>
      </c>
      <c r="K1885" t="b">
        <v>0</v>
      </c>
      <c r="L1885">
        <v>32</v>
      </c>
      <c r="M1885">
        <f t="shared" si="175"/>
        <v>32.72</v>
      </c>
      <c r="N1885" t="b">
        <v>1</v>
      </c>
      <c r="O1885">
        <f t="shared" si="178"/>
        <v>105</v>
      </c>
      <c r="P1885" t="s">
        <v>8279</v>
      </c>
      <c r="Q1885" t="str">
        <f t="shared" si="179"/>
        <v>music</v>
      </c>
      <c r="R1885" t="str">
        <f t="shared" si="180"/>
        <v>indie rock</v>
      </c>
      <c r="S1885" s="7">
        <f t="shared" si="176"/>
        <v>41007.906342592592</v>
      </c>
      <c r="T1885" s="7">
        <f t="shared" si="177"/>
        <v>40977.948009259257</v>
      </c>
    </row>
    <row r="1886" spans="1:20" ht="43.2" hidden="1" x14ac:dyDescent="0.5500000000000000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5">
        <v>1354017600</v>
      </c>
      <c r="J1886">
        <v>1350967535</v>
      </c>
      <c r="K1886" t="b">
        <v>0</v>
      </c>
      <c r="L1886">
        <v>26</v>
      </c>
      <c r="M1886">
        <f t="shared" si="175"/>
        <v>51.96</v>
      </c>
      <c r="N1886" t="b">
        <v>1</v>
      </c>
      <c r="O1886">
        <f t="shared" si="178"/>
        <v>135</v>
      </c>
      <c r="P1886" t="s">
        <v>8279</v>
      </c>
      <c r="Q1886" t="str">
        <f t="shared" si="179"/>
        <v>music</v>
      </c>
      <c r="R1886" t="str">
        <f t="shared" si="180"/>
        <v>indie rock</v>
      </c>
      <c r="S1886" s="7">
        <f t="shared" si="176"/>
        <v>41240.5</v>
      </c>
      <c r="T1886" s="7">
        <f t="shared" si="177"/>
        <v>41205.198321759257</v>
      </c>
    </row>
    <row r="1887" spans="1:20" ht="43.2" hidden="1" x14ac:dyDescent="0.5500000000000000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5">
        <v>1344636000</v>
      </c>
      <c r="J1887">
        <v>1341800110</v>
      </c>
      <c r="K1887" t="b">
        <v>0</v>
      </c>
      <c r="L1887">
        <v>105</v>
      </c>
      <c r="M1887">
        <f t="shared" si="175"/>
        <v>50.69</v>
      </c>
      <c r="N1887" t="b">
        <v>1</v>
      </c>
      <c r="O1887">
        <f t="shared" si="178"/>
        <v>116</v>
      </c>
      <c r="P1887" t="s">
        <v>8279</v>
      </c>
      <c r="Q1887" t="str">
        <f t="shared" si="179"/>
        <v>music</v>
      </c>
      <c r="R1887" t="str">
        <f t="shared" si="180"/>
        <v>indie rock</v>
      </c>
      <c r="S1887" s="7">
        <f t="shared" si="176"/>
        <v>41131.916666666664</v>
      </c>
      <c r="T1887" s="7">
        <f t="shared" si="177"/>
        <v>41099.093865740739</v>
      </c>
    </row>
    <row r="1888" spans="1:20" ht="43.2" hidden="1" x14ac:dyDescent="0.5500000000000000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5">
        <v>1415832338</v>
      </c>
      <c r="J1888">
        <v>1413236738</v>
      </c>
      <c r="K1888" t="b">
        <v>0</v>
      </c>
      <c r="L1888">
        <v>29</v>
      </c>
      <c r="M1888">
        <f t="shared" si="175"/>
        <v>42.24</v>
      </c>
      <c r="N1888" t="b">
        <v>1</v>
      </c>
      <c r="O1888">
        <f t="shared" si="178"/>
        <v>102</v>
      </c>
      <c r="P1888" t="s">
        <v>8279</v>
      </c>
      <c r="Q1888" t="str">
        <f t="shared" si="179"/>
        <v>music</v>
      </c>
      <c r="R1888" t="str">
        <f t="shared" si="180"/>
        <v>indie rock</v>
      </c>
      <c r="S1888" s="7">
        <f t="shared" si="176"/>
        <v>41955.94835648148</v>
      </c>
      <c r="T1888" s="7">
        <f t="shared" si="177"/>
        <v>41925.906689814816</v>
      </c>
    </row>
    <row r="1889" spans="1:20" ht="43.2" hidden="1" x14ac:dyDescent="0.5500000000000000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5">
        <v>1449178200</v>
      </c>
      <c r="J1889">
        <v>1447614732</v>
      </c>
      <c r="K1889" t="b">
        <v>0</v>
      </c>
      <c r="L1889">
        <v>8</v>
      </c>
      <c r="M1889">
        <f t="shared" si="175"/>
        <v>416.88</v>
      </c>
      <c r="N1889" t="b">
        <v>1</v>
      </c>
      <c r="O1889">
        <f t="shared" si="178"/>
        <v>111</v>
      </c>
      <c r="P1889" t="s">
        <v>8279</v>
      </c>
      <c r="Q1889" t="str">
        <f t="shared" si="179"/>
        <v>music</v>
      </c>
      <c r="R1889" t="str">
        <f t="shared" si="180"/>
        <v>indie rock</v>
      </c>
      <c r="S1889" s="7">
        <f t="shared" si="176"/>
        <v>42341.895833333328</v>
      </c>
      <c r="T1889" s="7">
        <f t="shared" si="177"/>
        <v>42323.800138888888</v>
      </c>
    </row>
    <row r="1890" spans="1:20" ht="43.2" hidden="1" x14ac:dyDescent="0.5500000000000000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5">
        <v>1275368340</v>
      </c>
      <c r="J1890">
        <v>1272692732</v>
      </c>
      <c r="K1890" t="b">
        <v>0</v>
      </c>
      <c r="L1890">
        <v>89</v>
      </c>
      <c r="M1890">
        <f t="shared" si="175"/>
        <v>46.65</v>
      </c>
      <c r="N1890" t="b">
        <v>1</v>
      </c>
      <c r="O1890">
        <f t="shared" si="178"/>
        <v>166</v>
      </c>
      <c r="P1890" t="s">
        <v>8279</v>
      </c>
      <c r="Q1890" t="str">
        <f t="shared" si="179"/>
        <v>music</v>
      </c>
      <c r="R1890" t="str">
        <f t="shared" si="180"/>
        <v>indie rock</v>
      </c>
      <c r="S1890" s="7">
        <f t="shared" si="176"/>
        <v>40330.207638888889</v>
      </c>
      <c r="T1890" s="7">
        <f t="shared" si="177"/>
        <v>40299.239953703705</v>
      </c>
    </row>
    <row r="1891" spans="1:20" ht="43.2" hidden="1" x14ac:dyDescent="0.5500000000000000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5">
        <v>1363024946</v>
      </c>
      <c r="J1891">
        <v>1359140546</v>
      </c>
      <c r="K1891" t="b">
        <v>0</v>
      </c>
      <c r="L1891">
        <v>44</v>
      </c>
      <c r="M1891">
        <f t="shared" si="175"/>
        <v>48.45</v>
      </c>
      <c r="N1891" t="b">
        <v>1</v>
      </c>
      <c r="O1891">
        <f t="shared" si="178"/>
        <v>107</v>
      </c>
      <c r="P1891" t="s">
        <v>8279</v>
      </c>
      <c r="Q1891" t="str">
        <f t="shared" si="179"/>
        <v>music</v>
      </c>
      <c r="R1891" t="str">
        <f t="shared" si="180"/>
        <v>indie rock</v>
      </c>
      <c r="S1891" s="7">
        <f t="shared" si="176"/>
        <v>41344.751689814817</v>
      </c>
      <c r="T1891" s="7">
        <f t="shared" si="177"/>
        <v>41299.793356481481</v>
      </c>
    </row>
    <row r="1892" spans="1:20" ht="43.2" hidden="1" x14ac:dyDescent="0.5500000000000000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5">
        <v>1355597528</v>
      </c>
      <c r="J1892">
        <v>1353005528</v>
      </c>
      <c r="K1892" t="b">
        <v>0</v>
      </c>
      <c r="L1892">
        <v>246</v>
      </c>
      <c r="M1892">
        <f t="shared" si="175"/>
        <v>70.53</v>
      </c>
      <c r="N1892" t="b">
        <v>1</v>
      </c>
      <c r="O1892">
        <f t="shared" si="178"/>
        <v>145</v>
      </c>
      <c r="P1892" t="s">
        <v>8279</v>
      </c>
      <c r="Q1892" t="str">
        <f t="shared" si="179"/>
        <v>music</v>
      </c>
      <c r="R1892" t="str">
        <f t="shared" si="180"/>
        <v>indie rock</v>
      </c>
      <c r="S1892" s="7">
        <f t="shared" si="176"/>
        <v>41258.786203703705</v>
      </c>
      <c r="T1892" s="7">
        <f t="shared" si="177"/>
        <v>41228.786203703705</v>
      </c>
    </row>
    <row r="1893" spans="1:20" ht="57.6" hidden="1" x14ac:dyDescent="0.5500000000000000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5">
        <v>1279778400</v>
      </c>
      <c r="J1893">
        <v>1275851354</v>
      </c>
      <c r="K1893" t="b">
        <v>0</v>
      </c>
      <c r="L1893">
        <v>120</v>
      </c>
      <c r="M1893">
        <f t="shared" si="175"/>
        <v>87.96</v>
      </c>
      <c r="N1893" t="b">
        <v>1</v>
      </c>
      <c r="O1893">
        <f t="shared" si="178"/>
        <v>106</v>
      </c>
      <c r="P1893" t="s">
        <v>8279</v>
      </c>
      <c r="Q1893" t="str">
        <f t="shared" si="179"/>
        <v>music</v>
      </c>
      <c r="R1893" t="str">
        <f t="shared" si="180"/>
        <v>indie rock</v>
      </c>
      <c r="S1893" s="7">
        <f t="shared" si="176"/>
        <v>40381.25</v>
      </c>
      <c r="T1893" s="7">
        <f t="shared" si="177"/>
        <v>40335.798078703701</v>
      </c>
    </row>
    <row r="1894" spans="1:20" ht="43.2" hidden="1" x14ac:dyDescent="0.5500000000000000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5">
        <v>1307459881</v>
      </c>
      <c r="J1894">
        <v>1304867881</v>
      </c>
      <c r="K1894" t="b">
        <v>0</v>
      </c>
      <c r="L1894">
        <v>26</v>
      </c>
      <c r="M1894">
        <f t="shared" si="175"/>
        <v>26.27</v>
      </c>
      <c r="N1894" t="b">
        <v>1</v>
      </c>
      <c r="O1894">
        <f t="shared" si="178"/>
        <v>137</v>
      </c>
      <c r="P1894" t="s">
        <v>8279</v>
      </c>
      <c r="Q1894" t="str">
        <f t="shared" si="179"/>
        <v>music</v>
      </c>
      <c r="R1894" t="str">
        <f t="shared" si="180"/>
        <v>indie rock</v>
      </c>
      <c r="S1894" s="7">
        <f t="shared" si="176"/>
        <v>40701.637511574074</v>
      </c>
      <c r="T1894" s="7">
        <f t="shared" si="177"/>
        <v>40671.637511574074</v>
      </c>
    </row>
    <row r="1895" spans="1:20" ht="43.2" hidden="1" x14ac:dyDescent="0.5500000000000000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5">
        <v>1302926340</v>
      </c>
      <c r="J1895">
        <v>1301524585</v>
      </c>
      <c r="K1895" t="b">
        <v>0</v>
      </c>
      <c r="L1895">
        <v>45</v>
      </c>
      <c r="M1895">
        <f t="shared" si="175"/>
        <v>57.78</v>
      </c>
      <c r="N1895" t="b">
        <v>1</v>
      </c>
      <c r="O1895">
        <f t="shared" si="178"/>
        <v>104</v>
      </c>
      <c r="P1895" t="s">
        <v>8279</v>
      </c>
      <c r="Q1895" t="str">
        <f t="shared" si="179"/>
        <v>music</v>
      </c>
      <c r="R1895" t="str">
        <f t="shared" si="180"/>
        <v>indie rock</v>
      </c>
      <c r="S1895" s="7">
        <f t="shared" si="176"/>
        <v>40649.165972222225</v>
      </c>
      <c r="T1895" s="7">
        <f t="shared" si="177"/>
        <v>40632.94195601852</v>
      </c>
    </row>
    <row r="1896" spans="1:20" ht="28.8" hidden="1" x14ac:dyDescent="0.5500000000000000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5">
        <v>1329082983</v>
      </c>
      <c r="J1896">
        <v>1326404583</v>
      </c>
      <c r="K1896" t="b">
        <v>0</v>
      </c>
      <c r="L1896">
        <v>20</v>
      </c>
      <c r="M1896">
        <f t="shared" si="175"/>
        <v>57.25</v>
      </c>
      <c r="N1896" t="b">
        <v>1</v>
      </c>
      <c r="O1896">
        <f t="shared" si="178"/>
        <v>115</v>
      </c>
      <c r="P1896" t="s">
        <v>8279</v>
      </c>
      <c r="Q1896" t="str">
        <f t="shared" si="179"/>
        <v>music</v>
      </c>
      <c r="R1896" t="str">
        <f t="shared" si="180"/>
        <v>indie rock</v>
      </c>
      <c r="S1896" s="7">
        <f t="shared" si="176"/>
        <v>40951.904895833337</v>
      </c>
      <c r="T1896" s="7">
        <f t="shared" si="177"/>
        <v>40920.904895833337</v>
      </c>
    </row>
    <row r="1897" spans="1:20" ht="43.2" hidden="1" x14ac:dyDescent="0.5500000000000000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5">
        <v>1445363722</v>
      </c>
      <c r="J1897">
        <v>1442771722</v>
      </c>
      <c r="K1897" t="b">
        <v>0</v>
      </c>
      <c r="L1897">
        <v>47</v>
      </c>
      <c r="M1897">
        <f t="shared" si="175"/>
        <v>196.34</v>
      </c>
      <c r="N1897" t="b">
        <v>1</v>
      </c>
      <c r="O1897">
        <f t="shared" si="178"/>
        <v>102</v>
      </c>
      <c r="P1897" t="s">
        <v>8279</v>
      </c>
      <c r="Q1897" t="str">
        <f t="shared" si="179"/>
        <v>music</v>
      </c>
      <c r="R1897" t="str">
        <f t="shared" si="180"/>
        <v>indie rock</v>
      </c>
      <c r="S1897" s="7">
        <f t="shared" si="176"/>
        <v>42297.746782407412</v>
      </c>
      <c r="T1897" s="7">
        <f t="shared" si="177"/>
        <v>42267.746782407412</v>
      </c>
    </row>
    <row r="1898" spans="1:20" ht="43.2" hidden="1" x14ac:dyDescent="0.5500000000000000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5">
        <v>1334250165</v>
      </c>
      <c r="J1898">
        <v>1331658165</v>
      </c>
      <c r="K1898" t="b">
        <v>0</v>
      </c>
      <c r="L1898">
        <v>13</v>
      </c>
      <c r="M1898">
        <f t="shared" si="175"/>
        <v>43</v>
      </c>
      <c r="N1898" t="b">
        <v>1</v>
      </c>
      <c r="O1898">
        <f t="shared" si="178"/>
        <v>124</v>
      </c>
      <c r="P1898" t="s">
        <v>8279</v>
      </c>
      <c r="Q1898" t="str">
        <f t="shared" si="179"/>
        <v>music</v>
      </c>
      <c r="R1898" t="str">
        <f t="shared" si="180"/>
        <v>indie rock</v>
      </c>
      <c r="S1898" s="7">
        <f t="shared" si="176"/>
        <v>41011.710243055553</v>
      </c>
      <c r="T1898" s="7">
        <f t="shared" si="177"/>
        <v>40981.710243055553</v>
      </c>
    </row>
    <row r="1899" spans="1:20" ht="43.2" hidden="1" x14ac:dyDescent="0.5500000000000000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5">
        <v>1393966800</v>
      </c>
      <c r="J1899">
        <v>1392040806</v>
      </c>
      <c r="K1899" t="b">
        <v>0</v>
      </c>
      <c r="L1899">
        <v>183</v>
      </c>
      <c r="M1899">
        <f t="shared" si="175"/>
        <v>35.549999999999997</v>
      </c>
      <c r="N1899" t="b">
        <v>1</v>
      </c>
      <c r="O1899">
        <f t="shared" si="178"/>
        <v>102</v>
      </c>
      <c r="P1899" t="s">
        <v>8279</v>
      </c>
      <c r="Q1899" t="str">
        <f t="shared" si="179"/>
        <v>music</v>
      </c>
      <c r="R1899" t="str">
        <f t="shared" si="180"/>
        <v>indie rock</v>
      </c>
      <c r="S1899" s="7">
        <f t="shared" si="176"/>
        <v>41702.875</v>
      </c>
      <c r="T1899" s="7">
        <f t="shared" si="177"/>
        <v>41680.583402777782</v>
      </c>
    </row>
    <row r="1900" spans="1:20" ht="43.2" hidden="1" x14ac:dyDescent="0.5500000000000000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5">
        <v>1454349600</v>
      </c>
      <c r="J1900">
        <v>1451277473</v>
      </c>
      <c r="K1900" t="b">
        <v>0</v>
      </c>
      <c r="L1900">
        <v>21</v>
      </c>
      <c r="M1900">
        <f t="shared" si="175"/>
        <v>68.81</v>
      </c>
      <c r="N1900" t="b">
        <v>1</v>
      </c>
      <c r="O1900">
        <f t="shared" si="178"/>
        <v>145</v>
      </c>
      <c r="P1900" t="s">
        <v>8279</v>
      </c>
      <c r="Q1900" t="str">
        <f t="shared" si="179"/>
        <v>music</v>
      </c>
      <c r="R1900" t="str">
        <f t="shared" si="180"/>
        <v>indie rock</v>
      </c>
      <c r="S1900" s="7">
        <f t="shared" si="176"/>
        <v>42401.75</v>
      </c>
      <c r="T1900" s="7">
        <f t="shared" si="177"/>
        <v>42366.192974537036</v>
      </c>
    </row>
    <row r="1901" spans="1:20" ht="43.2" hidden="1" x14ac:dyDescent="0.5500000000000000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5">
        <v>1427319366</v>
      </c>
      <c r="J1901">
        <v>1424730966</v>
      </c>
      <c r="K1901" t="b">
        <v>0</v>
      </c>
      <c r="L1901">
        <v>42</v>
      </c>
      <c r="M1901">
        <f t="shared" si="175"/>
        <v>28.57</v>
      </c>
      <c r="N1901" t="b">
        <v>1</v>
      </c>
      <c r="O1901">
        <f t="shared" si="178"/>
        <v>133</v>
      </c>
      <c r="P1901" t="s">
        <v>8279</v>
      </c>
      <c r="Q1901" t="str">
        <f t="shared" si="179"/>
        <v>music</v>
      </c>
      <c r="R1901" t="str">
        <f t="shared" si="180"/>
        <v>indie rock</v>
      </c>
      <c r="S1901" s="7">
        <f t="shared" si="176"/>
        <v>42088.90006944444</v>
      </c>
      <c r="T1901" s="7">
        <f t="shared" si="177"/>
        <v>42058.941736111112</v>
      </c>
    </row>
    <row r="1902" spans="1:20" ht="43.2" hidden="1" x14ac:dyDescent="0.5500000000000000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5">
        <v>1349517540</v>
      </c>
      <c r="J1902">
        <v>1347137731</v>
      </c>
      <c r="K1902" t="b">
        <v>0</v>
      </c>
      <c r="L1902">
        <v>54</v>
      </c>
      <c r="M1902">
        <f t="shared" si="175"/>
        <v>50.63</v>
      </c>
      <c r="N1902" t="b">
        <v>1</v>
      </c>
      <c r="O1902">
        <f t="shared" si="178"/>
        <v>109</v>
      </c>
      <c r="P1902" t="s">
        <v>8279</v>
      </c>
      <c r="Q1902" t="str">
        <f t="shared" si="179"/>
        <v>music</v>
      </c>
      <c r="R1902" t="str">
        <f t="shared" si="180"/>
        <v>indie rock</v>
      </c>
      <c r="S1902" s="7">
        <f t="shared" si="176"/>
        <v>41188.415972222225</v>
      </c>
      <c r="T1902" s="7">
        <f t="shared" si="177"/>
        <v>41160.871886574074</v>
      </c>
    </row>
    <row r="1903" spans="1:20" ht="43.2" hidden="1" x14ac:dyDescent="0.5500000000000000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5">
        <v>1432299600</v>
      </c>
      <c r="J1903">
        <v>1429707729</v>
      </c>
      <c r="K1903" t="b">
        <v>0</v>
      </c>
      <c r="L1903">
        <v>25</v>
      </c>
      <c r="M1903">
        <f t="shared" si="175"/>
        <v>106.8</v>
      </c>
      <c r="N1903" t="b">
        <v>0</v>
      </c>
      <c r="O1903">
        <f t="shared" si="178"/>
        <v>3</v>
      </c>
      <c r="P1903" t="s">
        <v>8294</v>
      </c>
      <c r="Q1903" t="str">
        <f t="shared" si="179"/>
        <v>technology</v>
      </c>
      <c r="R1903" t="str">
        <f t="shared" si="180"/>
        <v>gadgets</v>
      </c>
      <c r="S1903" s="7">
        <f t="shared" si="176"/>
        <v>42146.541666666672</v>
      </c>
      <c r="T1903" s="7">
        <f t="shared" si="177"/>
        <v>42116.54315972222</v>
      </c>
    </row>
    <row r="1904" spans="1:20" ht="43.2" hidden="1" x14ac:dyDescent="0.5500000000000000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5">
        <v>1425495447</v>
      </c>
      <c r="J1904">
        <v>1422903447</v>
      </c>
      <c r="K1904" t="b">
        <v>0</v>
      </c>
      <c r="L1904">
        <v>3</v>
      </c>
      <c r="M1904">
        <f t="shared" si="175"/>
        <v>4</v>
      </c>
      <c r="N1904" t="b">
        <v>0</v>
      </c>
      <c r="O1904">
        <f t="shared" si="178"/>
        <v>1</v>
      </c>
      <c r="P1904" t="s">
        <v>8294</v>
      </c>
      <c r="Q1904" t="str">
        <f t="shared" si="179"/>
        <v>technology</v>
      </c>
      <c r="R1904" t="str">
        <f t="shared" si="180"/>
        <v>gadgets</v>
      </c>
      <c r="S1904" s="7">
        <f t="shared" si="176"/>
        <v>42067.789895833332</v>
      </c>
      <c r="T1904" s="7">
        <f t="shared" si="177"/>
        <v>42037.789895833332</v>
      </c>
    </row>
    <row r="1905" spans="1:20" ht="43.2" hidden="1" x14ac:dyDescent="0.5500000000000000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5">
        <v>1485541791</v>
      </c>
      <c r="J1905">
        <v>1480357791</v>
      </c>
      <c r="K1905" t="b">
        <v>0</v>
      </c>
      <c r="L1905">
        <v>41</v>
      </c>
      <c r="M1905">
        <f t="shared" si="175"/>
        <v>34.1</v>
      </c>
      <c r="N1905" t="b">
        <v>0</v>
      </c>
      <c r="O1905">
        <f t="shared" si="178"/>
        <v>47</v>
      </c>
      <c r="P1905" t="s">
        <v>8294</v>
      </c>
      <c r="Q1905" t="str">
        <f t="shared" si="179"/>
        <v>technology</v>
      </c>
      <c r="R1905" t="str">
        <f t="shared" si="180"/>
        <v>gadgets</v>
      </c>
      <c r="S1905" s="7">
        <f t="shared" si="176"/>
        <v>42762.770729166667</v>
      </c>
      <c r="T1905" s="7">
        <f t="shared" si="177"/>
        <v>42702.770729166667</v>
      </c>
    </row>
    <row r="1906" spans="1:20" ht="43.2" hidden="1" x14ac:dyDescent="0.5500000000000000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5">
        <v>1451752021</v>
      </c>
      <c r="J1906">
        <v>1447864021</v>
      </c>
      <c r="K1906" t="b">
        <v>0</v>
      </c>
      <c r="L1906">
        <v>2</v>
      </c>
      <c r="M1906">
        <f t="shared" si="175"/>
        <v>25</v>
      </c>
      <c r="N1906" t="b">
        <v>0</v>
      </c>
      <c r="O1906">
        <f t="shared" si="178"/>
        <v>0</v>
      </c>
      <c r="P1906" t="s">
        <v>8294</v>
      </c>
      <c r="Q1906" t="str">
        <f t="shared" si="179"/>
        <v>technology</v>
      </c>
      <c r="R1906" t="str">
        <f t="shared" si="180"/>
        <v>gadgets</v>
      </c>
      <c r="S1906" s="7">
        <f t="shared" si="176"/>
        <v>42371.685428240744</v>
      </c>
      <c r="T1906" s="7">
        <f t="shared" si="177"/>
        <v>42326.685428240744</v>
      </c>
    </row>
    <row r="1907" spans="1:20" ht="43.2" hidden="1" x14ac:dyDescent="0.5500000000000000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5">
        <v>1410127994</v>
      </c>
      <c r="J1907">
        <v>1407535994</v>
      </c>
      <c r="K1907" t="b">
        <v>0</v>
      </c>
      <c r="L1907">
        <v>4</v>
      </c>
      <c r="M1907">
        <f t="shared" si="175"/>
        <v>10.5</v>
      </c>
      <c r="N1907" t="b">
        <v>0</v>
      </c>
      <c r="O1907">
        <f t="shared" si="178"/>
        <v>0</v>
      </c>
      <c r="P1907" t="s">
        <v>8294</v>
      </c>
      <c r="Q1907" t="str">
        <f t="shared" si="179"/>
        <v>technology</v>
      </c>
      <c r="R1907" t="str">
        <f t="shared" si="180"/>
        <v>gadgets</v>
      </c>
      <c r="S1907" s="7">
        <f t="shared" si="176"/>
        <v>41889.925856481481</v>
      </c>
      <c r="T1907" s="7">
        <f t="shared" si="177"/>
        <v>41859.925856481481</v>
      </c>
    </row>
    <row r="1908" spans="1:20" ht="43.2" hidden="1" x14ac:dyDescent="0.5500000000000000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5">
        <v>1466697983</v>
      </c>
      <c r="J1908">
        <v>1464105983</v>
      </c>
      <c r="K1908" t="b">
        <v>0</v>
      </c>
      <c r="L1908">
        <v>99</v>
      </c>
      <c r="M1908">
        <f t="shared" si="175"/>
        <v>215.96</v>
      </c>
      <c r="N1908" t="b">
        <v>0</v>
      </c>
      <c r="O1908">
        <f t="shared" si="178"/>
        <v>43</v>
      </c>
      <c r="P1908" t="s">
        <v>8294</v>
      </c>
      <c r="Q1908" t="str">
        <f t="shared" si="179"/>
        <v>technology</v>
      </c>
      <c r="R1908" t="str">
        <f t="shared" si="180"/>
        <v>gadgets</v>
      </c>
      <c r="S1908" s="7">
        <f t="shared" si="176"/>
        <v>42544.671099537038</v>
      </c>
      <c r="T1908" s="7">
        <f t="shared" si="177"/>
        <v>42514.671099537038</v>
      </c>
    </row>
    <row r="1909" spans="1:20" ht="43.2" hidden="1" x14ac:dyDescent="0.5500000000000000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5">
        <v>1400853925</v>
      </c>
      <c r="J1909">
        <v>1399557925</v>
      </c>
      <c r="K1909" t="b">
        <v>0</v>
      </c>
      <c r="L1909">
        <v>4</v>
      </c>
      <c r="M1909">
        <f t="shared" si="175"/>
        <v>21.25</v>
      </c>
      <c r="N1909" t="b">
        <v>0</v>
      </c>
      <c r="O1909">
        <f t="shared" si="178"/>
        <v>0</v>
      </c>
      <c r="P1909" t="s">
        <v>8294</v>
      </c>
      <c r="Q1909" t="str">
        <f t="shared" si="179"/>
        <v>technology</v>
      </c>
      <c r="R1909" t="str">
        <f t="shared" si="180"/>
        <v>gadgets</v>
      </c>
      <c r="S1909" s="7">
        <f t="shared" si="176"/>
        <v>41782.587094907409</v>
      </c>
      <c r="T1909" s="7">
        <f t="shared" si="177"/>
        <v>41767.587094907409</v>
      </c>
    </row>
    <row r="1910" spans="1:20" ht="43.2" hidden="1" x14ac:dyDescent="0.5500000000000000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5">
        <v>1483048900</v>
      </c>
      <c r="J1910">
        <v>1480456900</v>
      </c>
      <c r="K1910" t="b">
        <v>0</v>
      </c>
      <c r="L1910">
        <v>4</v>
      </c>
      <c r="M1910">
        <f t="shared" si="175"/>
        <v>108.25</v>
      </c>
      <c r="N1910" t="b">
        <v>0</v>
      </c>
      <c r="O1910">
        <f t="shared" si="178"/>
        <v>2</v>
      </c>
      <c r="P1910" t="s">
        <v>8294</v>
      </c>
      <c r="Q1910" t="str">
        <f t="shared" si="179"/>
        <v>technology</v>
      </c>
      <c r="R1910" t="str">
        <f t="shared" si="180"/>
        <v>gadgets</v>
      </c>
      <c r="S1910" s="7">
        <f t="shared" si="176"/>
        <v>42733.917824074073</v>
      </c>
      <c r="T1910" s="7">
        <f t="shared" si="177"/>
        <v>42703.917824074073</v>
      </c>
    </row>
    <row r="1911" spans="1:20" ht="43.2" hidden="1" x14ac:dyDescent="0.5500000000000000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5">
        <v>1414059479</v>
      </c>
      <c r="J1911">
        <v>1411467479</v>
      </c>
      <c r="K1911" t="b">
        <v>0</v>
      </c>
      <c r="L1911">
        <v>38</v>
      </c>
      <c r="M1911">
        <f t="shared" si="175"/>
        <v>129.97</v>
      </c>
      <c r="N1911" t="b">
        <v>0</v>
      </c>
      <c r="O1911">
        <f t="shared" si="178"/>
        <v>14</v>
      </c>
      <c r="P1911" t="s">
        <v>8294</v>
      </c>
      <c r="Q1911" t="str">
        <f t="shared" si="179"/>
        <v>technology</v>
      </c>
      <c r="R1911" t="str">
        <f t="shared" si="180"/>
        <v>gadgets</v>
      </c>
      <c r="S1911" s="7">
        <f t="shared" si="176"/>
        <v>41935.429155092592</v>
      </c>
      <c r="T1911" s="7">
        <f t="shared" si="177"/>
        <v>41905.429155092592</v>
      </c>
    </row>
    <row r="1912" spans="1:20" ht="43.2" hidden="1" x14ac:dyDescent="0.5500000000000000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5">
        <v>1446331500</v>
      </c>
      <c r="J1912">
        <v>1442531217</v>
      </c>
      <c r="K1912" t="b">
        <v>0</v>
      </c>
      <c r="L1912">
        <v>285</v>
      </c>
      <c r="M1912">
        <f t="shared" si="175"/>
        <v>117.49</v>
      </c>
      <c r="N1912" t="b">
        <v>0</v>
      </c>
      <c r="O1912">
        <f t="shared" si="178"/>
        <v>39</v>
      </c>
      <c r="P1912" t="s">
        <v>8294</v>
      </c>
      <c r="Q1912" t="str">
        <f t="shared" si="179"/>
        <v>technology</v>
      </c>
      <c r="R1912" t="str">
        <f t="shared" si="180"/>
        <v>gadgets</v>
      </c>
      <c r="S1912" s="7">
        <f t="shared" si="176"/>
        <v>42308.947916666672</v>
      </c>
      <c r="T1912" s="7">
        <f t="shared" si="177"/>
        <v>42264.963159722218</v>
      </c>
    </row>
    <row r="1913" spans="1:20" ht="43.2" hidden="1" x14ac:dyDescent="0.5500000000000000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5">
        <v>1407545334</v>
      </c>
      <c r="J1913">
        <v>1404953334</v>
      </c>
      <c r="K1913" t="b">
        <v>0</v>
      </c>
      <c r="L1913">
        <v>1</v>
      </c>
      <c r="M1913">
        <f t="shared" si="175"/>
        <v>10</v>
      </c>
      <c r="N1913" t="b">
        <v>0</v>
      </c>
      <c r="O1913">
        <f t="shared" si="178"/>
        <v>0</v>
      </c>
      <c r="P1913" t="s">
        <v>8294</v>
      </c>
      <c r="Q1913" t="str">
        <f t="shared" si="179"/>
        <v>technology</v>
      </c>
      <c r="R1913" t="str">
        <f t="shared" si="180"/>
        <v>gadgets</v>
      </c>
      <c r="S1913" s="7">
        <f t="shared" si="176"/>
        <v>41860.033958333333</v>
      </c>
      <c r="T1913" s="7">
        <f t="shared" si="177"/>
        <v>41830.033958333333</v>
      </c>
    </row>
    <row r="1914" spans="1:20" ht="43.2" hidden="1" x14ac:dyDescent="0.5500000000000000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5">
        <v>1433395560</v>
      </c>
      <c r="J1914">
        <v>1430803560</v>
      </c>
      <c r="K1914" t="b">
        <v>0</v>
      </c>
      <c r="L1914">
        <v>42</v>
      </c>
      <c r="M1914">
        <f t="shared" si="175"/>
        <v>70.599999999999994</v>
      </c>
      <c r="N1914" t="b">
        <v>0</v>
      </c>
      <c r="O1914">
        <f t="shared" si="178"/>
        <v>59</v>
      </c>
      <c r="P1914" t="s">
        <v>8294</v>
      </c>
      <c r="Q1914" t="str">
        <f t="shared" si="179"/>
        <v>technology</v>
      </c>
      <c r="R1914" t="str">
        <f t="shared" si="180"/>
        <v>gadgets</v>
      </c>
      <c r="S1914" s="7">
        <f t="shared" si="176"/>
        <v>42159.226388888885</v>
      </c>
      <c r="T1914" s="7">
        <f t="shared" si="177"/>
        <v>42129.226388888885</v>
      </c>
    </row>
    <row r="1915" spans="1:20" ht="28.8" hidden="1" x14ac:dyDescent="0.5500000000000000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5">
        <v>1412770578</v>
      </c>
      <c r="J1915">
        <v>1410178578</v>
      </c>
      <c r="K1915" t="b">
        <v>0</v>
      </c>
      <c r="L1915">
        <v>26</v>
      </c>
      <c r="M1915">
        <f t="shared" si="175"/>
        <v>24.5</v>
      </c>
      <c r="N1915" t="b">
        <v>0</v>
      </c>
      <c r="O1915">
        <f t="shared" si="178"/>
        <v>1</v>
      </c>
      <c r="P1915" t="s">
        <v>8294</v>
      </c>
      <c r="Q1915" t="str">
        <f t="shared" si="179"/>
        <v>technology</v>
      </c>
      <c r="R1915" t="str">
        <f t="shared" si="180"/>
        <v>gadgets</v>
      </c>
      <c r="S1915" s="7">
        <f t="shared" si="176"/>
        <v>41920.511319444442</v>
      </c>
      <c r="T1915" s="7">
        <f t="shared" si="177"/>
        <v>41890.511319444442</v>
      </c>
    </row>
    <row r="1916" spans="1:20" ht="43.2" hidden="1" x14ac:dyDescent="0.5500000000000000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5">
        <v>1414814340</v>
      </c>
      <c r="J1916">
        <v>1413519073</v>
      </c>
      <c r="K1916" t="b">
        <v>0</v>
      </c>
      <c r="L1916">
        <v>2</v>
      </c>
      <c r="M1916">
        <f t="shared" si="175"/>
        <v>30</v>
      </c>
      <c r="N1916" t="b">
        <v>0</v>
      </c>
      <c r="O1916">
        <f t="shared" si="178"/>
        <v>9</v>
      </c>
      <c r="P1916" t="s">
        <v>8294</v>
      </c>
      <c r="Q1916" t="str">
        <f t="shared" si="179"/>
        <v>technology</v>
      </c>
      <c r="R1916" t="str">
        <f t="shared" si="180"/>
        <v>gadgets</v>
      </c>
      <c r="S1916" s="7">
        <f t="shared" si="176"/>
        <v>41944.165972222225</v>
      </c>
      <c r="T1916" s="7">
        <f t="shared" si="177"/>
        <v>41929.174456018518</v>
      </c>
    </row>
    <row r="1917" spans="1:20" ht="43.2" hidden="1" x14ac:dyDescent="0.5500000000000000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5">
        <v>1409620222</v>
      </c>
      <c r="J1917">
        <v>1407892222</v>
      </c>
      <c r="K1917" t="b">
        <v>0</v>
      </c>
      <c r="L1917">
        <v>4</v>
      </c>
      <c r="M1917">
        <f t="shared" si="175"/>
        <v>2</v>
      </c>
      <c r="N1917" t="b">
        <v>0</v>
      </c>
      <c r="O1917">
        <f t="shared" si="178"/>
        <v>2</v>
      </c>
      <c r="P1917" t="s">
        <v>8294</v>
      </c>
      <c r="Q1917" t="str">
        <f t="shared" si="179"/>
        <v>technology</v>
      </c>
      <c r="R1917" t="str">
        <f t="shared" si="180"/>
        <v>gadgets</v>
      </c>
      <c r="S1917" s="7">
        <f t="shared" si="176"/>
        <v>41884.04886574074</v>
      </c>
      <c r="T1917" s="7">
        <f t="shared" si="177"/>
        <v>41864.04886574074</v>
      </c>
    </row>
    <row r="1918" spans="1:20" ht="28.8" hidden="1" x14ac:dyDescent="0.5500000000000000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5">
        <v>1478542375</v>
      </c>
      <c r="J1918">
        <v>1476378775</v>
      </c>
      <c r="K1918" t="b">
        <v>0</v>
      </c>
      <c r="L1918">
        <v>6</v>
      </c>
      <c r="M1918">
        <f t="shared" si="175"/>
        <v>17</v>
      </c>
      <c r="N1918" t="b">
        <v>0</v>
      </c>
      <c r="O1918">
        <f t="shared" si="178"/>
        <v>1</v>
      </c>
      <c r="P1918" t="s">
        <v>8294</v>
      </c>
      <c r="Q1918" t="str">
        <f t="shared" si="179"/>
        <v>technology</v>
      </c>
      <c r="R1918" t="str">
        <f t="shared" si="180"/>
        <v>gadgets</v>
      </c>
      <c r="S1918" s="7">
        <f t="shared" si="176"/>
        <v>42681.758969907409</v>
      </c>
      <c r="T1918" s="7">
        <f t="shared" si="177"/>
        <v>42656.717303240745</v>
      </c>
    </row>
    <row r="1919" spans="1:20" ht="28.8" hidden="1" x14ac:dyDescent="0.5500000000000000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5">
        <v>1486708133</v>
      </c>
      <c r="J1919">
        <v>1484116133</v>
      </c>
      <c r="K1919" t="b">
        <v>0</v>
      </c>
      <c r="L1919">
        <v>70</v>
      </c>
      <c r="M1919">
        <f t="shared" si="175"/>
        <v>2928.93</v>
      </c>
      <c r="N1919" t="b">
        <v>0</v>
      </c>
      <c r="O1919">
        <f t="shared" si="178"/>
        <v>53</v>
      </c>
      <c r="P1919" t="s">
        <v>8294</v>
      </c>
      <c r="Q1919" t="str">
        <f t="shared" si="179"/>
        <v>technology</v>
      </c>
      <c r="R1919" t="str">
        <f t="shared" si="180"/>
        <v>gadgets</v>
      </c>
      <c r="S1919" s="7">
        <f t="shared" si="176"/>
        <v>42776.270057870366</v>
      </c>
      <c r="T1919" s="7">
        <f t="shared" si="177"/>
        <v>42746.270057870366</v>
      </c>
    </row>
    <row r="1920" spans="1:20" ht="43.2" hidden="1" x14ac:dyDescent="0.5500000000000000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5">
        <v>1407869851</v>
      </c>
      <c r="J1920">
        <v>1404845851</v>
      </c>
      <c r="K1920" t="b">
        <v>0</v>
      </c>
      <c r="L1920">
        <v>9</v>
      </c>
      <c r="M1920">
        <f t="shared" si="175"/>
        <v>28.89</v>
      </c>
      <c r="N1920" t="b">
        <v>0</v>
      </c>
      <c r="O1920">
        <f t="shared" si="178"/>
        <v>1</v>
      </c>
      <c r="P1920" t="s">
        <v>8294</v>
      </c>
      <c r="Q1920" t="str">
        <f t="shared" si="179"/>
        <v>technology</v>
      </c>
      <c r="R1920" t="str">
        <f t="shared" si="180"/>
        <v>gadgets</v>
      </c>
      <c r="S1920" s="7">
        <f t="shared" si="176"/>
        <v>41863.789942129632</v>
      </c>
      <c r="T1920" s="7">
        <f t="shared" si="177"/>
        <v>41828.789942129632</v>
      </c>
    </row>
    <row r="1921" spans="1:20" ht="43.2" hidden="1" x14ac:dyDescent="0.5500000000000000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5">
        <v>1432069249</v>
      </c>
      <c r="J1921">
        <v>1429477249</v>
      </c>
      <c r="K1921" t="b">
        <v>0</v>
      </c>
      <c r="L1921">
        <v>8</v>
      </c>
      <c r="M1921">
        <f t="shared" si="175"/>
        <v>29.63</v>
      </c>
      <c r="N1921" t="b">
        <v>0</v>
      </c>
      <c r="O1921">
        <f t="shared" si="178"/>
        <v>47</v>
      </c>
      <c r="P1921" t="s">
        <v>8294</v>
      </c>
      <c r="Q1921" t="str">
        <f t="shared" si="179"/>
        <v>technology</v>
      </c>
      <c r="R1921" t="str">
        <f t="shared" si="180"/>
        <v>gadgets</v>
      </c>
      <c r="S1921" s="7">
        <f t="shared" si="176"/>
        <v>42143.875567129624</v>
      </c>
      <c r="T1921" s="7">
        <f t="shared" si="177"/>
        <v>42113.875567129624</v>
      </c>
    </row>
    <row r="1922" spans="1:20" ht="43.2" hidden="1" x14ac:dyDescent="0.5500000000000000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5">
        <v>1445468400</v>
      </c>
      <c r="J1922">
        <v>1443042061</v>
      </c>
      <c r="K1922" t="b">
        <v>0</v>
      </c>
      <c r="L1922">
        <v>105</v>
      </c>
      <c r="M1922">
        <f t="shared" ref="M1922:M1985" si="181">IF(L1922=0,0,ROUND(E1922/L1922,2))</f>
        <v>40.98</v>
      </c>
      <c r="N1922" t="b">
        <v>0</v>
      </c>
      <c r="O1922">
        <f t="shared" si="178"/>
        <v>43</v>
      </c>
      <c r="P1922" t="s">
        <v>8294</v>
      </c>
      <c r="Q1922" t="str">
        <f t="shared" si="179"/>
        <v>technology</v>
      </c>
      <c r="R1922" t="str">
        <f t="shared" si="180"/>
        <v>gadgets</v>
      </c>
      <c r="S1922" s="7">
        <f t="shared" ref="S1922:S1985" si="182">(((I1922/60)/60)/24)+DATE(1970,1,1)</f>
        <v>42298.958333333328</v>
      </c>
      <c r="T1922" s="7">
        <f t="shared" ref="T1922:T1985" si="183">(((J1922/60)/60)/24)+DATE(1970,1,1)</f>
        <v>42270.875706018516</v>
      </c>
    </row>
    <row r="1923" spans="1:20" ht="28.8" hidden="1" x14ac:dyDescent="0.5500000000000000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5">
        <v>1342243143</v>
      </c>
      <c r="J1923">
        <v>1339651143</v>
      </c>
      <c r="K1923" t="b">
        <v>0</v>
      </c>
      <c r="L1923">
        <v>38</v>
      </c>
      <c r="M1923">
        <f t="shared" si="181"/>
        <v>54</v>
      </c>
      <c r="N1923" t="b">
        <v>1</v>
      </c>
      <c r="O1923">
        <f t="shared" ref="O1923:O1986" si="184">ROUND(($E1923*100)/$D1923,0)</f>
        <v>137</v>
      </c>
      <c r="P1923" t="s">
        <v>8279</v>
      </c>
      <c r="Q1923" t="str">
        <f t="shared" ref="Q1923:Q1986" si="185">LEFT(P1923,FIND("/",P1923)-1)</f>
        <v>music</v>
      </c>
      <c r="R1923" t="str">
        <f t="shared" si="180"/>
        <v>indie rock</v>
      </c>
      <c r="S1923" s="7">
        <f t="shared" si="182"/>
        <v>41104.221562500003</v>
      </c>
      <c r="T1923" s="7">
        <f t="shared" si="183"/>
        <v>41074.221562500003</v>
      </c>
    </row>
    <row r="1924" spans="1:20" ht="43.2" hidden="1" x14ac:dyDescent="0.5500000000000000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5">
        <v>1386828507</v>
      </c>
      <c r="J1924">
        <v>1384236507</v>
      </c>
      <c r="K1924" t="b">
        <v>0</v>
      </c>
      <c r="L1924">
        <v>64</v>
      </c>
      <c r="M1924">
        <f t="shared" si="181"/>
        <v>36.11</v>
      </c>
      <c r="N1924" t="b">
        <v>1</v>
      </c>
      <c r="O1924">
        <f t="shared" si="184"/>
        <v>116</v>
      </c>
      <c r="P1924" t="s">
        <v>8279</v>
      </c>
      <c r="Q1924" t="str">
        <f t="shared" si="185"/>
        <v>music</v>
      </c>
      <c r="R1924" t="str">
        <f t="shared" si="180"/>
        <v>indie rock</v>
      </c>
      <c r="S1924" s="7">
        <f t="shared" si="182"/>
        <v>41620.255868055552</v>
      </c>
      <c r="T1924" s="7">
        <f t="shared" si="183"/>
        <v>41590.255868055552</v>
      </c>
    </row>
    <row r="1925" spans="1:20" ht="43.2" hidden="1" x14ac:dyDescent="0.5500000000000000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5">
        <v>1317099540</v>
      </c>
      <c r="J1925">
        <v>1313612532</v>
      </c>
      <c r="K1925" t="b">
        <v>0</v>
      </c>
      <c r="L1925">
        <v>13</v>
      </c>
      <c r="M1925">
        <f t="shared" si="181"/>
        <v>23.15</v>
      </c>
      <c r="N1925" t="b">
        <v>1</v>
      </c>
      <c r="O1925">
        <f t="shared" si="184"/>
        <v>241</v>
      </c>
      <c r="P1925" t="s">
        <v>8279</v>
      </c>
      <c r="Q1925" t="str">
        <f t="shared" si="185"/>
        <v>music</v>
      </c>
      <c r="R1925" t="str">
        <f t="shared" si="180"/>
        <v>indie rock</v>
      </c>
      <c r="S1925" s="7">
        <f t="shared" si="182"/>
        <v>40813.207638888889</v>
      </c>
      <c r="T1925" s="7">
        <f t="shared" si="183"/>
        <v>40772.848749999997</v>
      </c>
    </row>
    <row r="1926" spans="1:20" ht="57.6" hidden="1" x14ac:dyDescent="0.5500000000000000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5">
        <v>1389814380</v>
      </c>
      <c r="J1926">
        <v>1387390555</v>
      </c>
      <c r="K1926" t="b">
        <v>0</v>
      </c>
      <c r="L1926">
        <v>33</v>
      </c>
      <c r="M1926">
        <f t="shared" si="181"/>
        <v>104</v>
      </c>
      <c r="N1926" t="b">
        <v>1</v>
      </c>
      <c r="O1926">
        <f t="shared" si="184"/>
        <v>114</v>
      </c>
      <c r="P1926" t="s">
        <v>8279</v>
      </c>
      <c r="Q1926" t="str">
        <f t="shared" si="185"/>
        <v>music</v>
      </c>
      <c r="R1926" t="str">
        <f t="shared" si="180"/>
        <v>indie rock</v>
      </c>
      <c r="S1926" s="7">
        <f t="shared" si="182"/>
        <v>41654.814583333333</v>
      </c>
      <c r="T1926" s="7">
        <f t="shared" si="183"/>
        <v>41626.761053240742</v>
      </c>
    </row>
    <row r="1927" spans="1:20" ht="28.8" hidden="1" x14ac:dyDescent="0.5500000000000000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5">
        <v>1381449600</v>
      </c>
      <c r="J1927">
        <v>1379540288</v>
      </c>
      <c r="K1927" t="b">
        <v>0</v>
      </c>
      <c r="L1927">
        <v>52</v>
      </c>
      <c r="M1927">
        <f t="shared" si="181"/>
        <v>31.83</v>
      </c>
      <c r="N1927" t="b">
        <v>1</v>
      </c>
      <c r="O1927">
        <f t="shared" si="184"/>
        <v>110</v>
      </c>
      <c r="P1927" t="s">
        <v>8279</v>
      </c>
      <c r="Q1927" t="str">
        <f t="shared" si="185"/>
        <v>music</v>
      </c>
      <c r="R1927" t="str">
        <f t="shared" si="180"/>
        <v>indie rock</v>
      </c>
      <c r="S1927" s="7">
        <f t="shared" si="182"/>
        <v>41558</v>
      </c>
      <c r="T1927" s="7">
        <f t="shared" si="183"/>
        <v>41535.90148148148</v>
      </c>
    </row>
    <row r="1928" spans="1:20" ht="57.6" hidden="1" x14ac:dyDescent="0.5500000000000000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5">
        <v>1288657560</v>
      </c>
      <c r="J1928">
        <v>1286319256</v>
      </c>
      <c r="K1928" t="b">
        <v>0</v>
      </c>
      <c r="L1928">
        <v>107</v>
      </c>
      <c r="M1928">
        <f t="shared" si="181"/>
        <v>27.39</v>
      </c>
      <c r="N1928" t="b">
        <v>1</v>
      </c>
      <c r="O1928">
        <f t="shared" si="184"/>
        <v>195</v>
      </c>
      <c r="P1928" t="s">
        <v>8279</v>
      </c>
      <c r="Q1928" t="str">
        <f t="shared" si="185"/>
        <v>music</v>
      </c>
      <c r="R1928" t="str">
        <f t="shared" si="180"/>
        <v>indie rock</v>
      </c>
      <c r="S1928" s="7">
        <f t="shared" si="182"/>
        <v>40484.018055555556</v>
      </c>
      <c r="T1928" s="7">
        <f t="shared" si="183"/>
        <v>40456.954351851848</v>
      </c>
    </row>
    <row r="1929" spans="1:20" hidden="1" x14ac:dyDescent="0.5500000000000000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5">
        <v>1331182740</v>
      </c>
      <c r="J1929">
        <v>1329856839</v>
      </c>
      <c r="K1929" t="b">
        <v>0</v>
      </c>
      <c r="L1929">
        <v>11</v>
      </c>
      <c r="M1929">
        <f t="shared" si="181"/>
        <v>56.36</v>
      </c>
      <c r="N1929" t="b">
        <v>1</v>
      </c>
      <c r="O1929">
        <f t="shared" si="184"/>
        <v>103</v>
      </c>
      <c r="P1929" t="s">
        <v>8279</v>
      </c>
      <c r="Q1929" t="str">
        <f t="shared" si="185"/>
        <v>music</v>
      </c>
      <c r="R1929" t="str">
        <f t="shared" si="180"/>
        <v>indie rock</v>
      </c>
      <c r="S1929" s="7">
        <f t="shared" si="182"/>
        <v>40976.207638888889</v>
      </c>
      <c r="T1929" s="7">
        <f t="shared" si="183"/>
        <v>40960.861562500002</v>
      </c>
    </row>
    <row r="1930" spans="1:20" ht="28.8" hidden="1" x14ac:dyDescent="0.5500000000000000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5">
        <v>1367940794</v>
      </c>
      <c r="J1930">
        <v>1365348794</v>
      </c>
      <c r="K1930" t="b">
        <v>0</v>
      </c>
      <c r="L1930">
        <v>34</v>
      </c>
      <c r="M1930">
        <f t="shared" si="181"/>
        <v>77.349999999999994</v>
      </c>
      <c r="N1930" t="b">
        <v>1</v>
      </c>
      <c r="O1930">
        <f t="shared" si="184"/>
        <v>103</v>
      </c>
      <c r="P1930" t="s">
        <v>8279</v>
      </c>
      <c r="Q1930" t="str">
        <f t="shared" si="185"/>
        <v>music</v>
      </c>
      <c r="R1930" t="str">
        <f t="shared" si="180"/>
        <v>indie rock</v>
      </c>
      <c r="S1930" s="7">
        <f t="shared" si="182"/>
        <v>41401.648078703707</v>
      </c>
      <c r="T1930" s="7">
        <f t="shared" si="183"/>
        <v>41371.648078703707</v>
      </c>
    </row>
    <row r="1931" spans="1:20" ht="43.2" hidden="1" x14ac:dyDescent="0.5500000000000000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5">
        <v>1309825866</v>
      </c>
      <c r="J1931">
        <v>1306197066</v>
      </c>
      <c r="K1931" t="b">
        <v>0</v>
      </c>
      <c r="L1931">
        <v>75</v>
      </c>
      <c r="M1931">
        <f t="shared" si="181"/>
        <v>42.8</v>
      </c>
      <c r="N1931" t="b">
        <v>1</v>
      </c>
      <c r="O1931">
        <f t="shared" si="184"/>
        <v>100</v>
      </c>
      <c r="P1931" t="s">
        <v>8279</v>
      </c>
      <c r="Q1931" t="str">
        <f t="shared" si="185"/>
        <v>music</v>
      </c>
      <c r="R1931" t="str">
        <f t="shared" ref="R1931:R1994" si="186">RIGHT(P1931,LEN(P1931)-FIND("/",P1931))</f>
        <v>indie rock</v>
      </c>
      <c r="S1931" s="7">
        <f t="shared" si="182"/>
        <v>40729.021597222221</v>
      </c>
      <c r="T1931" s="7">
        <f t="shared" si="183"/>
        <v>40687.021597222221</v>
      </c>
    </row>
    <row r="1932" spans="1:20" ht="28.8" hidden="1" x14ac:dyDescent="0.5500000000000000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5">
        <v>1373203482</v>
      </c>
      <c r="J1932">
        <v>1368019482</v>
      </c>
      <c r="K1932" t="b">
        <v>0</v>
      </c>
      <c r="L1932">
        <v>26</v>
      </c>
      <c r="M1932">
        <f t="shared" si="181"/>
        <v>48.85</v>
      </c>
      <c r="N1932" t="b">
        <v>1</v>
      </c>
      <c r="O1932">
        <f t="shared" si="184"/>
        <v>127</v>
      </c>
      <c r="P1932" t="s">
        <v>8279</v>
      </c>
      <c r="Q1932" t="str">
        <f t="shared" si="185"/>
        <v>music</v>
      </c>
      <c r="R1932" t="str">
        <f t="shared" si="186"/>
        <v>indie rock</v>
      </c>
      <c r="S1932" s="7">
        <f t="shared" si="182"/>
        <v>41462.558819444443</v>
      </c>
      <c r="T1932" s="7">
        <f t="shared" si="183"/>
        <v>41402.558819444443</v>
      </c>
    </row>
    <row r="1933" spans="1:20" ht="28.8" hidden="1" x14ac:dyDescent="0.5500000000000000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5">
        <v>1337657400</v>
      </c>
      <c r="J1933">
        <v>1336512309</v>
      </c>
      <c r="K1933" t="b">
        <v>0</v>
      </c>
      <c r="L1933">
        <v>50</v>
      </c>
      <c r="M1933">
        <f t="shared" si="181"/>
        <v>48.24</v>
      </c>
      <c r="N1933" t="b">
        <v>1</v>
      </c>
      <c r="O1933">
        <f t="shared" si="184"/>
        <v>121</v>
      </c>
      <c r="P1933" t="s">
        <v>8279</v>
      </c>
      <c r="Q1933" t="str">
        <f t="shared" si="185"/>
        <v>music</v>
      </c>
      <c r="R1933" t="str">
        <f t="shared" si="186"/>
        <v>indie rock</v>
      </c>
      <c r="S1933" s="7">
        <f t="shared" si="182"/>
        <v>41051.145833333336</v>
      </c>
      <c r="T1933" s="7">
        <f t="shared" si="183"/>
        <v>41037.892465277779</v>
      </c>
    </row>
    <row r="1934" spans="1:20" ht="43.2" hidden="1" x14ac:dyDescent="0.5500000000000000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5">
        <v>1327433173</v>
      </c>
      <c r="J1934">
        <v>1325618773</v>
      </c>
      <c r="K1934" t="b">
        <v>0</v>
      </c>
      <c r="L1934">
        <v>80</v>
      </c>
      <c r="M1934">
        <f t="shared" si="181"/>
        <v>70.209999999999994</v>
      </c>
      <c r="N1934" t="b">
        <v>1</v>
      </c>
      <c r="O1934">
        <f t="shared" si="184"/>
        <v>107</v>
      </c>
      <c r="P1934" t="s">
        <v>8279</v>
      </c>
      <c r="Q1934" t="str">
        <f t="shared" si="185"/>
        <v>music</v>
      </c>
      <c r="R1934" t="str">
        <f t="shared" si="186"/>
        <v>indie rock</v>
      </c>
      <c r="S1934" s="7">
        <f t="shared" si="182"/>
        <v>40932.809872685182</v>
      </c>
      <c r="T1934" s="7">
        <f t="shared" si="183"/>
        <v>40911.809872685182</v>
      </c>
    </row>
    <row r="1935" spans="1:20" ht="43.2" hidden="1" x14ac:dyDescent="0.5500000000000000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5">
        <v>1411787307</v>
      </c>
      <c r="J1935">
        <v>1409195307</v>
      </c>
      <c r="K1935" t="b">
        <v>0</v>
      </c>
      <c r="L1935">
        <v>110</v>
      </c>
      <c r="M1935">
        <f t="shared" si="181"/>
        <v>94.05</v>
      </c>
      <c r="N1935" t="b">
        <v>1</v>
      </c>
      <c r="O1935">
        <f t="shared" si="184"/>
        <v>172</v>
      </c>
      <c r="P1935" t="s">
        <v>8279</v>
      </c>
      <c r="Q1935" t="str">
        <f t="shared" si="185"/>
        <v>music</v>
      </c>
      <c r="R1935" t="str">
        <f t="shared" si="186"/>
        <v>indie rock</v>
      </c>
      <c r="S1935" s="7">
        <f t="shared" si="182"/>
        <v>41909.130868055552</v>
      </c>
      <c r="T1935" s="7">
        <f t="shared" si="183"/>
        <v>41879.130868055552</v>
      </c>
    </row>
    <row r="1936" spans="1:20" ht="43.2" hidden="1" x14ac:dyDescent="0.5500000000000000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5">
        <v>1324789200</v>
      </c>
      <c r="J1936">
        <v>1321649321</v>
      </c>
      <c r="K1936" t="b">
        <v>0</v>
      </c>
      <c r="L1936">
        <v>77</v>
      </c>
      <c r="M1936">
        <f t="shared" si="181"/>
        <v>80.27</v>
      </c>
      <c r="N1936" t="b">
        <v>1</v>
      </c>
      <c r="O1936">
        <f t="shared" si="184"/>
        <v>124</v>
      </c>
      <c r="P1936" t="s">
        <v>8279</v>
      </c>
      <c r="Q1936" t="str">
        <f t="shared" si="185"/>
        <v>music</v>
      </c>
      <c r="R1936" t="str">
        <f t="shared" si="186"/>
        <v>indie rock</v>
      </c>
      <c r="S1936" s="7">
        <f t="shared" si="182"/>
        <v>40902.208333333336</v>
      </c>
      <c r="T1936" s="7">
        <f t="shared" si="183"/>
        <v>40865.867141203707</v>
      </c>
    </row>
    <row r="1937" spans="1:20" ht="43.2" hidden="1" x14ac:dyDescent="0.5500000000000000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5">
        <v>1403326740</v>
      </c>
      <c r="J1937">
        <v>1400106171</v>
      </c>
      <c r="K1937" t="b">
        <v>0</v>
      </c>
      <c r="L1937">
        <v>50</v>
      </c>
      <c r="M1937">
        <f t="shared" si="181"/>
        <v>54.2</v>
      </c>
      <c r="N1937" t="b">
        <v>1</v>
      </c>
      <c r="O1937">
        <f t="shared" si="184"/>
        <v>108</v>
      </c>
      <c r="P1937" t="s">
        <v>8279</v>
      </c>
      <c r="Q1937" t="str">
        <f t="shared" si="185"/>
        <v>music</v>
      </c>
      <c r="R1937" t="str">
        <f t="shared" si="186"/>
        <v>indie rock</v>
      </c>
      <c r="S1937" s="7">
        <f t="shared" si="182"/>
        <v>41811.207638888889</v>
      </c>
      <c r="T1937" s="7">
        <f t="shared" si="183"/>
        <v>41773.932534722226</v>
      </c>
    </row>
    <row r="1938" spans="1:20" ht="43.2" hidden="1" x14ac:dyDescent="0.5500000000000000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5">
        <v>1323151140</v>
      </c>
      <c r="J1938">
        <v>1320528070</v>
      </c>
      <c r="K1938" t="b">
        <v>0</v>
      </c>
      <c r="L1938">
        <v>145</v>
      </c>
      <c r="M1938">
        <f t="shared" si="181"/>
        <v>60.27</v>
      </c>
      <c r="N1938" t="b">
        <v>1</v>
      </c>
      <c r="O1938">
        <f t="shared" si="184"/>
        <v>117</v>
      </c>
      <c r="P1938" t="s">
        <v>8279</v>
      </c>
      <c r="Q1938" t="str">
        <f t="shared" si="185"/>
        <v>music</v>
      </c>
      <c r="R1938" t="str">
        <f t="shared" si="186"/>
        <v>indie rock</v>
      </c>
      <c r="S1938" s="7">
        <f t="shared" si="182"/>
        <v>40883.249305555553</v>
      </c>
      <c r="T1938" s="7">
        <f t="shared" si="183"/>
        <v>40852.889699074076</v>
      </c>
    </row>
    <row r="1939" spans="1:20" ht="43.2" hidden="1" x14ac:dyDescent="0.5500000000000000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5">
        <v>1339732740</v>
      </c>
      <c r="J1939">
        <v>1338346281</v>
      </c>
      <c r="K1939" t="b">
        <v>0</v>
      </c>
      <c r="L1939">
        <v>29</v>
      </c>
      <c r="M1939">
        <f t="shared" si="181"/>
        <v>38.74</v>
      </c>
      <c r="N1939" t="b">
        <v>1</v>
      </c>
      <c r="O1939">
        <f t="shared" si="184"/>
        <v>187</v>
      </c>
      <c r="P1939" t="s">
        <v>8279</v>
      </c>
      <c r="Q1939" t="str">
        <f t="shared" si="185"/>
        <v>music</v>
      </c>
      <c r="R1939" t="str">
        <f t="shared" si="186"/>
        <v>indie rock</v>
      </c>
      <c r="S1939" s="7">
        <f t="shared" si="182"/>
        <v>41075.165972222225</v>
      </c>
      <c r="T1939" s="7">
        <f t="shared" si="183"/>
        <v>41059.118993055556</v>
      </c>
    </row>
    <row r="1940" spans="1:20" ht="43.2" hidden="1" x14ac:dyDescent="0.5500000000000000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5">
        <v>1372741200</v>
      </c>
      <c r="J1940">
        <v>1370067231</v>
      </c>
      <c r="K1940" t="b">
        <v>0</v>
      </c>
      <c r="L1940">
        <v>114</v>
      </c>
      <c r="M1940">
        <f t="shared" si="181"/>
        <v>152.54</v>
      </c>
      <c r="N1940" t="b">
        <v>1</v>
      </c>
      <c r="O1940">
        <f t="shared" si="184"/>
        <v>116</v>
      </c>
      <c r="P1940" t="s">
        <v>8279</v>
      </c>
      <c r="Q1940" t="str">
        <f t="shared" si="185"/>
        <v>music</v>
      </c>
      <c r="R1940" t="str">
        <f t="shared" si="186"/>
        <v>indie rock</v>
      </c>
      <c r="S1940" s="7">
        <f t="shared" si="182"/>
        <v>41457.208333333336</v>
      </c>
      <c r="T1940" s="7">
        <f t="shared" si="183"/>
        <v>41426.259618055556</v>
      </c>
    </row>
    <row r="1941" spans="1:20" ht="43.2" hidden="1" x14ac:dyDescent="0.5500000000000000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5">
        <v>1362955108</v>
      </c>
      <c r="J1941">
        <v>1360366708</v>
      </c>
      <c r="K1941" t="b">
        <v>0</v>
      </c>
      <c r="L1941">
        <v>96</v>
      </c>
      <c r="M1941">
        <f t="shared" si="181"/>
        <v>115.31</v>
      </c>
      <c r="N1941" t="b">
        <v>1</v>
      </c>
      <c r="O1941">
        <f t="shared" si="184"/>
        <v>111</v>
      </c>
      <c r="P1941" t="s">
        <v>8279</v>
      </c>
      <c r="Q1941" t="str">
        <f t="shared" si="185"/>
        <v>music</v>
      </c>
      <c r="R1941" t="str">
        <f t="shared" si="186"/>
        <v>indie rock</v>
      </c>
      <c r="S1941" s="7">
        <f t="shared" si="182"/>
        <v>41343.943379629629</v>
      </c>
      <c r="T1941" s="7">
        <f t="shared" si="183"/>
        <v>41313.985046296293</v>
      </c>
    </row>
    <row r="1942" spans="1:20" ht="43.2" hidden="1" x14ac:dyDescent="0.5500000000000000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5">
        <v>1308110340</v>
      </c>
      <c r="J1942">
        <v>1304770233</v>
      </c>
      <c r="K1942" t="b">
        <v>0</v>
      </c>
      <c r="L1942">
        <v>31</v>
      </c>
      <c r="M1942">
        <f t="shared" si="181"/>
        <v>35.840000000000003</v>
      </c>
      <c r="N1942" t="b">
        <v>1</v>
      </c>
      <c r="O1942">
        <f t="shared" si="184"/>
        <v>171</v>
      </c>
      <c r="P1942" t="s">
        <v>8279</v>
      </c>
      <c r="Q1942" t="str">
        <f t="shared" si="185"/>
        <v>music</v>
      </c>
      <c r="R1942" t="str">
        <f t="shared" si="186"/>
        <v>indie rock</v>
      </c>
      <c r="S1942" s="7">
        <f t="shared" si="182"/>
        <v>40709.165972222225</v>
      </c>
      <c r="T1942" s="7">
        <f t="shared" si="183"/>
        <v>40670.507326388892</v>
      </c>
    </row>
    <row r="1943" spans="1:20" ht="43.2" hidden="1" x14ac:dyDescent="0.5500000000000000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5">
        <v>1400137131</v>
      </c>
      <c r="J1943">
        <v>1397545131</v>
      </c>
      <c r="K1943" t="b">
        <v>1</v>
      </c>
      <c r="L1943">
        <v>4883</v>
      </c>
      <c r="M1943">
        <f t="shared" si="181"/>
        <v>64.569999999999993</v>
      </c>
      <c r="N1943" t="b">
        <v>1</v>
      </c>
      <c r="O1943">
        <f t="shared" si="184"/>
        <v>126</v>
      </c>
      <c r="P1943" t="s">
        <v>8295</v>
      </c>
      <c r="Q1943" t="str">
        <f t="shared" si="185"/>
        <v>technology</v>
      </c>
      <c r="R1943" t="str">
        <f t="shared" si="186"/>
        <v>hardware</v>
      </c>
      <c r="S1943" s="7">
        <f t="shared" si="182"/>
        <v>41774.290868055556</v>
      </c>
      <c r="T1943" s="7">
        <f t="shared" si="183"/>
        <v>41744.290868055556</v>
      </c>
    </row>
    <row r="1944" spans="1:20" ht="43.2" hidden="1" x14ac:dyDescent="0.5500000000000000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5">
        <v>1309809140</v>
      </c>
      <c r="J1944">
        <v>1302033140</v>
      </c>
      <c r="K1944" t="b">
        <v>1</v>
      </c>
      <c r="L1944">
        <v>95</v>
      </c>
      <c r="M1944">
        <f t="shared" si="181"/>
        <v>87.44</v>
      </c>
      <c r="N1944" t="b">
        <v>1</v>
      </c>
      <c r="O1944">
        <f t="shared" si="184"/>
        <v>138</v>
      </c>
      <c r="P1944" t="s">
        <v>8295</v>
      </c>
      <c r="Q1944" t="str">
        <f t="shared" si="185"/>
        <v>technology</v>
      </c>
      <c r="R1944" t="str">
        <f t="shared" si="186"/>
        <v>hardware</v>
      </c>
      <c r="S1944" s="7">
        <f t="shared" si="182"/>
        <v>40728.828009259261</v>
      </c>
      <c r="T1944" s="7">
        <f t="shared" si="183"/>
        <v>40638.828009259261</v>
      </c>
    </row>
    <row r="1945" spans="1:20" ht="43.2" hidden="1" x14ac:dyDescent="0.5500000000000000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5">
        <v>1470896916</v>
      </c>
      <c r="J1945">
        <v>1467008916</v>
      </c>
      <c r="K1945" t="b">
        <v>1</v>
      </c>
      <c r="L1945">
        <v>2478</v>
      </c>
      <c r="M1945">
        <f t="shared" si="181"/>
        <v>68.819999999999993</v>
      </c>
      <c r="N1945" t="b">
        <v>1</v>
      </c>
      <c r="O1945">
        <f t="shared" si="184"/>
        <v>1705</v>
      </c>
      <c r="P1945" t="s">
        <v>8295</v>
      </c>
      <c r="Q1945" t="str">
        <f t="shared" si="185"/>
        <v>technology</v>
      </c>
      <c r="R1945" t="str">
        <f t="shared" si="186"/>
        <v>hardware</v>
      </c>
      <c r="S1945" s="7">
        <f t="shared" si="182"/>
        <v>42593.269861111112</v>
      </c>
      <c r="T1945" s="7">
        <f t="shared" si="183"/>
        <v>42548.269861111112</v>
      </c>
    </row>
    <row r="1946" spans="1:20" ht="43.2" hidden="1" x14ac:dyDescent="0.5500000000000000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5">
        <v>1398952890</v>
      </c>
      <c r="J1946">
        <v>1396360890</v>
      </c>
      <c r="K1946" t="b">
        <v>1</v>
      </c>
      <c r="L1946">
        <v>1789</v>
      </c>
      <c r="M1946">
        <f t="shared" si="181"/>
        <v>176.2</v>
      </c>
      <c r="N1946" t="b">
        <v>1</v>
      </c>
      <c r="O1946">
        <f t="shared" si="184"/>
        <v>788</v>
      </c>
      <c r="P1946" t="s">
        <v>8295</v>
      </c>
      <c r="Q1946" t="str">
        <f t="shared" si="185"/>
        <v>technology</v>
      </c>
      <c r="R1946" t="str">
        <f t="shared" si="186"/>
        <v>hardware</v>
      </c>
      <c r="S1946" s="7">
        <f t="shared" si="182"/>
        <v>41760.584374999999</v>
      </c>
      <c r="T1946" s="7">
        <f t="shared" si="183"/>
        <v>41730.584374999999</v>
      </c>
    </row>
    <row r="1947" spans="1:20" ht="43.2" hidden="1" x14ac:dyDescent="0.5500000000000000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5">
        <v>1436680958</v>
      </c>
      <c r="J1947">
        <v>1433224958</v>
      </c>
      <c r="K1947" t="b">
        <v>1</v>
      </c>
      <c r="L1947">
        <v>680</v>
      </c>
      <c r="M1947">
        <f t="shared" si="181"/>
        <v>511.79</v>
      </c>
      <c r="N1947" t="b">
        <v>1</v>
      </c>
      <c r="O1947">
        <f t="shared" si="184"/>
        <v>348</v>
      </c>
      <c r="P1947" t="s">
        <v>8295</v>
      </c>
      <c r="Q1947" t="str">
        <f t="shared" si="185"/>
        <v>technology</v>
      </c>
      <c r="R1947" t="str">
        <f t="shared" si="186"/>
        <v>hardware</v>
      </c>
      <c r="S1947" s="7">
        <f t="shared" si="182"/>
        <v>42197.251828703709</v>
      </c>
      <c r="T1947" s="7">
        <f t="shared" si="183"/>
        <v>42157.251828703709</v>
      </c>
    </row>
    <row r="1948" spans="1:20" ht="43.2" hidden="1" x14ac:dyDescent="0.5500000000000000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5">
        <v>1397961361</v>
      </c>
      <c r="J1948">
        <v>1392780961</v>
      </c>
      <c r="K1948" t="b">
        <v>1</v>
      </c>
      <c r="L1948">
        <v>70</v>
      </c>
      <c r="M1948">
        <f t="shared" si="181"/>
        <v>160.44</v>
      </c>
      <c r="N1948" t="b">
        <v>1</v>
      </c>
      <c r="O1948">
        <f t="shared" si="184"/>
        <v>150</v>
      </c>
      <c r="P1948" t="s">
        <v>8295</v>
      </c>
      <c r="Q1948" t="str">
        <f t="shared" si="185"/>
        <v>technology</v>
      </c>
      <c r="R1948" t="str">
        <f t="shared" si="186"/>
        <v>hardware</v>
      </c>
      <c r="S1948" s="7">
        <f t="shared" si="182"/>
        <v>41749.108344907407</v>
      </c>
      <c r="T1948" s="7">
        <f t="shared" si="183"/>
        <v>41689.150011574071</v>
      </c>
    </row>
    <row r="1949" spans="1:20" ht="57.6" hidden="1" x14ac:dyDescent="0.5500000000000000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5">
        <v>1258955940</v>
      </c>
      <c r="J1949">
        <v>1255730520</v>
      </c>
      <c r="K1949" t="b">
        <v>1</v>
      </c>
      <c r="L1949">
        <v>23</v>
      </c>
      <c r="M1949">
        <f t="shared" si="181"/>
        <v>35</v>
      </c>
      <c r="N1949" t="b">
        <v>1</v>
      </c>
      <c r="O1949">
        <f t="shared" si="184"/>
        <v>101</v>
      </c>
      <c r="P1949" t="s">
        <v>8295</v>
      </c>
      <c r="Q1949" t="str">
        <f t="shared" si="185"/>
        <v>technology</v>
      </c>
      <c r="R1949" t="str">
        <f t="shared" si="186"/>
        <v>hardware</v>
      </c>
      <c r="S1949" s="7">
        <f t="shared" si="182"/>
        <v>40140.249305555553</v>
      </c>
      <c r="T1949" s="7">
        <f t="shared" si="183"/>
        <v>40102.918055555558</v>
      </c>
    </row>
    <row r="1950" spans="1:20" ht="28.8" hidden="1" x14ac:dyDescent="0.5500000000000000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5">
        <v>1465232520</v>
      </c>
      <c r="J1950">
        <v>1460557809</v>
      </c>
      <c r="K1950" t="b">
        <v>1</v>
      </c>
      <c r="L1950">
        <v>4245</v>
      </c>
      <c r="M1950">
        <f t="shared" si="181"/>
        <v>188.51</v>
      </c>
      <c r="N1950" t="b">
        <v>1</v>
      </c>
      <c r="O1950">
        <f t="shared" si="184"/>
        <v>800</v>
      </c>
      <c r="P1950" t="s">
        <v>8295</v>
      </c>
      <c r="Q1950" t="str">
        <f t="shared" si="185"/>
        <v>technology</v>
      </c>
      <c r="R1950" t="str">
        <f t="shared" si="186"/>
        <v>hardware</v>
      </c>
      <c r="S1950" s="7">
        <f t="shared" si="182"/>
        <v>42527.709722222222</v>
      </c>
      <c r="T1950" s="7">
        <f t="shared" si="183"/>
        <v>42473.604270833333</v>
      </c>
    </row>
    <row r="1951" spans="1:20" ht="43.2" hidden="1" x14ac:dyDescent="0.5500000000000000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5">
        <v>1404986951</v>
      </c>
      <c r="J1951">
        <v>1402394951</v>
      </c>
      <c r="K1951" t="b">
        <v>1</v>
      </c>
      <c r="L1951">
        <v>943</v>
      </c>
      <c r="M1951">
        <f t="shared" si="181"/>
        <v>56.2</v>
      </c>
      <c r="N1951" t="b">
        <v>1</v>
      </c>
      <c r="O1951">
        <f t="shared" si="184"/>
        <v>106</v>
      </c>
      <c r="P1951" t="s">
        <v>8295</v>
      </c>
      <c r="Q1951" t="str">
        <f t="shared" si="185"/>
        <v>technology</v>
      </c>
      <c r="R1951" t="str">
        <f t="shared" si="186"/>
        <v>hardware</v>
      </c>
      <c r="S1951" s="7">
        <f t="shared" si="182"/>
        <v>41830.423043981478</v>
      </c>
      <c r="T1951" s="7">
        <f t="shared" si="183"/>
        <v>41800.423043981478</v>
      </c>
    </row>
    <row r="1952" spans="1:20" ht="43.2" hidden="1" x14ac:dyDescent="0.5500000000000000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5">
        <v>1303446073</v>
      </c>
      <c r="J1952">
        <v>1300767673</v>
      </c>
      <c r="K1952" t="b">
        <v>1</v>
      </c>
      <c r="L1952">
        <v>1876</v>
      </c>
      <c r="M1952">
        <f t="shared" si="181"/>
        <v>51.31</v>
      </c>
      <c r="N1952" t="b">
        <v>1</v>
      </c>
      <c r="O1952">
        <f t="shared" si="184"/>
        <v>201</v>
      </c>
      <c r="P1952" t="s">
        <v>8295</v>
      </c>
      <c r="Q1952" t="str">
        <f t="shared" si="185"/>
        <v>technology</v>
      </c>
      <c r="R1952" t="str">
        <f t="shared" si="186"/>
        <v>hardware</v>
      </c>
      <c r="S1952" s="7">
        <f t="shared" si="182"/>
        <v>40655.181400462963</v>
      </c>
      <c r="T1952" s="7">
        <f t="shared" si="183"/>
        <v>40624.181400462963</v>
      </c>
    </row>
    <row r="1953" spans="1:20" ht="43.2" hidden="1" x14ac:dyDescent="0.5500000000000000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5">
        <v>1478516737</v>
      </c>
      <c r="J1953">
        <v>1475921137</v>
      </c>
      <c r="K1953" t="b">
        <v>1</v>
      </c>
      <c r="L1953">
        <v>834</v>
      </c>
      <c r="M1953">
        <f t="shared" si="181"/>
        <v>127.36</v>
      </c>
      <c r="N1953" t="b">
        <v>1</v>
      </c>
      <c r="O1953">
        <f t="shared" si="184"/>
        <v>212</v>
      </c>
      <c r="P1953" t="s">
        <v>8295</v>
      </c>
      <c r="Q1953" t="str">
        <f t="shared" si="185"/>
        <v>technology</v>
      </c>
      <c r="R1953" t="str">
        <f t="shared" si="186"/>
        <v>hardware</v>
      </c>
      <c r="S1953" s="7">
        <f t="shared" si="182"/>
        <v>42681.462233796294</v>
      </c>
      <c r="T1953" s="7">
        <f t="shared" si="183"/>
        <v>42651.420567129629</v>
      </c>
    </row>
    <row r="1954" spans="1:20" ht="43.2" hidden="1" x14ac:dyDescent="0.5500000000000000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5">
        <v>1381934015</v>
      </c>
      <c r="J1954">
        <v>1378737215</v>
      </c>
      <c r="K1954" t="b">
        <v>1</v>
      </c>
      <c r="L1954">
        <v>682</v>
      </c>
      <c r="M1954">
        <f t="shared" si="181"/>
        <v>101.86</v>
      </c>
      <c r="N1954" t="b">
        <v>1</v>
      </c>
      <c r="O1954">
        <f t="shared" si="184"/>
        <v>198</v>
      </c>
      <c r="P1954" t="s">
        <v>8295</v>
      </c>
      <c r="Q1954" t="str">
        <f t="shared" si="185"/>
        <v>technology</v>
      </c>
      <c r="R1954" t="str">
        <f t="shared" si="186"/>
        <v>hardware</v>
      </c>
      <c r="S1954" s="7">
        <f t="shared" si="182"/>
        <v>41563.60665509259</v>
      </c>
      <c r="T1954" s="7">
        <f t="shared" si="183"/>
        <v>41526.60665509259</v>
      </c>
    </row>
    <row r="1955" spans="1:20" ht="43.2" hidden="1" x14ac:dyDescent="0.5500000000000000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5">
        <v>1330657200</v>
      </c>
      <c r="J1955">
        <v>1328158065</v>
      </c>
      <c r="K1955" t="b">
        <v>1</v>
      </c>
      <c r="L1955">
        <v>147</v>
      </c>
      <c r="M1955">
        <f t="shared" si="181"/>
        <v>230.56</v>
      </c>
      <c r="N1955" t="b">
        <v>1</v>
      </c>
      <c r="O1955">
        <f t="shared" si="184"/>
        <v>226</v>
      </c>
      <c r="P1955" t="s">
        <v>8295</v>
      </c>
      <c r="Q1955" t="str">
        <f t="shared" si="185"/>
        <v>technology</v>
      </c>
      <c r="R1955" t="str">
        <f t="shared" si="186"/>
        <v>hardware</v>
      </c>
      <c r="S1955" s="7">
        <f t="shared" si="182"/>
        <v>40970.125</v>
      </c>
      <c r="T1955" s="7">
        <f t="shared" si="183"/>
        <v>40941.199826388889</v>
      </c>
    </row>
    <row r="1956" spans="1:20" ht="28.8" hidden="1" x14ac:dyDescent="0.5500000000000000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5">
        <v>1457758800</v>
      </c>
      <c r="J1956">
        <v>1453730176</v>
      </c>
      <c r="K1956" t="b">
        <v>1</v>
      </c>
      <c r="L1956">
        <v>415</v>
      </c>
      <c r="M1956">
        <f t="shared" si="181"/>
        <v>842.11</v>
      </c>
      <c r="N1956" t="b">
        <v>1</v>
      </c>
      <c r="O1956">
        <f t="shared" si="184"/>
        <v>699</v>
      </c>
      <c r="P1956" t="s">
        <v>8295</v>
      </c>
      <c r="Q1956" t="str">
        <f t="shared" si="185"/>
        <v>technology</v>
      </c>
      <c r="R1956" t="str">
        <f t="shared" si="186"/>
        <v>hardware</v>
      </c>
      <c r="S1956" s="7">
        <f t="shared" si="182"/>
        <v>42441.208333333328</v>
      </c>
      <c r="T1956" s="7">
        <f t="shared" si="183"/>
        <v>42394.580740740741</v>
      </c>
    </row>
    <row r="1957" spans="1:20" ht="43.2" hidden="1" x14ac:dyDescent="0.5500000000000000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5">
        <v>1337799600</v>
      </c>
      <c r="J1957">
        <v>1334989881</v>
      </c>
      <c r="K1957" t="b">
        <v>1</v>
      </c>
      <c r="L1957">
        <v>290</v>
      </c>
      <c r="M1957">
        <f t="shared" si="181"/>
        <v>577.28</v>
      </c>
      <c r="N1957" t="b">
        <v>1</v>
      </c>
      <c r="O1957">
        <f t="shared" si="184"/>
        <v>399</v>
      </c>
      <c r="P1957" t="s">
        <v>8295</v>
      </c>
      <c r="Q1957" t="str">
        <f t="shared" si="185"/>
        <v>technology</v>
      </c>
      <c r="R1957" t="str">
        <f t="shared" si="186"/>
        <v>hardware</v>
      </c>
      <c r="S1957" s="7">
        <f t="shared" si="182"/>
        <v>41052.791666666664</v>
      </c>
      <c r="T1957" s="7">
        <f t="shared" si="183"/>
        <v>41020.271770833337</v>
      </c>
    </row>
    <row r="1958" spans="1:20" ht="43.2" hidden="1" x14ac:dyDescent="0.5500000000000000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5">
        <v>1429391405</v>
      </c>
      <c r="J1958">
        <v>1425507005</v>
      </c>
      <c r="K1958" t="b">
        <v>1</v>
      </c>
      <c r="L1958">
        <v>365</v>
      </c>
      <c r="M1958">
        <f t="shared" si="181"/>
        <v>483.34</v>
      </c>
      <c r="N1958" t="b">
        <v>1</v>
      </c>
      <c r="O1958">
        <f t="shared" si="184"/>
        <v>294</v>
      </c>
      <c r="P1958" t="s">
        <v>8295</v>
      </c>
      <c r="Q1958" t="str">
        <f t="shared" si="185"/>
        <v>technology</v>
      </c>
      <c r="R1958" t="str">
        <f t="shared" si="186"/>
        <v>hardware</v>
      </c>
      <c r="S1958" s="7">
        <f t="shared" si="182"/>
        <v>42112.882002314815</v>
      </c>
      <c r="T1958" s="7">
        <f t="shared" si="183"/>
        <v>42067.923668981486</v>
      </c>
    </row>
    <row r="1959" spans="1:20" ht="28.8" hidden="1" x14ac:dyDescent="0.5500000000000000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5">
        <v>1351304513</v>
      </c>
      <c r="J1959">
        <v>1348712513</v>
      </c>
      <c r="K1959" t="b">
        <v>1</v>
      </c>
      <c r="L1959">
        <v>660</v>
      </c>
      <c r="M1959">
        <f t="shared" si="181"/>
        <v>76.14</v>
      </c>
      <c r="N1959" t="b">
        <v>1</v>
      </c>
      <c r="O1959">
        <f t="shared" si="184"/>
        <v>168</v>
      </c>
      <c r="P1959" t="s">
        <v>8295</v>
      </c>
      <c r="Q1959" t="str">
        <f t="shared" si="185"/>
        <v>technology</v>
      </c>
      <c r="R1959" t="str">
        <f t="shared" si="186"/>
        <v>hardware</v>
      </c>
      <c r="S1959" s="7">
        <f t="shared" si="182"/>
        <v>41209.098530092589</v>
      </c>
      <c r="T1959" s="7">
        <f t="shared" si="183"/>
        <v>41179.098530092589</v>
      </c>
    </row>
    <row r="1960" spans="1:20" ht="43.2" hidden="1" x14ac:dyDescent="0.5500000000000000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5">
        <v>1364078561</v>
      </c>
      <c r="J1960">
        <v>1361490161</v>
      </c>
      <c r="K1960" t="b">
        <v>1</v>
      </c>
      <c r="L1960">
        <v>1356</v>
      </c>
      <c r="M1960">
        <f t="shared" si="181"/>
        <v>74.11</v>
      </c>
      <c r="N1960" t="b">
        <v>1</v>
      </c>
      <c r="O1960">
        <f t="shared" si="184"/>
        <v>1436</v>
      </c>
      <c r="P1960" t="s">
        <v>8295</v>
      </c>
      <c r="Q1960" t="str">
        <f t="shared" si="185"/>
        <v>technology</v>
      </c>
      <c r="R1960" t="str">
        <f t="shared" si="186"/>
        <v>hardware</v>
      </c>
      <c r="S1960" s="7">
        <f t="shared" si="182"/>
        <v>41356.94630787037</v>
      </c>
      <c r="T1960" s="7">
        <f t="shared" si="183"/>
        <v>41326.987974537034</v>
      </c>
    </row>
    <row r="1961" spans="1:20" ht="43.2" hidden="1" x14ac:dyDescent="0.5500000000000000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5">
        <v>1412121600</v>
      </c>
      <c r="J1961">
        <v>1408565860</v>
      </c>
      <c r="K1961" t="b">
        <v>1</v>
      </c>
      <c r="L1961">
        <v>424</v>
      </c>
      <c r="M1961">
        <f t="shared" si="181"/>
        <v>36.97</v>
      </c>
      <c r="N1961" t="b">
        <v>1</v>
      </c>
      <c r="O1961">
        <f t="shared" si="184"/>
        <v>157</v>
      </c>
      <c r="P1961" t="s">
        <v>8295</v>
      </c>
      <c r="Q1961" t="str">
        <f t="shared" si="185"/>
        <v>technology</v>
      </c>
      <c r="R1961" t="str">
        <f t="shared" si="186"/>
        <v>hardware</v>
      </c>
      <c r="S1961" s="7">
        <f t="shared" si="182"/>
        <v>41913</v>
      </c>
      <c r="T1961" s="7">
        <f t="shared" si="183"/>
        <v>41871.845601851855</v>
      </c>
    </row>
    <row r="1962" spans="1:20" ht="43.2" hidden="1" x14ac:dyDescent="0.5500000000000000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5">
        <v>1419151341</v>
      </c>
      <c r="J1962">
        <v>1416559341</v>
      </c>
      <c r="K1962" t="b">
        <v>1</v>
      </c>
      <c r="L1962">
        <v>33</v>
      </c>
      <c r="M1962">
        <f t="shared" si="181"/>
        <v>2500.9699999999998</v>
      </c>
      <c r="N1962" t="b">
        <v>1</v>
      </c>
      <c r="O1962">
        <f t="shared" si="184"/>
        <v>118</v>
      </c>
      <c r="P1962" t="s">
        <v>8295</v>
      </c>
      <c r="Q1962" t="str">
        <f t="shared" si="185"/>
        <v>technology</v>
      </c>
      <c r="R1962" t="str">
        <f t="shared" si="186"/>
        <v>hardware</v>
      </c>
      <c r="S1962" s="7">
        <f t="shared" si="182"/>
        <v>41994.362743055557</v>
      </c>
      <c r="T1962" s="7">
        <f t="shared" si="183"/>
        <v>41964.362743055557</v>
      </c>
    </row>
    <row r="1963" spans="1:20" ht="43.2" hidden="1" x14ac:dyDescent="0.5500000000000000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5">
        <v>1349495940</v>
      </c>
      <c r="J1963">
        <v>1346042417</v>
      </c>
      <c r="K1963" t="b">
        <v>1</v>
      </c>
      <c r="L1963">
        <v>1633</v>
      </c>
      <c r="M1963">
        <f t="shared" si="181"/>
        <v>67.69</v>
      </c>
      <c r="N1963" t="b">
        <v>1</v>
      </c>
      <c r="O1963">
        <f t="shared" si="184"/>
        <v>1105</v>
      </c>
      <c r="P1963" t="s">
        <v>8295</v>
      </c>
      <c r="Q1963" t="str">
        <f t="shared" si="185"/>
        <v>technology</v>
      </c>
      <c r="R1963" t="str">
        <f t="shared" si="186"/>
        <v>hardware</v>
      </c>
      <c r="S1963" s="7">
        <f t="shared" si="182"/>
        <v>41188.165972222225</v>
      </c>
      <c r="T1963" s="7">
        <f t="shared" si="183"/>
        <v>41148.194641203707</v>
      </c>
    </row>
    <row r="1964" spans="1:20" ht="43.2" hidden="1" x14ac:dyDescent="0.5500000000000000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5">
        <v>1400006636</v>
      </c>
      <c r="J1964">
        <v>1397414636</v>
      </c>
      <c r="K1964" t="b">
        <v>1</v>
      </c>
      <c r="L1964">
        <v>306</v>
      </c>
      <c r="M1964">
        <f t="shared" si="181"/>
        <v>63.05</v>
      </c>
      <c r="N1964" t="b">
        <v>1</v>
      </c>
      <c r="O1964">
        <f t="shared" si="184"/>
        <v>193</v>
      </c>
      <c r="P1964" t="s">
        <v>8295</v>
      </c>
      <c r="Q1964" t="str">
        <f t="shared" si="185"/>
        <v>technology</v>
      </c>
      <c r="R1964" t="str">
        <f t="shared" si="186"/>
        <v>hardware</v>
      </c>
      <c r="S1964" s="7">
        <f t="shared" si="182"/>
        <v>41772.780509259261</v>
      </c>
      <c r="T1964" s="7">
        <f t="shared" si="183"/>
        <v>41742.780509259261</v>
      </c>
    </row>
    <row r="1965" spans="1:20" ht="43.2" hidden="1" x14ac:dyDescent="0.5500000000000000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5">
        <v>1410862734</v>
      </c>
      <c r="J1965">
        <v>1407838734</v>
      </c>
      <c r="K1965" t="b">
        <v>1</v>
      </c>
      <c r="L1965">
        <v>205</v>
      </c>
      <c r="M1965">
        <f t="shared" si="181"/>
        <v>117.6</v>
      </c>
      <c r="N1965" t="b">
        <v>1</v>
      </c>
      <c r="O1965">
        <f t="shared" si="184"/>
        <v>127</v>
      </c>
      <c r="P1965" t="s">
        <v>8295</v>
      </c>
      <c r="Q1965" t="str">
        <f t="shared" si="185"/>
        <v>technology</v>
      </c>
      <c r="R1965" t="str">
        <f t="shared" si="186"/>
        <v>hardware</v>
      </c>
      <c r="S1965" s="7">
        <f t="shared" si="182"/>
        <v>41898.429791666669</v>
      </c>
      <c r="T1965" s="7">
        <f t="shared" si="183"/>
        <v>41863.429791666669</v>
      </c>
    </row>
    <row r="1966" spans="1:20" ht="43.2" hidden="1" x14ac:dyDescent="0.5500000000000000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5">
        <v>1461306772</v>
      </c>
      <c r="J1966">
        <v>1458714772</v>
      </c>
      <c r="K1966" t="b">
        <v>1</v>
      </c>
      <c r="L1966">
        <v>1281</v>
      </c>
      <c r="M1966">
        <f t="shared" si="181"/>
        <v>180.75</v>
      </c>
      <c r="N1966" t="b">
        <v>1</v>
      </c>
      <c r="O1966">
        <f t="shared" si="184"/>
        <v>260</v>
      </c>
      <c r="P1966" t="s">
        <v>8295</v>
      </c>
      <c r="Q1966" t="str">
        <f t="shared" si="185"/>
        <v>technology</v>
      </c>
      <c r="R1966" t="str">
        <f t="shared" si="186"/>
        <v>hardware</v>
      </c>
      <c r="S1966" s="7">
        <f t="shared" si="182"/>
        <v>42482.272824074069</v>
      </c>
      <c r="T1966" s="7">
        <f t="shared" si="183"/>
        <v>42452.272824074069</v>
      </c>
    </row>
    <row r="1967" spans="1:20" ht="43.2" hidden="1" x14ac:dyDescent="0.5500000000000000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5">
        <v>1326330000</v>
      </c>
      <c r="J1967">
        <v>1324433310</v>
      </c>
      <c r="K1967" t="b">
        <v>1</v>
      </c>
      <c r="L1967">
        <v>103</v>
      </c>
      <c r="M1967">
        <f t="shared" si="181"/>
        <v>127.32</v>
      </c>
      <c r="N1967" t="b">
        <v>1</v>
      </c>
      <c r="O1967">
        <f t="shared" si="184"/>
        <v>262</v>
      </c>
      <c r="P1967" t="s">
        <v>8295</v>
      </c>
      <c r="Q1967" t="str">
        <f t="shared" si="185"/>
        <v>technology</v>
      </c>
      <c r="R1967" t="str">
        <f t="shared" si="186"/>
        <v>hardware</v>
      </c>
      <c r="S1967" s="7">
        <f t="shared" si="182"/>
        <v>40920.041666666664</v>
      </c>
      <c r="T1967" s="7">
        <f t="shared" si="183"/>
        <v>40898.089236111111</v>
      </c>
    </row>
    <row r="1968" spans="1:20" ht="43.2" hidden="1" x14ac:dyDescent="0.5500000000000000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5">
        <v>1408021098</v>
      </c>
      <c r="J1968">
        <v>1405429098</v>
      </c>
      <c r="K1968" t="b">
        <v>1</v>
      </c>
      <c r="L1968">
        <v>1513</v>
      </c>
      <c r="M1968">
        <f t="shared" si="181"/>
        <v>136.63999999999999</v>
      </c>
      <c r="N1968" t="b">
        <v>1</v>
      </c>
      <c r="O1968">
        <f t="shared" si="184"/>
        <v>207</v>
      </c>
      <c r="P1968" t="s">
        <v>8295</v>
      </c>
      <c r="Q1968" t="str">
        <f t="shared" si="185"/>
        <v>technology</v>
      </c>
      <c r="R1968" t="str">
        <f t="shared" si="186"/>
        <v>hardware</v>
      </c>
      <c r="S1968" s="7">
        <f t="shared" si="182"/>
        <v>41865.540486111109</v>
      </c>
      <c r="T1968" s="7">
        <f t="shared" si="183"/>
        <v>41835.540486111109</v>
      </c>
    </row>
    <row r="1969" spans="1:20" ht="43.2" hidden="1" x14ac:dyDescent="0.5500000000000000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5">
        <v>1398959729</v>
      </c>
      <c r="J1969">
        <v>1396367729</v>
      </c>
      <c r="K1969" t="b">
        <v>1</v>
      </c>
      <c r="L1969">
        <v>405</v>
      </c>
      <c r="M1969">
        <f t="shared" si="181"/>
        <v>182.78</v>
      </c>
      <c r="N1969" t="b">
        <v>1</v>
      </c>
      <c r="O1969">
        <f t="shared" si="184"/>
        <v>370</v>
      </c>
      <c r="P1969" t="s">
        <v>8295</v>
      </c>
      <c r="Q1969" t="str">
        <f t="shared" si="185"/>
        <v>technology</v>
      </c>
      <c r="R1969" t="str">
        <f t="shared" si="186"/>
        <v>hardware</v>
      </c>
      <c r="S1969" s="7">
        <f t="shared" si="182"/>
        <v>41760.663530092592</v>
      </c>
      <c r="T1969" s="7">
        <f t="shared" si="183"/>
        <v>41730.663530092592</v>
      </c>
    </row>
    <row r="1970" spans="1:20" ht="28.8" hidden="1" x14ac:dyDescent="0.5500000000000000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5">
        <v>1480777515</v>
      </c>
      <c r="J1970">
        <v>1478095515</v>
      </c>
      <c r="K1970" t="b">
        <v>1</v>
      </c>
      <c r="L1970">
        <v>510</v>
      </c>
      <c r="M1970">
        <f t="shared" si="181"/>
        <v>279.38</v>
      </c>
      <c r="N1970" t="b">
        <v>1</v>
      </c>
      <c r="O1970">
        <f t="shared" si="184"/>
        <v>285</v>
      </c>
      <c r="P1970" t="s">
        <v>8295</v>
      </c>
      <c r="Q1970" t="str">
        <f t="shared" si="185"/>
        <v>technology</v>
      </c>
      <c r="R1970" t="str">
        <f t="shared" si="186"/>
        <v>hardware</v>
      </c>
      <c r="S1970" s="7">
        <f t="shared" si="182"/>
        <v>42707.628645833334</v>
      </c>
      <c r="T1970" s="7">
        <f t="shared" si="183"/>
        <v>42676.586979166663</v>
      </c>
    </row>
    <row r="1971" spans="1:20" ht="43.2" hidden="1" x14ac:dyDescent="0.5500000000000000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5">
        <v>1470423668</v>
      </c>
      <c r="J1971">
        <v>1467831668</v>
      </c>
      <c r="K1971" t="b">
        <v>1</v>
      </c>
      <c r="L1971">
        <v>1887</v>
      </c>
      <c r="M1971">
        <f t="shared" si="181"/>
        <v>61.38</v>
      </c>
      <c r="N1971" t="b">
        <v>1</v>
      </c>
      <c r="O1971">
        <f t="shared" si="184"/>
        <v>579</v>
      </c>
      <c r="P1971" t="s">
        <v>8295</v>
      </c>
      <c r="Q1971" t="str">
        <f t="shared" si="185"/>
        <v>technology</v>
      </c>
      <c r="R1971" t="str">
        <f t="shared" si="186"/>
        <v>hardware</v>
      </c>
      <c r="S1971" s="7">
        <f t="shared" si="182"/>
        <v>42587.792453703703</v>
      </c>
      <c r="T1971" s="7">
        <f t="shared" si="183"/>
        <v>42557.792453703703</v>
      </c>
    </row>
    <row r="1972" spans="1:20" ht="43.2" hidden="1" x14ac:dyDescent="0.5500000000000000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5">
        <v>1366429101</v>
      </c>
      <c r="J1972">
        <v>1361248701</v>
      </c>
      <c r="K1972" t="b">
        <v>1</v>
      </c>
      <c r="L1972">
        <v>701</v>
      </c>
      <c r="M1972">
        <f t="shared" si="181"/>
        <v>80.73</v>
      </c>
      <c r="N1972" t="b">
        <v>1</v>
      </c>
      <c r="O1972">
        <f t="shared" si="184"/>
        <v>1132</v>
      </c>
      <c r="P1972" t="s">
        <v>8295</v>
      </c>
      <c r="Q1972" t="str">
        <f t="shared" si="185"/>
        <v>technology</v>
      </c>
      <c r="R1972" t="str">
        <f t="shared" si="186"/>
        <v>hardware</v>
      </c>
      <c r="S1972" s="7">
        <f t="shared" si="182"/>
        <v>41384.151631944449</v>
      </c>
      <c r="T1972" s="7">
        <f t="shared" si="183"/>
        <v>41324.193298611113</v>
      </c>
    </row>
    <row r="1973" spans="1:20" ht="43.2" hidden="1" x14ac:dyDescent="0.5500000000000000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5">
        <v>1384488000</v>
      </c>
      <c r="J1973">
        <v>1381752061</v>
      </c>
      <c r="K1973" t="b">
        <v>1</v>
      </c>
      <c r="L1973">
        <v>3863</v>
      </c>
      <c r="M1973">
        <f t="shared" si="181"/>
        <v>272.36</v>
      </c>
      <c r="N1973" t="b">
        <v>1</v>
      </c>
      <c r="O1973">
        <f t="shared" si="184"/>
        <v>263</v>
      </c>
      <c r="P1973" t="s">
        <v>8295</v>
      </c>
      <c r="Q1973" t="str">
        <f t="shared" si="185"/>
        <v>technology</v>
      </c>
      <c r="R1973" t="str">
        <f t="shared" si="186"/>
        <v>hardware</v>
      </c>
      <c r="S1973" s="7">
        <f t="shared" si="182"/>
        <v>41593.166666666664</v>
      </c>
      <c r="T1973" s="7">
        <f t="shared" si="183"/>
        <v>41561.500706018516</v>
      </c>
    </row>
    <row r="1974" spans="1:20" ht="43.2" hidden="1" x14ac:dyDescent="0.5500000000000000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5">
        <v>1353201444</v>
      </c>
      <c r="J1974">
        <v>1350605844</v>
      </c>
      <c r="K1974" t="b">
        <v>1</v>
      </c>
      <c r="L1974">
        <v>238</v>
      </c>
      <c r="M1974">
        <f t="shared" si="181"/>
        <v>70.849999999999994</v>
      </c>
      <c r="N1974" t="b">
        <v>1</v>
      </c>
      <c r="O1974">
        <f t="shared" si="184"/>
        <v>674</v>
      </c>
      <c r="P1974" t="s">
        <v>8295</v>
      </c>
      <c r="Q1974" t="str">
        <f t="shared" si="185"/>
        <v>technology</v>
      </c>
      <c r="R1974" t="str">
        <f t="shared" si="186"/>
        <v>hardware</v>
      </c>
      <c r="S1974" s="7">
        <f t="shared" si="182"/>
        <v>41231.053749999999</v>
      </c>
      <c r="T1974" s="7">
        <f t="shared" si="183"/>
        <v>41201.012083333335</v>
      </c>
    </row>
    <row r="1975" spans="1:20" ht="43.2" hidden="1" x14ac:dyDescent="0.5500000000000000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5">
        <v>1470466800</v>
      </c>
      <c r="J1975">
        <v>1467134464</v>
      </c>
      <c r="K1975" t="b">
        <v>1</v>
      </c>
      <c r="L1975">
        <v>2051</v>
      </c>
      <c r="M1975">
        <f t="shared" si="181"/>
        <v>247.94</v>
      </c>
      <c r="N1975" t="b">
        <v>1</v>
      </c>
      <c r="O1975">
        <f t="shared" si="184"/>
        <v>257</v>
      </c>
      <c r="P1975" t="s">
        <v>8295</v>
      </c>
      <c r="Q1975" t="str">
        <f t="shared" si="185"/>
        <v>technology</v>
      </c>
      <c r="R1975" t="str">
        <f t="shared" si="186"/>
        <v>hardware</v>
      </c>
      <c r="S1975" s="7">
        <f t="shared" si="182"/>
        <v>42588.291666666672</v>
      </c>
      <c r="T1975" s="7">
        <f t="shared" si="183"/>
        <v>42549.722962962958</v>
      </c>
    </row>
    <row r="1976" spans="1:20" ht="43.2" hidden="1" x14ac:dyDescent="0.5500000000000000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5">
        <v>1376899269</v>
      </c>
      <c r="J1976">
        <v>1371715269</v>
      </c>
      <c r="K1976" t="b">
        <v>1</v>
      </c>
      <c r="L1976">
        <v>402</v>
      </c>
      <c r="M1976">
        <f t="shared" si="181"/>
        <v>186.81</v>
      </c>
      <c r="N1976" t="b">
        <v>1</v>
      </c>
      <c r="O1976">
        <f t="shared" si="184"/>
        <v>375</v>
      </c>
      <c r="P1976" t="s">
        <v>8295</v>
      </c>
      <c r="Q1976" t="str">
        <f t="shared" si="185"/>
        <v>technology</v>
      </c>
      <c r="R1976" t="str">
        <f t="shared" si="186"/>
        <v>hardware</v>
      </c>
      <c r="S1976" s="7">
        <f t="shared" si="182"/>
        <v>41505.334131944444</v>
      </c>
      <c r="T1976" s="7">
        <f t="shared" si="183"/>
        <v>41445.334131944444</v>
      </c>
    </row>
    <row r="1977" spans="1:20" ht="28.8" hidden="1" x14ac:dyDescent="0.5500000000000000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5">
        <v>1362938851</v>
      </c>
      <c r="J1977">
        <v>1360346851</v>
      </c>
      <c r="K1977" t="b">
        <v>1</v>
      </c>
      <c r="L1977">
        <v>253</v>
      </c>
      <c r="M1977">
        <f t="shared" si="181"/>
        <v>131.99</v>
      </c>
      <c r="N1977" t="b">
        <v>1</v>
      </c>
      <c r="O1977">
        <f t="shared" si="184"/>
        <v>209</v>
      </c>
      <c r="P1977" t="s">
        <v>8295</v>
      </c>
      <c r="Q1977" t="str">
        <f t="shared" si="185"/>
        <v>technology</v>
      </c>
      <c r="R1977" t="str">
        <f t="shared" si="186"/>
        <v>hardware</v>
      </c>
      <c r="S1977" s="7">
        <f t="shared" si="182"/>
        <v>41343.755219907405</v>
      </c>
      <c r="T1977" s="7">
        <f t="shared" si="183"/>
        <v>41313.755219907405</v>
      </c>
    </row>
    <row r="1978" spans="1:20" ht="28.8" hidden="1" x14ac:dyDescent="0.5500000000000000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5">
        <v>1373751325</v>
      </c>
      <c r="J1978">
        <v>1371159325</v>
      </c>
      <c r="K1978" t="b">
        <v>1</v>
      </c>
      <c r="L1978">
        <v>473</v>
      </c>
      <c r="M1978">
        <f t="shared" si="181"/>
        <v>29.31</v>
      </c>
      <c r="N1978" t="b">
        <v>1</v>
      </c>
      <c r="O1978">
        <f t="shared" si="184"/>
        <v>347</v>
      </c>
      <c r="P1978" t="s">
        <v>8295</v>
      </c>
      <c r="Q1978" t="str">
        <f t="shared" si="185"/>
        <v>technology</v>
      </c>
      <c r="R1978" t="str">
        <f t="shared" si="186"/>
        <v>hardware</v>
      </c>
      <c r="S1978" s="7">
        <f t="shared" si="182"/>
        <v>41468.899594907409</v>
      </c>
      <c r="T1978" s="7">
        <f t="shared" si="183"/>
        <v>41438.899594907409</v>
      </c>
    </row>
    <row r="1979" spans="1:20" ht="43.2" hidden="1" x14ac:dyDescent="0.5500000000000000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5">
        <v>1450511940</v>
      </c>
      <c r="J1979">
        <v>1446527540</v>
      </c>
      <c r="K1979" t="b">
        <v>1</v>
      </c>
      <c r="L1979">
        <v>821</v>
      </c>
      <c r="M1979">
        <f t="shared" si="181"/>
        <v>245.02</v>
      </c>
      <c r="N1979" t="b">
        <v>1</v>
      </c>
      <c r="O1979">
        <f t="shared" si="184"/>
        <v>402</v>
      </c>
      <c r="P1979" t="s">
        <v>8295</v>
      </c>
      <c r="Q1979" t="str">
        <f t="shared" si="185"/>
        <v>technology</v>
      </c>
      <c r="R1979" t="str">
        <f t="shared" si="186"/>
        <v>hardware</v>
      </c>
      <c r="S1979" s="7">
        <f t="shared" si="182"/>
        <v>42357.332638888889</v>
      </c>
      <c r="T1979" s="7">
        <f t="shared" si="183"/>
        <v>42311.216898148152</v>
      </c>
    </row>
    <row r="1980" spans="1:20" ht="43.2" hidden="1" x14ac:dyDescent="0.5500000000000000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5">
        <v>1339484400</v>
      </c>
      <c r="J1980">
        <v>1336627492</v>
      </c>
      <c r="K1980" t="b">
        <v>1</v>
      </c>
      <c r="L1980">
        <v>388</v>
      </c>
      <c r="M1980">
        <f t="shared" si="181"/>
        <v>1323.25</v>
      </c>
      <c r="N1980" t="b">
        <v>1</v>
      </c>
      <c r="O1980">
        <f t="shared" si="184"/>
        <v>1027</v>
      </c>
      <c r="P1980" t="s">
        <v>8295</v>
      </c>
      <c r="Q1980" t="str">
        <f t="shared" si="185"/>
        <v>technology</v>
      </c>
      <c r="R1980" t="str">
        <f t="shared" si="186"/>
        <v>hardware</v>
      </c>
      <c r="S1980" s="7">
        <f t="shared" si="182"/>
        <v>41072.291666666664</v>
      </c>
      <c r="T1980" s="7">
        <f t="shared" si="183"/>
        <v>41039.225601851853</v>
      </c>
    </row>
    <row r="1981" spans="1:20" ht="43.2" hidden="1" x14ac:dyDescent="0.5500000000000000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5">
        <v>1447909140</v>
      </c>
      <c r="J1981">
        <v>1444734146</v>
      </c>
      <c r="K1981" t="b">
        <v>1</v>
      </c>
      <c r="L1981">
        <v>813</v>
      </c>
      <c r="M1981">
        <f t="shared" si="181"/>
        <v>282.66000000000003</v>
      </c>
      <c r="N1981" t="b">
        <v>1</v>
      </c>
      <c r="O1981">
        <f t="shared" si="184"/>
        <v>115</v>
      </c>
      <c r="P1981" t="s">
        <v>8295</v>
      </c>
      <c r="Q1981" t="str">
        <f t="shared" si="185"/>
        <v>technology</v>
      </c>
      <c r="R1981" t="str">
        <f t="shared" si="186"/>
        <v>hardware</v>
      </c>
      <c r="S1981" s="7">
        <f t="shared" si="182"/>
        <v>42327.207638888889</v>
      </c>
      <c r="T1981" s="7">
        <f t="shared" si="183"/>
        <v>42290.460023148145</v>
      </c>
    </row>
    <row r="1982" spans="1:20" ht="28.8" hidden="1" x14ac:dyDescent="0.5500000000000000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5">
        <v>1459684862</v>
      </c>
      <c r="J1982">
        <v>1456232462</v>
      </c>
      <c r="K1982" t="b">
        <v>1</v>
      </c>
      <c r="L1982">
        <v>1945</v>
      </c>
      <c r="M1982">
        <f t="shared" si="181"/>
        <v>91.21</v>
      </c>
      <c r="N1982" t="b">
        <v>1</v>
      </c>
      <c r="O1982">
        <f t="shared" si="184"/>
        <v>355</v>
      </c>
      <c r="P1982" t="s">
        <v>8295</v>
      </c>
      <c r="Q1982" t="str">
        <f t="shared" si="185"/>
        <v>technology</v>
      </c>
      <c r="R1982" t="str">
        <f t="shared" si="186"/>
        <v>hardware</v>
      </c>
      <c r="S1982" s="7">
        <f t="shared" si="182"/>
        <v>42463.500717592593</v>
      </c>
      <c r="T1982" s="7">
        <f t="shared" si="183"/>
        <v>42423.542384259257</v>
      </c>
    </row>
    <row r="1983" spans="1:20" ht="43.2" hidden="1" x14ac:dyDescent="0.5500000000000000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5">
        <v>1404926665</v>
      </c>
      <c r="J1983">
        <v>1402334665</v>
      </c>
      <c r="K1983" t="b">
        <v>0</v>
      </c>
      <c r="L1983">
        <v>12</v>
      </c>
      <c r="M1983">
        <f t="shared" si="181"/>
        <v>31.75</v>
      </c>
      <c r="N1983" t="b">
        <v>0</v>
      </c>
      <c r="O1983">
        <f t="shared" si="184"/>
        <v>5</v>
      </c>
      <c r="P1983" t="s">
        <v>8296</v>
      </c>
      <c r="Q1983" t="str">
        <f t="shared" si="185"/>
        <v>photography</v>
      </c>
      <c r="R1983" t="str">
        <f t="shared" si="186"/>
        <v>people</v>
      </c>
      <c r="S1983" s="7">
        <f t="shared" si="182"/>
        <v>41829.725289351853</v>
      </c>
      <c r="T1983" s="7">
        <f t="shared" si="183"/>
        <v>41799.725289351853</v>
      </c>
    </row>
    <row r="1984" spans="1:20" ht="43.2" hidden="1" x14ac:dyDescent="0.5500000000000000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5">
        <v>1480863887</v>
      </c>
      <c r="J1984">
        <v>1478268287</v>
      </c>
      <c r="K1984" t="b">
        <v>0</v>
      </c>
      <c r="L1984">
        <v>0</v>
      </c>
      <c r="M1984">
        <f t="shared" si="181"/>
        <v>0</v>
      </c>
      <c r="N1984" t="b">
        <v>0</v>
      </c>
      <c r="O1984">
        <f t="shared" si="184"/>
        <v>0</v>
      </c>
      <c r="P1984" t="s">
        <v>8296</v>
      </c>
      <c r="Q1984" t="str">
        <f t="shared" si="185"/>
        <v>photography</v>
      </c>
      <c r="R1984" t="str">
        <f t="shared" si="186"/>
        <v>people</v>
      </c>
      <c r="S1984" s="7">
        <f t="shared" si="182"/>
        <v>42708.628321759257</v>
      </c>
      <c r="T1984" s="7">
        <f t="shared" si="183"/>
        <v>42678.586655092593</v>
      </c>
    </row>
    <row r="1985" spans="1:20" ht="43.2" hidden="1" x14ac:dyDescent="0.5500000000000000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5">
        <v>1472799600</v>
      </c>
      <c r="J1985">
        <v>1470874618</v>
      </c>
      <c r="K1985" t="b">
        <v>0</v>
      </c>
      <c r="L1985">
        <v>16</v>
      </c>
      <c r="M1985">
        <f t="shared" si="181"/>
        <v>88.69</v>
      </c>
      <c r="N1985" t="b">
        <v>0</v>
      </c>
      <c r="O1985">
        <f t="shared" si="184"/>
        <v>4</v>
      </c>
      <c r="P1985" t="s">
        <v>8296</v>
      </c>
      <c r="Q1985" t="str">
        <f t="shared" si="185"/>
        <v>photography</v>
      </c>
      <c r="R1985" t="str">
        <f t="shared" si="186"/>
        <v>people</v>
      </c>
      <c r="S1985" s="7">
        <f t="shared" si="182"/>
        <v>42615.291666666672</v>
      </c>
      <c r="T1985" s="7">
        <f t="shared" si="183"/>
        <v>42593.011782407411</v>
      </c>
    </row>
    <row r="1986" spans="1:20" ht="57.6" hidden="1" x14ac:dyDescent="0.5500000000000000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5">
        <v>1417377481</v>
      </c>
      <c r="J1986">
        <v>1412189881</v>
      </c>
      <c r="K1986" t="b">
        <v>0</v>
      </c>
      <c r="L1986">
        <v>7</v>
      </c>
      <c r="M1986">
        <f t="shared" ref="M1986:M2049" si="187">IF(L1986=0,0,ROUND(E1986/L1986,2))</f>
        <v>453.14</v>
      </c>
      <c r="N1986" t="b">
        <v>0</v>
      </c>
      <c r="O1986">
        <f t="shared" si="184"/>
        <v>21</v>
      </c>
      <c r="P1986" t="s">
        <v>8296</v>
      </c>
      <c r="Q1986" t="str">
        <f t="shared" si="185"/>
        <v>photography</v>
      </c>
      <c r="R1986" t="str">
        <f t="shared" si="186"/>
        <v>people</v>
      </c>
      <c r="S1986" s="7">
        <f t="shared" ref="S1986:S2049" si="188">(((I1986/60)/60)/24)+DATE(1970,1,1)</f>
        <v>41973.831956018519</v>
      </c>
      <c r="T1986" s="7">
        <f t="shared" ref="T1986:T2049" si="189">(((J1986/60)/60)/24)+DATE(1970,1,1)</f>
        <v>41913.790289351848</v>
      </c>
    </row>
    <row r="1987" spans="1:20" ht="43.2" hidden="1" x14ac:dyDescent="0.5500000000000000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5">
        <v>1470178800</v>
      </c>
      <c r="J1987">
        <v>1467650771</v>
      </c>
      <c r="K1987" t="b">
        <v>0</v>
      </c>
      <c r="L1987">
        <v>4</v>
      </c>
      <c r="M1987">
        <f t="shared" si="187"/>
        <v>12.75</v>
      </c>
      <c r="N1987" t="b">
        <v>0</v>
      </c>
      <c r="O1987">
        <f t="shared" ref="O1987:O2050" si="190">ROUND(($E1987*100)/$D1987,0)</f>
        <v>3</v>
      </c>
      <c r="P1987" t="s">
        <v>8296</v>
      </c>
      <c r="Q1987" t="str">
        <f t="shared" ref="Q1987:Q2050" si="191">LEFT(P1987,FIND("/",P1987)-1)</f>
        <v>photography</v>
      </c>
      <c r="R1987" t="str">
        <f t="shared" si="186"/>
        <v>people</v>
      </c>
      <c r="S1987" s="7">
        <f t="shared" si="188"/>
        <v>42584.958333333328</v>
      </c>
      <c r="T1987" s="7">
        <f t="shared" si="189"/>
        <v>42555.698738425926</v>
      </c>
    </row>
    <row r="1988" spans="1:20" ht="43.2" hidden="1" x14ac:dyDescent="0.5500000000000000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5">
        <v>1457947483</v>
      </c>
      <c r="J1988">
        <v>1455359083</v>
      </c>
      <c r="K1988" t="b">
        <v>0</v>
      </c>
      <c r="L1988">
        <v>1</v>
      </c>
      <c r="M1988">
        <f t="shared" si="187"/>
        <v>1</v>
      </c>
      <c r="N1988" t="b">
        <v>0</v>
      </c>
      <c r="O1988">
        <f t="shared" si="190"/>
        <v>0</v>
      </c>
      <c r="P1988" t="s">
        <v>8296</v>
      </c>
      <c r="Q1988" t="str">
        <f t="shared" si="191"/>
        <v>photography</v>
      </c>
      <c r="R1988" t="str">
        <f t="shared" si="186"/>
        <v>people</v>
      </c>
      <c r="S1988" s="7">
        <f t="shared" si="188"/>
        <v>42443.392164351855</v>
      </c>
      <c r="T1988" s="7">
        <f t="shared" si="189"/>
        <v>42413.433831018512</v>
      </c>
    </row>
    <row r="1989" spans="1:20" ht="28.8" hidden="1" x14ac:dyDescent="0.5500000000000000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5">
        <v>1425223276</v>
      </c>
      <c r="J1989">
        <v>1422631276</v>
      </c>
      <c r="K1989" t="b">
        <v>0</v>
      </c>
      <c r="L1989">
        <v>28</v>
      </c>
      <c r="M1989">
        <f t="shared" si="187"/>
        <v>83.43</v>
      </c>
      <c r="N1989" t="b">
        <v>0</v>
      </c>
      <c r="O1989">
        <f t="shared" si="190"/>
        <v>42</v>
      </c>
      <c r="P1989" t="s">
        <v>8296</v>
      </c>
      <c r="Q1989" t="str">
        <f t="shared" si="191"/>
        <v>photography</v>
      </c>
      <c r="R1989" t="str">
        <f t="shared" si="186"/>
        <v>people</v>
      </c>
      <c r="S1989" s="7">
        <f t="shared" si="188"/>
        <v>42064.639768518522</v>
      </c>
      <c r="T1989" s="7">
        <f t="shared" si="189"/>
        <v>42034.639768518522</v>
      </c>
    </row>
    <row r="1990" spans="1:20" hidden="1" x14ac:dyDescent="0.5500000000000000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5">
        <v>1440094742</v>
      </c>
      <c r="J1990">
        <v>1437502742</v>
      </c>
      <c r="K1990" t="b">
        <v>0</v>
      </c>
      <c r="L1990">
        <v>1</v>
      </c>
      <c r="M1990">
        <f t="shared" si="187"/>
        <v>25</v>
      </c>
      <c r="N1990" t="b">
        <v>0</v>
      </c>
      <c r="O1990">
        <f t="shared" si="190"/>
        <v>0</v>
      </c>
      <c r="P1990" t="s">
        <v>8296</v>
      </c>
      <c r="Q1990" t="str">
        <f t="shared" si="191"/>
        <v>photography</v>
      </c>
      <c r="R1990" t="str">
        <f t="shared" si="186"/>
        <v>people</v>
      </c>
      <c r="S1990" s="7">
        <f t="shared" si="188"/>
        <v>42236.763217592597</v>
      </c>
      <c r="T1990" s="7">
        <f t="shared" si="189"/>
        <v>42206.763217592597</v>
      </c>
    </row>
    <row r="1991" spans="1:20" ht="43.2" hidden="1" x14ac:dyDescent="0.5500000000000000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5">
        <v>1481473208</v>
      </c>
      <c r="J1991">
        <v>1478881208</v>
      </c>
      <c r="K1991" t="b">
        <v>0</v>
      </c>
      <c r="L1991">
        <v>1</v>
      </c>
      <c r="M1991">
        <f t="shared" si="187"/>
        <v>50</v>
      </c>
      <c r="N1991" t="b">
        <v>0</v>
      </c>
      <c r="O1991">
        <f t="shared" si="190"/>
        <v>1</v>
      </c>
      <c r="P1991" t="s">
        <v>8296</v>
      </c>
      <c r="Q1991" t="str">
        <f t="shared" si="191"/>
        <v>photography</v>
      </c>
      <c r="R1991" t="str">
        <f t="shared" si="186"/>
        <v>people</v>
      </c>
      <c r="S1991" s="7">
        <f t="shared" si="188"/>
        <v>42715.680648148147</v>
      </c>
      <c r="T1991" s="7">
        <f t="shared" si="189"/>
        <v>42685.680648148147</v>
      </c>
    </row>
    <row r="1992" spans="1:20" ht="43.2" hidden="1" x14ac:dyDescent="0.5500000000000000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5">
        <v>1455338532</v>
      </c>
      <c r="J1992">
        <v>1454042532</v>
      </c>
      <c r="K1992" t="b">
        <v>0</v>
      </c>
      <c r="L1992">
        <v>5</v>
      </c>
      <c r="M1992">
        <f t="shared" si="187"/>
        <v>101.8</v>
      </c>
      <c r="N1992" t="b">
        <v>0</v>
      </c>
      <c r="O1992">
        <f t="shared" si="190"/>
        <v>17</v>
      </c>
      <c r="P1992" t="s">
        <v>8296</v>
      </c>
      <c r="Q1992" t="str">
        <f t="shared" si="191"/>
        <v>photography</v>
      </c>
      <c r="R1992" t="str">
        <f t="shared" si="186"/>
        <v>people</v>
      </c>
      <c r="S1992" s="7">
        <f t="shared" si="188"/>
        <v>42413.195972222224</v>
      </c>
      <c r="T1992" s="7">
        <f t="shared" si="189"/>
        <v>42398.195972222224</v>
      </c>
    </row>
    <row r="1993" spans="1:20" ht="28.8" hidden="1" x14ac:dyDescent="0.5500000000000000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5">
        <v>1435958786</v>
      </c>
      <c r="J1993">
        <v>1434144386</v>
      </c>
      <c r="K1993" t="b">
        <v>0</v>
      </c>
      <c r="L1993">
        <v>3</v>
      </c>
      <c r="M1993">
        <f t="shared" si="187"/>
        <v>46.67</v>
      </c>
      <c r="N1993" t="b">
        <v>0</v>
      </c>
      <c r="O1993">
        <f t="shared" si="190"/>
        <v>7</v>
      </c>
      <c r="P1993" t="s">
        <v>8296</v>
      </c>
      <c r="Q1993" t="str">
        <f t="shared" si="191"/>
        <v>photography</v>
      </c>
      <c r="R1993" t="str">
        <f t="shared" si="186"/>
        <v>people</v>
      </c>
      <c r="S1993" s="7">
        <f t="shared" si="188"/>
        <v>42188.89335648148</v>
      </c>
      <c r="T1993" s="7">
        <f t="shared" si="189"/>
        <v>42167.89335648148</v>
      </c>
    </row>
    <row r="1994" spans="1:20" ht="28.8" hidden="1" x14ac:dyDescent="0.5500000000000000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5">
        <v>1424229991</v>
      </c>
      <c r="J1994">
        <v>1421637991</v>
      </c>
      <c r="K1994" t="b">
        <v>0</v>
      </c>
      <c r="L1994">
        <v>2</v>
      </c>
      <c r="M1994">
        <f t="shared" si="187"/>
        <v>1</v>
      </c>
      <c r="N1994" t="b">
        <v>0</v>
      </c>
      <c r="O1994">
        <f t="shared" si="190"/>
        <v>0</v>
      </c>
      <c r="P1994" t="s">
        <v>8296</v>
      </c>
      <c r="Q1994" t="str">
        <f t="shared" si="191"/>
        <v>photography</v>
      </c>
      <c r="R1994" t="str">
        <f t="shared" si="186"/>
        <v>people</v>
      </c>
      <c r="S1994" s="7">
        <f t="shared" si="188"/>
        <v>42053.143414351856</v>
      </c>
      <c r="T1994" s="7">
        <f t="shared" si="189"/>
        <v>42023.143414351856</v>
      </c>
    </row>
    <row r="1995" spans="1:20" ht="43.2" hidden="1" x14ac:dyDescent="0.5500000000000000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5">
        <v>1450706837</v>
      </c>
      <c r="J1995">
        <v>1448114837</v>
      </c>
      <c r="K1995" t="b">
        <v>0</v>
      </c>
      <c r="L1995">
        <v>0</v>
      </c>
      <c r="M1995">
        <f t="shared" si="187"/>
        <v>0</v>
      </c>
      <c r="N1995" t="b">
        <v>0</v>
      </c>
      <c r="O1995">
        <f t="shared" si="190"/>
        <v>0</v>
      </c>
      <c r="P1995" t="s">
        <v>8296</v>
      </c>
      <c r="Q1995" t="str">
        <f t="shared" si="191"/>
        <v>photography</v>
      </c>
      <c r="R1995" t="str">
        <f t="shared" ref="R1995:R2058" si="192">RIGHT(P1995,LEN(P1995)-FIND("/",P1995))</f>
        <v>people</v>
      </c>
      <c r="S1995" s="7">
        <f t="shared" si="188"/>
        <v>42359.58839120371</v>
      </c>
      <c r="T1995" s="7">
        <f t="shared" si="189"/>
        <v>42329.58839120371</v>
      </c>
    </row>
    <row r="1996" spans="1:20" ht="43.2" hidden="1" x14ac:dyDescent="0.5500000000000000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5">
        <v>1481072942</v>
      </c>
      <c r="J1996">
        <v>1475885342</v>
      </c>
      <c r="K1996" t="b">
        <v>0</v>
      </c>
      <c r="L1996">
        <v>0</v>
      </c>
      <c r="M1996">
        <f t="shared" si="187"/>
        <v>0</v>
      </c>
      <c r="N1996" t="b">
        <v>0</v>
      </c>
      <c r="O1996">
        <f t="shared" si="190"/>
        <v>0</v>
      </c>
      <c r="P1996" t="s">
        <v>8296</v>
      </c>
      <c r="Q1996" t="str">
        <f t="shared" si="191"/>
        <v>photography</v>
      </c>
      <c r="R1996" t="str">
        <f t="shared" si="192"/>
        <v>people</v>
      </c>
      <c r="S1996" s="7">
        <f t="shared" si="188"/>
        <v>42711.047939814816</v>
      </c>
      <c r="T1996" s="7">
        <f t="shared" si="189"/>
        <v>42651.006273148145</v>
      </c>
    </row>
    <row r="1997" spans="1:20" ht="43.2" hidden="1" x14ac:dyDescent="0.5500000000000000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5">
        <v>1437082736</v>
      </c>
      <c r="J1997">
        <v>1435354736</v>
      </c>
      <c r="K1997" t="b">
        <v>0</v>
      </c>
      <c r="L1997">
        <v>3</v>
      </c>
      <c r="M1997">
        <f t="shared" si="187"/>
        <v>26</v>
      </c>
      <c r="N1997" t="b">
        <v>0</v>
      </c>
      <c r="O1997">
        <f t="shared" si="190"/>
        <v>8</v>
      </c>
      <c r="P1997" t="s">
        <v>8296</v>
      </c>
      <c r="Q1997" t="str">
        <f t="shared" si="191"/>
        <v>photography</v>
      </c>
      <c r="R1997" t="str">
        <f t="shared" si="192"/>
        <v>people</v>
      </c>
      <c r="S1997" s="7">
        <f t="shared" si="188"/>
        <v>42201.902037037042</v>
      </c>
      <c r="T1997" s="7">
        <f t="shared" si="189"/>
        <v>42181.902037037042</v>
      </c>
    </row>
    <row r="1998" spans="1:20" ht="43.2" hidden="1" x14ac:dyDescent="0.5500000000000000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5">
        <v>1405021211</v>
      </c>
      <c r="J1998">
        <v>1402429211</v>
      </c>
      <c r="K1998" t="b">
        <v>0</v>
      </c>
      <c r="L1998">
        <v>0</v>
      </c>
      <c r="M1998">
        <f t="shared" si="187"/>
        <v>0</v>
      </c>
      <c r="N1998" t="b">
        <v>0</v>
      </c>
      <c r="O1998">
        <f t="shared" si="190"/>
        <v>0</v>
      </c>
      <c r="P1998" t="s">
        <v>8296</v>
      </c>
      <c r="Q1998" t="str">
        <f t="shared" si="191"/>
        <v>photography</v>
      </c>
      <c r="R1998" t="str">
        <f t="shared" si="192"/>
        <v>people</v>
      </c>
      <c r="S1998" s="7">
        <f t="shared" si="188"/>
        <v>41830.819571759261</v>
      </c>
      <c r="T1998" s="7">
        <f t="shared" si="189"/>
        <v>41800.819571759261</v>
      </c>
    </row>
    <row r="1999" spans="1:20" ht="43.2" hidden="1" x14ac:dyDescent="0.5500000000000000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5">
        <v>1409091612</v>
      </c>
      <c r="J1999">
        <v>1406499612</v>
      </c>
      <c r="K1999" t="b">
        <v>0</v>
      </c>
      <c r="L1999">
        <v>0</v>
      </c>
      <c r="M1999">
        <f t="shared" si="187"/>
        <v>0</v>
      </c>
      <c r="N1999" t="b">
        <v>0</v>
      </c>
      <c r="O1999">
        <f t="shared" si="190"/>
        <v>0</v>
      </c>
      <c r="P1999" t="s">
        <v>8296</v>
      </c>
      <c r="Q1999" t="str">
        <f t="shared" si="191"/>
        <v>photography</v>
      </c>
      <c r="R1999" t="str">
        <f t="shared" si="192"/>
        <v>people</v>
      </c>
      <c r="S1999" s="7">
        <f t="shared" si="188"/>
        <v>41877.930694444447</v>
      </c>
      <c r="T1999" s="7">
        <f t="shared" si="189"/>
        <v>41847.930694444447</v>
      </c>
    </row>
    <row r="2000" spans="1:20" ht="43.2" hidden="1" x14ac:dyDescent="0.5500000000000000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5">
        <v>1406861438</v>
      </c>
      <c r="J2000">
        <v>1402973438</v>
      </c>
      <c r="K2000" t="b">
        <v>0</v>
      </c>
      <c r="L2000">
        <v>3</v>
      </c>
      <c r="M2000">
        <f t="shared" si="187"/>
        <v>218.33</v>
      </c>
      <c r="N2000" t="b">
        <v>0</v>
      </c>
      <c r="O2000">
        <f t="shared" si="190"/>
        <v>26</v>
      </c>
      <c r="P2000" t="s">
        <v>8296</v>
      </c>
      <c r="Q2000" t="str">
        <f t="shared" si="191"/>
        <v>photography</v>
      </c>
      <c r="R2000" t="str">
        <f t="shared" si="192"/>
        <v>people</v>
      </c>
      <c r="S2000" s="7">
        <f t="shared" si="188"/>
        <v>41852.118495370371</v>
      </c>
      <c r="T2000" s="7">
        <f t="shared" si="189"/>
        <v>41807.118495370371</v>
      </c>
    </row>
    <row r="2001" spans="1:20" ht="43.2" hidden="1" x14ac:dyDescent="0.5500000000000000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5">
        <v>1415882108</v>
      </c>
      <c r="J2001">
        <v>1413286508</v>
      </c>
      <c r="K2001" t="b">
        <v>0</v>
      </c>
      <c r="L2001">
        <v>7</v>
      </c>
      <c r="M2001">
        <f t="shared" si="187"/>
        <v>33.71</v>
      </c>
      <c r="N2001" t="b">
        <v>0</v>
      </c>
      <c r="O2001">
        <f t="shared" si="190"/>
        <v>1</v>
      </c>
      <c r="P2001" t="s">
        <v>8296</v>
      </c>
      <c r="Q2001" t="str">
        <f t="shared" si="191"/>
        <v>photography</v>
      </c>
      <c r="R2001" t="str">
        <f t="shared" si="192"/>
        <v>people</v>
      </c>
      <c r="S2001" s="7">
        <f t="shared" si="188"/>
        <v>41956.524398148147</v>
      </c>
      <c r="T2001" s="7">
        <f t="shared" si="189"/>
        <v>41926.482731481483</v>
      </c>
    </row>
    <row r="2002" spans="1:20" ht="43.2" hidden="1" x14ac:dyDescent="0.5500000000000000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5">
        <v>1452120613</v>
      </c>
      <c r="J2002">
        <v>1449528613</v>
      </c>
      <c r="K2002" t="b">
        <v>0</v>
      </c>
      <c r="L2002">
        <v>25</v>
      </c>
      <c r="M2002">
        <f t="shared" si="187"/>
        <v>25</v>
      </c>
      <c r="N2002" t="b">
        <v>0</v>
      </c>
      <c r="O2002">
        <f t="shared" si="190"/>
        <v>13</v>
      </c>
      <c r="P2002" t="s">
        <v>8296</v>
      </c>
      <c r="Q2002" t="str">
        <f t="shared" si="191"/>
        <v>photography</v>
      </c>
      <c r="R2002" t="str">
        <f t="shared" si="192"/>
        <v>people</v>
      </c>
      <c r="S2002" s="7">
        <f t="shared" si="188"/>
        <v>42375.951539351852</v>
      </c>
      <c r="T2002" s="7">
        <f t="shared" si="189"/>
        <v>42345.951539351852</v>
      </c>
    </row>
    <row r="2003" spans="1:20" ht="28.8" hidden="1" x14ac:dyDescent="0.5500000000000000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5">
        <v>1434139200</v>
      </c>
      <c r="J2003">
        <v>1431406916</v>
      </c>
      <c r="K2003" t="b">
        <v>1</v>
      </c>
      <c r="L2003">
        <v>1637</v>
      </c>
      <c r="M2003">
        <f t="shared" si="187"/>
        <v>128.38999999999999</v>
      </c>
      <c r="N2003" t="b">
        <v>1</v>
      </c>
      <c r="O2003">
        <f t="shared" si="190"/>
        <v>382</v>
      </c>
      <c r="P2003" t="s">
        <v>8295</v>
      </c>
      <c r="Q2003" t="str">
        <f t="shared" si="191"/>
        <v>technology</v>
      </c>
      <c r="R2003" t="str">
        <f t="shared" si="192"/>
        <v>hardware</v>
      </c>
      <c r="S2003" s="7">
        <f t="shared" si="188"/>
        <v>42167.833333333328</v>
      </c>
      <c r="T2003" s="7">
        <f t="shared" si="189"/>
        <v>42136.209675925929</v>
      </c>
    </row>
    <row r="2004" spans="1:20" ht="43.2" hidden="1" x14ac:dyDescent="0.5500000000000000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5">
        <v>1485191143</v>
      </c>
      <c r="J2004">
        <v>1482599143</v>
      </c>
      <c r="K2004" t="b">
        <v>1</v>
      </c>
      <c r="L2004">
        <v>1375</v>
      </c>
      <c r="M2004">
        <f t="shared" si="187"/>
        <v>78.83</v>
      </c>
      <c r="N2004" t="b">
        <v>1</v>
      </c>
      <c r="O2004">
        <f t="shared" si="190"/>
        <v>217</v>
      </c>
      <c r="P2004" t="s">
        <v>8295</v>
      </c>
      <c r="Q2004" t="str">
        <f t="shared" si="191"/>
        <v>technology</v>
      </c>
      <c r="R2004" t="str">
        <f t="shared" si="192"/>
        <v>hardware</v>
      </c>
      <c r="S2004" s="7">
        <f t="shared" si="188"/>
        <v>42758.71230324074</v>
      </c>
      <c r="T2004" s="7">
        <f t="shared" si="189"/>
        <v>42728.71230324074</v>
      </c>
    </row>
    <row r="2005" spans="1:20" ht="57.6" hidden="1" x14ac:dyDescent="0.5500000000000000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5">
        <v>1278111600</v>
      </c>
      <c r="J2005">
        <v>1276830052</v>
      </c>
      <c r="K2005" t="b">
        <v>1</v>
      </c>
      <c r="L2005">
        <v>17</v>
      </c>
      <c r="M2005">
        <f t="shared" si="187"/>
        <v>91.76</v>
      </c>
      <c r="N2005" t="b">
        <v>1</v>
      </c>
      <c r="O2005">
        <f t="shared" si="190"/>
        <v>312</v>
      </c>
      <c r="P2005" t="s">
        <v>8295</v>
      </c>
      <c r="Q2005" t="str">
        <f t="shared" si="191"/>
        <v>technology</v>
      </c>
      <c r="R2005" t="str">
        <f t="shared" si="192"/>
        <v>hardware</v>
      </c>
      <c r="S2005" s="7">
        <f t="shared" si="188"/>
        <v>40361.958333333336</v>
      </c>
      <c r="T2005" s="7">
        <f t="shared" si="189"/>
        <v>40347.125601851854</v>
      </c>
    </row>
    <row r="2006" spans="1:20" ht="43.2" hidden="1" x14ac:dyDescent="0.5500000000000000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5">
        <v>1405002663</v>
      </c>
      <c r="J2006">
        <v>1402410663</v>
      </c>
      <c r="K2006" t="b">
        <v>1</v>
      </c>
      <c r="L2006">
        <v>354</v>
      </c>
      <c r="M2006">
        <f t="shared" si="187"/>
        <v>331.1</v>
      </c>
      <c r="N2006" t="b">
        <v>1</v>
      </c>
      <c r="O2006">
        <f t="shared" si="190"/>
        <v>234</v>
      </c>
      <c r="P2006" t="s">
        <v>8295</v>
      </c>
      <c r="Q2006" t="str">
        <f t="shared" si="191"/>
        <v>technology</v>
      </c>
      <c r="R2006" t="str">
        <f t="shared" si="192"/>
        <v>hardware</v>
      </c>
      <c r="S2006" s="7">
        <f t="shared" si="188"/>
        <v>41830.604895833334</v>
      </c>
      <c r="T2006" s="7">
        <f t="shared" si="189"/>
        <v>41800.604895833334</v>
      </c>
    </row>
    <row r="2007" spans="1:20" ht="43.2" hidden="1" x14ac:dyDescent="0.5500000000000000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5">
        <v>1381895940</v>
      </c>
      <c r="J2007">
        <v>1379532618</v>
      </c>
      <c r="K2007" t="b">
        <v>1</v>
      </c>
      <c r="L2007">
        <v>191</v>
      </c>
      <c r="M2007">
        <f t="shared" si="187"/>
        <v>194.26</v>
      </c>
      <c r="N2007" t="b">
        <v>1</v>
      </c>
      <c r="O2007">
        <f t="shared" si="190"/>
        <v>124</v>
      </c>
      <c r="P2007" t="s">
        <v>8295</v>
      </c>
      <c r="Q2007" t="str">
        <f t="shared" si="191"/>
        <v>technology</v>
      </c>
      <c r="R2007" t="str">
        <f t="shared" si="192"/>
        <v>hardware</v>
      </c>
      <c r="S2007" s="7">
        <f t="shared" si="188"/>
        <v>41563.165972222225</v>
      </c>
      <c r="T2007" s="7">
        <f t="shared" si="189"/>
        <v>41535.812708333331</v>
      </c>
    </row>
    <row r="2008" spans="1:20" ht="57.6" hidden="1" x14ac:dyDescent="0.5500000000000000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5">
        <v>1417611645</v>
      </c>
      <c r="J2008">
        <v>1414584045</v>
      </c>
      <c r="K2008" t="b">
        <v>1</v>
      </c>
      <c r="L2008">
        <v>303</v>
      </c>
      <c r="M2008">
        <f t="shared" si="187"/>
        <v>408.98</v>
      </c>
      <c r="N2008" t="b">
        <v>1</v>
      </c>
      <c r="O2008">
        <f t="shared" si="190"/>
        <v>248</v>
      </c>
      <c r="P2008" t="s">
        <v>8295</v>
      </c>
      <c r="Q2008" t="str">
        <f t="shared" si="191"/>
        <v>technology</v>
      </c>
      <c r="R2008" t="str">
        <f t="shared" si="192"/>
        <v>hardware</v>
      </c>
      <c r="S2008" s="7">
        <f t="shared" si="188"/>
        <v>41976.542187500003</v>
      </c>
      <c r="T2008" s="7">
        <f t="shared" si="189"/>
        <v>41941.500520833331</v>
      </c>
    </row>
    <row r="2009" spans="1:20" ht="43.2" hidden="1" x14ac:dyDescent="0.5500000000000000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5">
        <v>1282622400</v>
      </c>
      <c r="J2009">
        <v>1276891586</v>
      </c>
      <c r="K2009" t="b">
        <v>1</v>
      </c>
      <c r="L2009">
        <v>137</v>
      </c>
      <c r="M2009">
        <f t="shared" si="187"/>
        <v>84.46</v>
      </c>
      <c r="N2009" t="b">
        <v>1</v>
      </c>
      <c r="O2009">
        <f t="shared" si="190"/>
        <v>116</v>
      </c>
      <c r="P2009" t="s">
        <v>8295</v>
      </c>
      <c r="Q2009" t="str">
        <f t="shared" si="191"/>
        <v>technology</v>
      </c>
      <c r="R2009" t="str">
        <f t="shared" si="192"/>
        <v>hardware</v>
      </c>
      <c r="S2009" s="7">
        <f t="shared" si="188"/>
        <v>40414.166666666664</v>
      </c>
      <c r="T2009" s="7">
        <f t="shared" si="189"/>
        <v>40347.837800925925</v>
      </c>
    </row>
    <row r="2010" spans="1:20" ht="43.2" hidden="1" x14ac:dyDescent="0.5500000000000000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5">
        <v>1316442622</v>
      </c>
      <c r="J2010">
        <v>1312641022</v>
      </c>
      <c r="K2010" t="b">
        <v>1</v>
      </c>
      <c r="L2010">
        <v>41</v>
      </c>
      <c r="M2010">
        <f t="shared" si="187"/>
        <v>44.85</v>
      </c>
      <c r="N2010" t="b">
        <v>1</v>
      </c>
      <c r="O2010">
        <f t="shared" si="190"/>
        <v>117</v>
      </c>
      <c r="P2010" t="s">
        <v>8295</v>
      </c>
      <c r="Q2010" t="str">
        <f t="shared" si="191"/>
        <v>technology</v>
      </c>
      <c r="R2010" t="str">
        <f t="shared" si="192"/>
        <v>hardware</v>
      </c>
      <c r="S2010" s="7">
        <f t="shared" si="188"/>
        <v>40805.604421296295</v>
      </c>
      <c r="T2010" s="7">
        <f t="shared" si="189"/>
        <v>40761.604421296295</v>
      </c>
    </row>
    <row r="2011" spans="1:20" ht="43.2" hidden="1" x14ac:dyDescent="0.5500000000000000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5">
        <v>1479890743</v>
      </c>
      <c r="J2011">
        <v>1476776743</v>
      </c>
      <c r="K2011" t="b">
        <v>1</v>
      </c>
      <c r="L2011">
        <v>398</v>
      </c>
      <c r="M2011">
        <f t="shared" si="187"/>
        <v>383.36</v>
      </c>
      <c r="N2011" t="b">
        <v>1</v>
      </c>
      <c r="O2011">
        <f t="shared" si="190"/>
        <v>305</v>
      </c>
      <c r="P2011" t="s">
        <v>8295</v>
      </c>
      <c r="Q2011" t="str">
        <f t="shared" si="191"/>
        <v>technology</v>
      </c>
      <c r="R2011" t="str">
        <f t="shared" si="192"/>
        <v>hardware</v>
      </c>
      <c r="S2011" s="7">
        <f t="shared" si="188"/>
        <v>42697.365081018521</v>
      </c>
      <c r="T2011" s="7">
        <f t="shared" si="189"/>
        <v>42661.323414351849</v>
      </c>
    </row>
    <row r="2012" spans="1:20" ht="28.8" hidden="1" x14ac:dyDescent="0.5500000000000000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5">
        <v>1471564491</v>
      </c>
      <c r="J2012">
        <v>1468972491</v>
      </c>
      <c r="K2012" t="b">
        <v>1</v>
      </c>
      <c r="L2012">
        <v>1737</v>
      </c>
      <c r="M2012">
        <f t="shared" si="187"/>
        <v>55.28</v>
      </c>
      <c r="N2012" t="b">
        <v>1</v>
      </c>
      <c r="O2012">
        <f t="shared" si="190"/>
        <v>320</v>
      </c>
      <c r="P2012" t="s">
        <v>8295</v>
      </c>
      <c r="Q2012" t="str">
        <f t="shared" si="191"/>
        <v>technology</v>
      </c>
      <c r="R2012" t="str">
        <f t="shared" si="192"/>
        <v>hardware</v>
      </c>
      <c r="S2012" s="7">
        <f t="shared" si="188"/>
        <v>42600.996423611112</v>
      </c>
      <c r="T2012" s="7">
        <f t="shared" si="189"/>
        <v>42570.996423611112</v>
      </c>
    </row>
    <row r="2013" spans="1:20" ht="43.2" hidden="1" x14ac:dyDescent="0.5500000000000000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5">
        <v>1452553200</v>
      </c>
      <c r="J2013">
        <v>1449650173</v>
      </c>
      <c r="K2013" t="b">
        <v>1</v>
      </c>
      <c r="L2013">
        <v>971</v>
      </c>
      <c r="M2013">
        <f t="shared" si="187"/>
        <v>422.02</v>
      </c>
      <c r="N2013" t="b">
        <v>1</v>
      </c>
      <c r="O2013">
        <f t="shared" si="190"/>
        <v>820</v>
      </c>
      <c r="P2013" t="s">
        <v>8295</v>
      </c>
      <c r="Q2013" t="str">
        <f t="shared" si="191"/>
        <v>technology</v>
      </c>
      <c r="R2013" t="str">
        <f t="shared" si="192"/>
        <v>hardware</v>
      </c>
      <c r="S2013" s="7">
        <f t="shared" si="188"/>
        <v>42380.958333333328</v>
      </c>
      <c r="T2013" s="7">
        <f t="shared" si="189"/>
        <v>42347.358483796299</v>
      </c>
    </row>
    <row r="2014" spans="1:20" ht="43.2" hidden="1" x14ac:dyDescent="0.5500000000000000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5">
        <v>1423165441</v>
      </c>
      <c r="J2014">
        <v>1420573441</v>
      </c>
      <c r="K2014" t="b">
        <v>1</v>
      </c>
      <c r="L2014">
        <v>183</v>
      </c>
      <c r="M2014">
        <f t="shared" si="187"/>
        <v>64.180000000000007</v>
      </c>
      <c r="N2014" t="b">
        <v>1</v>
      </c>
      <c r="O2014">
        <f t="shared" si="190"/>
        <v>235</v>
      </c>
      <c r="P2014" t="s">
        <v>8295</v>
      </c>
      <c r="Q2014" t="str">
        <f t="shared" si="191"/>
        <v>technology</v>
      </c>
      <c r="R2014" t="str">
        <f t="shared" si="192"/>
        <v>hardware</v>
      </c>
      <c r="S2014" s="7">
        <f t="shared" si="188"/>
        <v>42040.822233796294</v>
      </c>
      <c r="T2014" s="7">
        <f t="shared" si="189"/>
        <v>42010.822233796294</v>
      </c>
    </row>
    <row r="2015" spans="1:20" ht="43.2" hidden="1" x14ac:dyDescent="0.5500000000000000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5">
        <v>1468019014</v>
      </c>
      <c r="J2015">
        <v>1462835014</v>
      </c>
      <c r="K2015" t="b">
        <v>1</v>
      </c>
      <c r="L2015">
        <v>4562</v>
      </c>
      <c r="M2015">
        <f t="shared" si="187"/>
        <v>173.58</v>
      </c>
      <c r="N2015" t="b">
        <v>1</v>
      </c>
      <c r="O2015">
        <f t="shared" si="190"/>
        <v>495</v>
      </c>
      <c r="P2015" t="s">
        <v>8295</v>
      </c>
      <c r="Q2015" t="str">
        <f t="shared" si="191"/>
        <v>technology</v>
      </c>
      <c r="R2015" t="str">
        <f t="shared" si="192"/>
        <v>hardware</v>
      </c>
      <c r="S2015" s="7">
        <f t="shared" si="188"/>
        <v>42559.960810185185</v>
      </c>
      <c r="T2015" s="7">
        <f t="shared" si="189"/>
        <v>42499.960810185185</v>
      </c>
    </row>
    <row r="2016" spans="1:20" ht="43.2" hidden="1" x14ac:dyDescent="0.5500000000000000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5">
        <v>1364184539</v>
      </c>
      <c r="J2016">
        <v>1361250539</v>
      </c>
      <c r="K2016" t="b">
        <v>1</v>
      </c>
      <c r="L2016">
        <v>26457</v>
      </c>
      <c r="M2016">
        <f t="shared" si="187"/>
        <v>88.6</v>
      </c>
      <c r="N2016" t="b">
        <v>1</v>
      </c>
      <c r="O2016">
        <f t="shared" si="190"/>
        <v>7814</v>
      </c>
      <c r="P2016" t="s">
        <v>8295</v>
      </c>
      <c r="Q2016" t="str">
        <f t="shared" si="191"/>
        <v>technology</v>
      </c>
      <c r="R2016" t="str">
        <f t="shared" si="192"/>
        <v>hardware</v>
      </c>
      <c r="S2016" s="7">
        <f t="shared" si="188"/>
        <v>41358.172905092593</v>
      </c>
      <c r="T2016" s="7">
        <f t="shared" si="189"/>
        <v>41324.214571759258</v>
      </c>
    </row>
    <row r="2017" spans="1:20" ht="43.2" hidden="1" x14ac:dyDescent="0.5500000000000000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5">
        <v>1315602163</v>
      </c>
      <c r="J2017">
        <v>1313010163</v>
      </c>
      <c r="K2017" t="b">
        <v>1</v>
      </c>
      <c r="L2017">
        <v>162</v>
      </c>
      <c r="M2017">
        <f t="shared" si="187"/>
        <v>50.22</v>
      </c>
      <c r="N2017" t="b">
        <v>1</v>
      </c>
      <c r="O2017">
        <f t="shared" si="190"/>
        <v>113</v>
      </c>
      <c r="P2017" t="s">
        <v>8295</v>
      </c>
      <c r="Q2017" t="str">
        <f t="shared" si="191"/>
        <v>technology</v>
      </c>
      <c r="R2017" t="str">
        <f t="shared" si="192"/>
        <v>hardware</v>
      </c>
      <c r="S2017" s="7">
        <f t="shared" si="188"/>
        <v>40795.876886574071</v>
      </c>
      <c r="T2017" s="7">
        <f t="shared" si="189"/>
        <v>40765.876886574071</v>
      </c>
    </row>
    <row r="2018" spans="1:20" ht="28.8" hidden="1" x14ac:dyDescent="0.5500000000000000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5">
        <v>1362863299</v>
      </c>
      <c r="J2018">
        <v>1360271299</v>
      </c>
      <c r="K2018" t="b">
        <v>1</v>
      </c>
      <c r="L2018">
        <v>479</v>
      </c>
      <c r="M2018">
        <f t="shared" si="187"/>
        <v>192.39</v>
      </c>
      <c r="N2018" t="b">
        <v>1</v>
      </c>
      <c r="O2018">
        <f t="shared" si="190"/>
        <v>922</v>
      </c>
      <c r="P2018" t="s">
        <v>8295</v>
      </c>
      <c r="Q2018" t="str">
        <f t="shared" si="191"/>
        <v>technology</v>
      </c>
      <c r="R2018" t="str">
        <f t="shared" si="192"/>
        <v>hardware</v>
      </c>
      <c r="S2018" s="7">
        <f t="shared" si="188"/>
        <v>41342.88077546296</v>
      </c>
      <c r="T2018" s="7">
        <f t="shared" si="189"/>
        <v>41312.88077546296</v>
      </c>
    </row>
    <row r="2019" spans="1:20" ht="43.2" hidden="1" x14ac:dyDescent="0.5500000000000000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5">
        <v>1332561600</v>
      </c>
      <c r="J2019">
        <v>1329873755</v>
      </c>
      <c r="K2019" t="b">
        <v>1</v>
      </c>
      <c r="L2019">
        <v>426</v>
      </c>
      <c r="M2019">
        <f t="shared" si="187"/>
        <v>73.42</v>
      </c>
      <c r="N2019" t="b">
        <v>1</v>
      </c>
      <c r="O2019">
        <f t="shared" si="190"/>
        <v>125</v>
      </c>
      <c r="P2019" t="s">
        <v>8295</v>
      </c>
      <c r="Q2019" t="str">
        <f t="shared" si="191"/>
        <v>technology</v>
      </c>
      <c r="R2019" t="str">
        <f t="shared" si="192"/>
        <v>hardware</v>
      </c>
      <c r="S2019" s="7">
        <f t="shared" si="188"/>
        <v>40992.166666666664</v>
      </c>
      <c r="T2019" s="7">
        <f t="shared" si="189"/>
        <v>40961.057349537034</v>
      </c>
    </row>
    <row r="2020" spans="1:20" ht="43.2" hidden="1" x14ac:dyDescent="0.5500000000000000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5">
        <v>1439455609</v>
      </c>
      <c r="J2020">
        <v>1436863609</v>
      </c>
      <c r="K2020" t="b">
        <v>1</v>
      </c>
      <c r="L2020">
        <v>450</v>
      </c>
      <c r="M2020">
        <f t="shared" si="187"/>
        <v>147.68</v>
      </c>
      <c r="N2020" t="b">
        <v>1</v>
      </c>
      <c r="O2020">
        <f t="shared" si="190"/>
        <v>102</v>
      </c>
      <c r="P2020" t="s">
        <v>8295</v>
      </c>
      <c r="Q2020" t="str">
        <f t="shared" si="191"/>
        <v>technology</v>
      </c>
      <c r="R2020" t="str">
        <f t="shared" si="192"/>
        <v>hardware</v>
      </c>
      <c r="S2020" s="7">
        <f t="shared" si="188"/>
        <v>42229.365844907406</v>
      </c>
      <c r="T2020" s="7">
        <f t="shared" si="189"/>
        <v>42199.365844907406</v>
      </c>
    </row>
    <row r="2021" spans="1:20" ht="43.2" hidden="1" x14ac:dyDescent="0.5500000000000000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5">
        <v>1474563621</v>
      </c>
      <c r="J2021">
        <v>1471971621</v>
      </c>
      <c r="K2021" t="b">
        <v>1</v>
      </c>
      <c r="L2021">
        <v>1780</v>
      </c>
      <c r="M2021">
        <f t="shared" si="187"/>
        <v>108.97</v>
      </c>
      <c r="N2021" t="b">
        <v>1</v>
      </c>
      <c r="O2021">
        <f t="shared" si="190"/>
        <v>485</v>
      </c>
      <c r="P2021" t="s">
        <v>8295</v>
      </c>
      <c r="Q2021" t="str">
        <f t="shared" si="191"/>
        <v>technology</v>
      </c>
      <c r="R2021" t="str">
        <f t="shared" si="192"/>
        <v>hardware</v>
      </c>
      <c r="S2021" s="7">
        <f t="shared" si="188"/>
        <v>42635.70857638889</v>
      </c>
      <c r="T2021" s="7">
        <f t="shared" si="189"/>
        <v>42605.70857638889</v>
      </c>
    </row>
    <row r="2022" spans="1:20" ht="43.2" hidden="1" x14ac:dyDescent="0.5500000000000000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5">
        <v>1400108640</v>
      </c>
      <c r="J2022">
        <v>1396923624</v>
      </c>
      <c r="K2022" t="b">
        <v>1</v>
      </c>
      <c r="L2022">
        <v>122</v>
      </c>
      <c r="M2022">
        <f t="shared" si="187"/>
        <v>23.65</v>
      </c>
      <c r="N2022" t="b">
        <v>1</v>
      </c>
      <c r="O2022">
        <f t="shared" si="190"/>
        <v>192</v>
      </c>
      <c r="P2022" t="s">
        <v>8295</v>
      </c>
      <c r="Q2022" t="str">
        <f t="shared" si="191"/>
        <v>technology</v>
      </c>
      <c r="R2022" t="str">
        <f t="shared" si="192"/>
        <v>hardware</v>
      </c>
      <c r="S2022" s="7">
        <f t="shared" si="188"/>
        <v>41773.961111111108</v>
      </c>
      <c r="T2022" s="7">
        <f t="shared" si="189"/>
        <v>41737.097499999996</v>
      </c>
    </row>
    <row r="2023" spans="1:20" ht="43.2" hidden="1" x14ac:dyDescent="0.5500000000000000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5">
        <v>1411522897</v>
      </c>
      <c r="J2023">
        <v>1407634897</v>
      </c>
      <c r="K2023" t="b">
        <v>1</v>
      </c>
      <c r="L2023">
        <v>95</v>
      </c>
      <c r="M2023">
        <f t="shared" si="187"/>
        <v>147.94999999999999</v>
      </c>
      <c r="N2023" t="b">
        <v>1</v>
      </c>
      <c r="O2023">
        <f t="shared" si="190"/>
        <v>281</v>
      </c>
      <c r="P2023" t="s">
        <v>8295</v>
      </c>
      <c r="Q2023" t="str">
        <f t="shared" si="191"/>
        <v>technology</v>
      </c>
      <c r="R2023" t="str">
        <f t="shared" si="192"/>
        <v>hardware</v>
      </c>
      <c r="S2023" s="7">
        <f t="shared" si="188"/>
        <v>41906.070567129631</v>
      </c>
      <c r="T2023" s="7">
        <f t="shared" si="189"/>
        <v>41861.070567129631</v>
      </c>
    </row>
    <row r="2024" spans="1:20" ht="43.2" hidden="1" x14ac:dyDescent="0.5500000000000000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5">
        <v>1465652372</v>
      </c>
      <c r="J2024">
        <v>1463060372</v>
      </c>
      <c r="K2024" t="b">
        <v>1</v>
      </c>
      <c r="L2024">
        <v>325</v>
      </c>
      <c r="M2024">
        <f t="shared" si="187"/>
        <v>385.04</v>
      </c>
      <c r="N2024" t="b">
        <v>1</v>
      </c>
      <c r="O2024">
        <f t="shared" si="190"/>
        <v>125</v>
      </c>
      <c r="P2024" t="s">
        <v>8295</v>
      </c>
      <c r="Q2024" t="str">
        <f t="shared" si="191"/>
        <v>technology</v>
      </c>
      <c r="R2024" t="str">
        <f t="shared" si="192"/>
        <v>hardware</v>
      </c>
      <c r="S2024" s="7">
        <f t="shared" si="188"/>
        <v>42532.569120370375</v>
      </c>
      <c r="T2024" s="7">
        <f t="shared" si="189"/>
        <v>42502.569120370375</v>
      </c>
    </row>
    <row r="2025" spans="1:20" ht="43.2" hidden="1" x14ac:dyDescent="0.5500000000000000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5">
        <v>1434017153</v>
      </c>
      <c r="J2025">
        <v>1431425153</v>
      </c>
      <c r="K2025" t="b">
        <v>1</v>
      </c>
      <c r="L2025">
        <v>353</v>
      </c>
      <c r="M2025">
        <f t="shared" si="187"/>
        <v>457.39</v>
      </c>
      <c r="N2025" t="b">
        <v>1</v>
      </c>
      <c r="O2025">
        <f t="shared" si="190"/>
        <v>161</v>
      </c>
      <c r="P2025" t="s">
        <v>8295</v>
      </c>
      <c r="Q2025" t="str">
        <f t="shared" si="191"/>
        <v>technology</v>
      </c>
      <c r="R2025" t="str">
        <f t="shared" si="192"/>
        <v>hardware</v>
      </c>
      <c r="S2025" s="7">
        <f t="shared" si="188"/>
        <v>42166.420752314814</v>
      </c>
      <c r="T2025" s="7">
        <f t="shared" si="189"/>
        <v>42136.420752314814</v>
      </c>
    </row>
    <row r="2026" spans="1:20" ht="43.2" hidden="1" x14ac:dyDescent="0.5500000000000000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5">
        <v>1344826800</v>
      </c>
      <c r="J2026">
        <v>1341875544</v>
      </c>
      <c r="K2026" t="b">
        <v>1</v>
      </c>
      <c r="L2026">
        <v>105</v>
      </c>
      <c r="M2026">
        <f t="shared" si="187"/>
        <v>222.99</v>
      </c>
      <c r="N2026" t="b">
        <v>1</v>
      </c>
      <c r="O2026">
        <f t="shared" si="190"/>
        <v>585</v>
      </c>
      <c r="P2026" t="s">
        <v>8295</v>
      </c>
      <c r="Q2026" t="str">
        <f t="shared" si="191"/>
        <v>technology</v>
      </c>
      <c r="R2026" t="str">
        <f t="shared" si="192"/>
        <v>hardware</v>
      </c>
      <c r="S2026" s="7">
        <f t="shared" si="188"/>
        <v>41134.125</v>
      </c>
      <c r="T2026" s="7">
        <f t="shared" si="189"/>
        <v>41099.966944444444</v>
      </c>
    </row>
    <row r="2027" spans="1:20" ht="43.2" hidden="1" x14ac:dyDescent="0.5500000000000000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5">
        <v>1433996746</v>
      </c>
      <c r="J2027">
        <v>1431404746</v>
      </c>
      <c r="K2027" t="b">
        <v>1</v>
      </c>
      <c r="L2027">
        <v>729</v>
      </c>
      <c r="M2027">
        <f t="shared" si="187"/>
        <v>220.74</v>
      </c>
      <c r="N2027" t="b">
        <v>1</v>
      </c>
      <c r="O2027">
        <f t="shared" si="190"/>
        <v>201</v>
      </c>
      <c r="P2027" t="s">
        <v>8295</v>
      </c>
      <c r="Q2027" t="str">
        <f t="shared" si="191"/>
        <v>technology</v>
      </c>
      <c r="R2027" t="str">
        <f t="shared" si="192"/>
        <v>hardware</v>
      </c>
      <c r="S2027" s="7">
        <f t="shared" si="188"/>
        <v>42166.184560185182</v>
      </c>
      <c r="T2027" s="7">
        <f t="shared" si="189"/>
        <v>42136.184560185182</v>
      </c>
    </row>
    <row r="2028" spans="1:20" ht="28.8" hidden="1" x14ac:dyDescent="0.5500000000000000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5">
        <v>1398052740</v>
      </c>
      <c r="J2028">
        <v>1394127585</v>
      </c>
      <c r="K2028" t="b">
        <v>1</v>
      </c>
      <c r="L2028">
        <v>454</v>
      </c>
      <c r="M2028">
        <f t="shared" si="187"/>
        <v>73.5</v>
      </c>
      <c r="N2028" t="b">
        <v>1</v>
      </c>
      <c r="O2028">
        <f t="shared" si="190"/>
        <v>133</v>
      </c>
      <c r="P2028" t="s">
        <v>8295</v>
      </c>
      <c r="Q2028" t="str">
        <f t="shared" si="191"/>
        <v>technology</v>
      </c>
      <c r="R2028" t="str">
        <f t="shared" si="192"/>
        <v>hardware</v>
      </c>
      <c r="S2028" s="7">
        <f t="shared" si="188"/>
        <v>41750.165972222225</v>
      </c>
      <c r="T2028" s="7">
        <f t="shared" si="189"/>
        <v>41704.735937500001</v>
      </c>
    </row>
    <row r="2029" spans="1:20" ht="43.2" hidden="1" x14ac:dyDescent="0.5500000000000000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5">
        <v>1427740319</v>
      </c>
      <c r="J2029">
        <v>1423855919</v>
      </c>
      <c r="K2029" t="b">
        <v>1</v>
      </c>
      <c r="L2029">
        <v>539</v>
      </c>
      <c r="M2029">
        <f t="shared" si="187"/>
        <v>223.1</v>
      </c>
      <c r="N2029" t="b">
        <v>1</v>
      </c>
      <c r="O2029">
        <f t="shared" si="190"/>
        <v>120</v>
      </c>
      <c r="P2029" t="s">
        <v>8295</v>
      </c>
      <c r="Q2029" t="str">
        <f t="shared" si="191"/>
        <v>technology</v>
      </c>
      <c r="R2029" t="str">
        <f t="shared" si="192"/>
        <v>hardware</v>
      </c>
      <c r="S2029" s="7">
        <f t="shared" si="188"/>
        <v>42093.772210648152</v>
      </c>
      <c r="T2029" s="7">
        <f t="shared" si="189"/>
        <v>42048.813877314817</v>
      </c>
    </row>
    <row r="2030" spans="1:20" ht="28.8" hidden="1" x14ac:dyDescent="0.5500000000000000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5">
        <v>1268690100</v>
      </c>
      <c r="J2030">
        <v>1265493806</v>
      </c>
      <c r="K2030" t="b">
        <v>1</v>
      </c>
      <c r="L2030">
        <v>79</v>
      </c>
      <c r="M2030">
        <f t="shared" si="187"/>
        <v>47.91</v>
      </c>
      <c r="N2030" t="b">
        <v>1</v>
      </c>
      <c r="O2030">
        <f t="shared" si="190"/>
        <v>126</v>
      </c>
      <c r="P2030" t="s">
        <v>8295</v>
      </c>
      <c r="Q2030" t="str">
        <f t="shared" si="191"/>
        <v>technology</v>
      </c>
      <c r="R2030" t="str">
        <f t="shared" si="192"/>
        <v>hardware</v>
      </c>
      <c r="S2030" s="7">
        <f t="shared" si="188"/>
        <v>40252.913194444445</v>
      </c>
      <c r="T2030" s="7">
        <f t="shared" si="189"/>
        <v>40215.919050925928</v>
      </c>
    </row>
    <row r="2031" spans="1:20" ht="43.2" hidden="1" x14ac:dyDescent="0.5500000000000000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5">
        <v>1409099481</v>
      </c>
      <c r="J2031">
        <v>1406507481</v>
      </c>
      <c r="K2031" t="b">
        <v>1</v>
      </c>
      <c r="L2031">
        <v>94</v>
      </c>
      <c r="M2031">
        <f t="shared" si="187"/>
        <v>96.06</v>
      </c>
      <c r="N2031" t="b">
        <v>1</v>
      </c>
      <c r="O2031">
        <f t="shared" si="190"/>
        <v>361</v>
      </c>
      <c r="P2031" t="s">
        <v>8295</v>
      </c>
      <c r="Q2031" t="str">
        <f t="shared" si="191"/>
        <v>technology</v>
      </c>
      <c r="R2031" t="str">
        <f t="shared" si="192"/>
        <v>hardware</v>
      </c>
      <c r="S2031" s="7">
        <f t="shared" si="188"/>
        <v>41878.021770833337</v>
      </c>
      <c r="T2031" s="7">
        <f t="shared" si="189"/>
        <v>41848.021770833337</v>
      </c>
    </row>
    <row r="2032" spans="1:20" ht="43.2" hidden="1" x14ac:dyDescent="0.5500000000000000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5">
        <v>1354233296</v>
      </c>
      <c r="J2032">
        <v>1351641296</v>
      </c>
      <c r="K2032" t="b">
        <v>1</v>
      </c>
      <c r="L2032">
        <v>625</v>
      </c>
      <c r="M2032">
        <f t="shared" si="187"/>
        <v>118.61</v>
      </c>
      <c r="N2032" t="b">
        <v>1</v>
      </c>
      <c r="O2032">
        <f t="shared" si="190"/>
        <v>226</v>
      </c>
      <c r="P2032" t="s">
        <v>8295</v>
      </c>
      <c r="Q2032" t="str">
        <f t="shared" si="191"/>
        <v>technology</v>
      </c>
      <c r="R2032" t="str">
        <f t="shared" si="192"/>
        <v>hardware</v>
      </c>
      <c r="S2032" s="7">
        <f t="shared" si="188"/>
        <v>41242.996481481481</v>
      </c>
      <c r="T2032" s="7">
        <f t="shared" si="189"/>
        <v>41212.996481481481</v>
      </c>
    </row>
    <row r="2033" spans="1:20" ht="28.8" hidden="1" x14ac:dyDescent="0.5500000000000000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5">
        <v>1420765200</v>
      </c>
      <c r="J2033">
        <v>1417506853</v>
      </c>
      <c r="K2033" t="b">
        <v>1</v>
      </c>
      <c r="L2033">
        <v>508</v>
      </c>
      <c r="M2033">
        <f t="shared" si="187"/>
        <v>118.45</v>
      </c>
      <c r="N2033" t="b">
        <v>1</v>
      </c>
      <c r="O2033">
        <f t="shared" si="190"/>
        <v>120</v>
      </c>
      <c r="P2033" t="s">
        <v>8295</v>
      </c>
      <c r="Q2033" t="str">
        <f t="shared" si="191"/>
        <v>technology</v>
      </c>
      <c r="R2033" t="str">
        <f t="shared" si="192"/>
        <v>hardware</v>
      </c>
      <c r="S2033" s="7">
        <f t="shared" si="188"/>
        <v>42013.041666666672</v>
      </c>
      <c r="T2033" s="7">
        <f t="shared" si="189"/>
        <v>41975.329317129625</v>
      </c>
    </row>
    <row r="2034" spans="1:20" ht="43.2" hidden="1" x14ac:dyDescent="0.5500000000000000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5">
        <v>1481778000</v>
      </c>
      <c r="J2034">
        <v>1479216874</v>
      </c>
      <c r="K2034" t="b">
        <v>1</v>
      </c>
      <c r="L2034">
        <v>531</v>
      </c>
      <c r="M2034">
        <f t="shared" si="187"/>
        <v>143.21</v>
      </c>
      <c r="N2034" t="b">
        <v>1</v>
      </c>
      <c r="O2034">
        <f t="shared" si="190"/>
        <v>304</v>
      </c>
      <c r="P2034" t="s">
        <v>8295</v>
      </c>
      <c r="Q2034" t="str">
        <f t="shared" si="191"/>
        <v>technology</v>
      </c>
      <c r="R2034" t="str">
        <f t="shared" si="192"/>
        <v>hardware</v>
      </c>
      <c r="S2034" s="7">
        <f t="shared" si="188"/>
        <v>42719.208333333328</v>
      </c>
      <c r="T2034" s="7">
        <f t="shared" si="189"/>
        <v>42689.565671296295</v>
      </c>
    </row>
    <row r="2035" spans="1:20" ht="43.2" hidden="1" x14ac:dyDescent="0.5500000000000000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5">
        <v>1398477518</v>
      </c>
      <c r="J2035">
        <v>1395885518</v>
      </c>
      <c r="K2035" t="b">
        <v>1</v>
      </c>
      <c r="L2035">
        <v>158</v>
      </c>
      <c r="M2035">
        <f t="shared" si="187"/>
        <v>282.72000000000003</v>
      </c>
      <c r="N2035" t="b">
        <v>1</v>
      </c>
      <c r="O2035">
        <f t="shared" si="190"/>
        <v>179</v>
      </c>
      <c r="P2035" t="s">
        <v>8295</v>
      </c>
      <c r="Q2035" t="str">
        <f t="shared" si="191"/>
        <v>technology</v>
      </c>
      <c r="R2035" t="str">
        <f t="shared" si="192"/>
        <v>hardware</v>
      </c>
      <c r="S2035" s="7">
        <f t="shared" si="188"/>
        <v>41755.082384259258</v>
      </c>
      <c r="T2035" s="7">
        <f t="shared" si="189"/>
        <v>41725.082384259258</v>
      </c>
    </row>
    <row r="2036" spans="1:20" ht="43.2" hidden="1" x14ac:dyDescent="0.5500000000000000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5">
        <v>1430981880</v>
      </c>
      <c r="J2036">
        <v>1426216033</v>
      </c>
      <c r="K2036" t="b">
        <v>1</v>
      </c>
      <c r="L2036">
        <v>508</v>
      </c>
      <c r="M2036">
        <f t="shared" si="187"/>
        <v>593.94000000000005</v>
      </c>
      <c r="N2036" t="b">
        <v>1</v>
      </c>
      <c r="O2036">
        <f t="shared" si="190"/>
        <v>387</v>
      </c>
      <c r="P2036" t="s">
        <v>8295</v>
      </c>
      <c r="Q2036" t="str">
        <f t="shared" si="191"/>
        <v>technology</v>
      </c>
      <c r="R2036" t="str">
        <f t="shared" si="192"/>
        <v>hardware</v>
      </c>
      <c r="S2036" s="7">
        <f t="shared" si="188"/>
        <v>42131.290277777778</v>
      </c>
      <c r="T2036" s="7">
        <f t="shared" si="189"/>
        <v>42076.130011574074</v>
      </c>
    </row>
    <row r="2037" spans="1:20" ht="43.2" hidden="1" x14ac:dyDescent="0.5500000000000000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5">
        <v>1450486800</v>
      </c>
      <c r="J2037">
        <v>1446562807</v>
      </c>
      <c r="K2037" t="b">
        <v>1</v>
      </c>
      <c r="L2037">
        <v>644</v>
      </c>
      <c r="M2037">
        <f t="shared" si="187"/>
        <v>262.16000000000003</v>
      </c>
      <c r="N2037" t="b">
        <v>1</v>
      </c>
      <c r="O2037">
        <f t="shared" si="190"/>
        <v>211</v>
      </c>
      <c r="P2037" t="s">
        <v>8295</v>
      </c>
      <c r="Q2037" t="str">
        <f t="shared" si="191"/>
        <v>technology</v>
      </c>
      <c r="R2037" t="str">
        <f t="shared" si="192"/>
        <v>hardware</v>
      </c>
      <c r="S2037" s="7">
        <f t="shared" si="188"/>
        <v>42357.041666666672</v>
      </c>
      <c r="T2037" s="7">
        <f t="shared" si="189"/>
        <v>42311.625081018516</v>
      </c>
    </row>
    <row r="2038" spans="1:20" ht="43.2" hidden="1" x14ac:dyDescent="0.5500000000000000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5">
        <v>1399668319</v>
      </c>
      <c r="J2038">
        <v>1397076319</v>
      </c>
      <c r="K2038" t="b">
        <v>1</v>
      </c>
      <c r="L2038">
        <v>848</v>
      </c>
      <c r="M2038">
        <f t="shared" si="187"/>
        <v>46.58</v>
      </c>
      <c r="N2038" t="b">
        <v>1</v>
      </c>
      <c r="O2038">
        <f t="shared" si="190"/>
        <v>132</v>
      </c>
      <c r="P2038" t="s">
        <v>8295</v>
      </c>
      <c r="Q2038" t="str">
        <f t="shared" si="191"/>
        <v>technology</v>
      </c>
      <c r="R2038" t="str">
        <f t="shared" si="192"/>
        <v>hardware</v>
      </c>
      <c r="S2038" s="7">
        <f t="shared" si="188"/>
        <v>41768.864803240744</v>
      </c>
      <c r="T2038" s="7">
        <f t="shared" si="189"/>
        <v>41738.864803240744</v>
      </c>
    </row>
    <row r="2039" spans="1:20" ht="43.2" hidden="1" x14ac:dyDescent="0.5500000000000000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5">
        <v>1388383353</v>
      </c>
      <c r="J2039">
        <v>1383195753</v>
      </c>
      <c r="K2039" t="b">
        <v>1</v>
      </c>
      <c r="L2039">
        <v>429</v>
      </c>
      <c r="M2039">
        <f t="shared" si="187"/>
        <v>70.040000000000006</v>
      </c>
      <c r="N2039" t="b">
        <v>1</v>
      </c>
      <c r="O2039">
        <f t="shared" si="190"/>
        <v>300</v>
      </c>
      <c r="P2039" t="s">
        <v>8295</v>
      </c>
      <c r="Q2039" t="str">
        <f t="shared" si="191"/>
        <v>technology</v>
      </c>
      <c r="R2039" t="str">
        <f t="shared" si="192"/>
        <v>hardware</v>
      </c>
      <c r="S2039" s="7">
        <f t="shared" si="188"/>
        <v>41638.251770833333</v>
      </c>
      <c r="T2039" s="7">
        <f t="shared" si="189"/>
        <v>41578.210104166668</v>
      </c>
    </row>
    <row r="2040" spans="1:20" ht="43.2" hidden="1" x14ac:dyDescent="0.5500000000000000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5">
        <v>1372701600</v>
      </c>
      <c r="J2040">
        <v>1369895421</v>
      </c>
      <c r="K2040" t="b">
        <v>1</v>
      </c>
      <c r="L2040">
        <v>204</v>
      </c>
      <c r="M2040">
        <f t="shared" si="187"/>
        <v>164.91</v>
      </c>
      <c r="N2040" t="b">
        <v>1</v>
      </c>
      <c r="O2040">
        <f t="shared" si="190"/>
        <v>421</v>
      </c>
      <c r="P2040" t="s">
        <v>8295</v>
      </c>
      <c r="Q2040" t="str">
        <f t="shared" si="191"/>
        <v>technology</v>
      </c>
      <c r="R2040" t="str">
        <f t="shared" si="192"/>
        <v>hardware</v>
      </c>
      <c r="S2040" s="7">
        <f t="shared" si="188"/>
        <v>41456.75</v>
      </c>
      <c r="T2040" s="7">
        <f t="shared" si="189"/>
        <v>41424.27107638889</v>
      </c>
    </row>
    <row r="2041" spans="1:20" ht="28.8" hidden="1" x14ac:dyDescent="0.5500000000000000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5">
        <v>1480568340</v>
      </c>
      <c r="J2041">
        <v>1477996325</v>
      </c>
      <c r="K2041" t="b">
        <v>1</v>
      </c>
      <c r="L2041">
        <v>379</v>
      </c>
      <c r="M2041">
        <f t="shared" si="187"/>
        <v>449.26</v>
      </c>
      <c r="N2041" t="b">
        <v>1</v>
      </c>
      <c r="O2041">
        <f t="shared" si="190"/>
        <v>136</v>
      </c>
      <c r="P2041" t="s">
        <v>8295</v>
      </c>
      <c r="Q2041" t="str">
        <f t="shared" si="191"/>
        <v>technology</v>
      </c>
      <c r="R2041" t="str">
        <f t="shared" si="192"/>
        <v>hardware</v>
      </c>
      <c r="S2041" s="7">
        <f t="shared" si="188"/>
        <v>42705.207638888889</v>
      </c>
      <c r="T2041" s="7">
        <f t="shared" si="189"/>
        <v>42675.438946759255</v>
      </c>
    </row>
    <row r="2042" spans="1:20" ht="28.8" hidden="1" x14ac:dyDescent="0.5500000000000000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5">
        <v>1384557303</v>
      </c>
      <c r="J2042">
        <v>1383257703</v>
      </c>
      <c r="K2042" t="b">
        <v>1</v>
      </c>
      <c r="L2042">
        <v>271</v>
      </c>
      <c r="M2042">
        <f t="shared" si="187"/>
        <v>27.47</v>
      </c>
      <c r="N2042" t="b">
        <v>1</v>
      </c>
      <c r="O2042">
        <f t="shared" si="190"/>
        <v>248</v>
      </c>
      <c r="P2042" t="s">
        <v>8295</v>
      </c>
      <c r="Q2042" t="str">
        <f t="shared" si="191"/>
        <v>technology</v>
      </c>
      <c r="R2042" t="str">
        <f t="shared" si="192"/>
        <v>hardware</v>
      </c>
      <c r="S2042" s="7">
        <f t="shared" si="188"/>
        <v>41593.968784722223</v>
      </c>
      <c r="T2042" s="7">
        <f t="shared" si="189"/>
        <v>41578.927118055559</v>
      </c>
    </row>
    <row r="2043" spans="1:20" ht="43.2" hidden="1" x14ac:dyDescent="0.5500000000000000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5">
        <v>1478785027</v>
      </c>
      <c r="J2043">
        <v>1476189427</v>
      </c>
      <c r="K2043" t="b">
        <v>0</v>
      </c>
      <c r="L2043">
        <v>120</v>
      </c>
      <c r="M2043">
        <f t="shared" si="187"/>
        <v>143.97999999999999</v>
      </c>
      <c r="N2043" t="b">
        <v>1</v>
      </c>
      <c r="O2043">
        <f t="shared" si="190"/>
        <v>182</v>
      </c>
      <c r="P2043" t="s">
        <v>8295</v>
      </c>
      <c r="Q2043" t="str">
        <f t="shared" si="191"/>
        <v>technology</v>
      </c>
      <c r="R2043" t="str">
        <f t="shared" si="192"/>
        <v>hardware</v>
      </c>
      <c r="S2043" s="7">
        <f t="shared" si="188"/>
        <v>42684.567442129628</v>
      </c>
      <c r="T2043" s="7">
        <f t="shared" si="189"/>
        <v>42654.525775462964</v>
      </c>
    </row>
    <row r="2044" spans="1:20" ht="43.2" hidden="1" x14ac:dyDescent="0.5500000000000000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5">
        <v>1453481974</v>
      </c>
      <c r="J2044">
        <v>1448297974</v>
      </c>
      <c r="K2044" t="b">
        <v>0</v>
      </c>
      <c r="L2044">
        <v>140</v>
      </c>
      <c r="M2044">
        <f t="shared" si="187"/>
        <v>88.24</v>
      </c>
      <c r="N2044" t="b">
        <v>1</v>
      </c>
      <c r="O2044">
        <f t="shared" si="190"/>
        <v>124</v>
      </c>
      <c r="P2044" t="s">
        <v>8295</v>
      </c>
      <c r="Q2044" t="str">
        <f t="shared" si="191"/>
        <v>technology</v>
      </c>
      <c r="R2044" t="str">
        <f t="shared" si="192"/>
        <v>hardware</v>
      </c>
      <c r="S2044" s="7">
        <f t="shared" si="188"/>
        <v>42391.708032407405</v>
      </c>
      <c r="T2044" s="7">
        <f t="shared" si="189"/>
        <v>42331.708032407405</v>
      </c>
    </row>
    <row r="2045" spans="1:20" ht="43.2" hidden="1" x14ac:dyDescent="0.5500000000000000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5">
        <v>1481432340</v>
      </c>
      <c r="J2045">
        <v>1476764077</v>
      </c>
      <c r="K2045" t="b">
        <v>0</v>
      </c>
      <c r="L2045">
        <v>193</v>
      </c>
      <c r="M2045">
        <f t="shared" si="187"/>
        <v>36.33</v>
      </c>
      <c r="N2045" t="b">
        <v>1</v>
      </c>
      <c r="O2045">
        <f t="shared" si="190"/>
        <v>506</v>
      </c>
      <c r="P2045" t="s">
        <v>8295</v>
      </c>
      <c r="Q2045" t="str">
        <f t="shared" si="191"/>
        <v>technology</v>
      </c>
      <c r="R2045" t="str">
        <f t="shared" si="192"/>
        <v>hardware</v>
      </c>
      <c r="S2045" s="7">
        <f t="shared" si="188"/>
        <v>42715.207638888889</v>
      </c>
      <c r="T2045" s="7">
        <f t="shared" si="189"/>
        <v>42661.176817129628</v>
      </c>
    </row>
    <row r="2046" spans="1:20" ht="43.2" hidden="1" x14ac:dyDescent="0.5500000000000000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5">
        <v>1434212714</v>
      </c>
      <c r="J2046">
        <v>1431620714</v>
      </c>
      <c r="K2046" t="b">
        <v>0</v>
      </c>
      <c r="L2046">
        <v>180</v>
      </c>
      <c r="M2046">
        <f t="shared" si="187"/>
        <v>90.18</v>
      </c>
      <c r="N2046" t="b">
        <v>1</v>
      </c>
      <c r="O2046">
        <f t="shared" si="190"/>
        <v>108</v>
      </c>
      <c r="P2046" t="s">
        <v>8295</v>
      </c>
      <c r="Q2046" t="str">
        <f t="shared" si="191"/>
        <v>technology</v>
      </c>
      <c r="R2046" t="str">
        <f t="shared" si="192"/>
        <v>hardware</v>
      </c>
      <c r="S2046" s="7">
        <f t="shared" si="188"/>
        <v>42168.684189814812</v>
      </c>
      <c r="T2046" s="7">
        <f t="shared" si="189"/>
        <v>42138.684189814812</v>
      </c>
    </row>
    <row r="2047" spans="1:20" ht="43.2" hidden="1" x14ac:dyDescent="0.5500000000000000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5">
        <v>1341799647</v>
      </c>
      <c r="J2047">
        <v>1339207647</v>
      </c>
      <c r="K2047" t="b">
        <v>0</v>
      </c>
      <c r="L2047">
        <v>263</v>
      </c>
      <c r="M2047">
        <f t="shared" si="187"/>
        <v>152.62</v>
      </c>
      <c r="N2047" t="b">
        <v>1</v>
      </c>
      <c r="O2047">
        <f t="shared" si="190"/>
        <v>819</v>
      </c>
      <c r="P2047" t="s">
        <v>8295</v>
      </c>
      <c r="Q2047" t="str">
        <f t="shared" si="191"/>
        <v>technology</v>
      </c>
      <c r="R2047" t="str">
        <f t="shared" si="192"/>
        <v>hardware</v>
      </c>
      <c r="S2047" s="7">
        <f t="shared" si="188"/>
        <v>41099.088506944441</v>
      </c>
      <c r="T2047" s="7">
        <f t="shared" si="189"/>
        <v>41069.088506944441</v>
      </c>
    </row>
    <row r="2048" spans="1:20" ht="43.2" hidden="1" x14ac:dyDescent="0.5500000000000000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5">
        <v>1369282044</v>
      </c>
      <c r="J2048">
        <v>1366690044</v>
      </c>
      <c r="K2048" t="b">
        <v>0</v>
      </c>
      <c r="L2048">
        <v>217</v>
      </c>
      <c r="M2048">
        <f t="shared" si="187"/>
        <v>55.81</v>
      </c>
      <c r="N2048" t="b">
        <v>1</v>
      </c>
      <c r="O2048">
        <f t="shared" si="190"/>
        <v>121</v>
      </c>
      <c r="P2048" t="s">
        <v>8295</v>
      </c>
      <c r="Q2048" t="str">
        <f t="shared" si="191"/>
        <v>technology</v>
      </c>
      <c r="R2048" t="str">
        <f t="shared" si="192"/>
        <v>hardware</v>
      </c>
      <c r="S2048" s="7">
        <f t="shared" si="188"/>
        <v>41417.171805555554</v>
      </c>
      <c r="T2048" s="7">
        <f t="shared" si="189"/>
        <v>41387.171805555554</v>
      </c>
    </row>
    <row r="2049" spans="1:20" ht="43.2" hidden="1" x14ac:dyDescent="0.5500000000000000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5">
        <v>1429228800</v>
      </c>
      <c r="J2049">
        <v>1426714870</v>
      </c>
      <c r="K2049" t="b">
        <v>0</v>
      </c>
      <c r="L2049">
        <v>443</v>
      </c>
      <c r="M2049">
        <f t="shared" si="187"/>
        <v>227.85</v>
      </c>
      <c r="N2049" t="b">
        <v>1</v>
      </c>
      <c r="O2049">
        <f t="shared" si="190"/>
        <v>103</v>
      </c>
      <c r="P2049" t="s">
        <v>8295</v>
      </c>
      <c r="Q2049" t="str">
        <f t="shared" si="191"/>
        <v>technology</v>
      </c>
      <c r="R2049" t="str">
        <f t="shared" si="192"/>
        <v>hardware</v>
      </c>
      <c r="S2049" s="7">
        <f t="shared" si="188"/>
        <v>42111</v>
      </c>
      <c r="T2049" s="7">
        <f t="shared" si="189"/>
        <v>42081.903587962966</v>
      </c>
    </row>
    <row r="2050" spans="1:20" ht="43.2" hidden="1" x14ac:dyDescent="0.5500000000000000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5">
        <v>1369323491</v>
      </c>
      <c r="J2050">
        <v>1366731491</v>
      </c>
      <c r="K2050" t="b">
        <v>0</v>
      </c>
      <c r="L2050">
        <v>1373</v>
      </c>
      <c r="M2050">
        <f t="shared" ref="M2050:M2113" si="193">IF(L2050=0,0,ROUND(E2050/L2050,2))</f>
        <v>91.83</v>
      </c>
      <c r="N2050" t="b">
        <v>1</v>
      </c>
      <c r="O2050">
        <f t="shared" si="190"/>
        <v>148</v>
      </c>
      <c r="P2050" t="s">
        <v>8295</v>
      </c>
      <c r="Q2050" t="str">
        <f t="shared" si="191"/>
        <v>technology</v>
      </c>
      <c r="R2050" t="str">
        <f t="shared" si="192"/>
        <v>hardware</v>
      </c>
      <c r="S2050" s="7">
        <f t="shared" ref="S2050:S2113" si="194">(((I2050/60)/60)/24)+DATE(1970,1,1)</f>
        <v>41417.651516203703</v>
      </c>
      <c r="T2050" s="7">
        <f t="shared" ref="T2050:T2113" si="195">(((J2050/60)/60)/24)+DATE(1970,1,1)</f>
        <v>41387.651516203703</v>
      </c>
    </row>
    <row r="2051" spans="1:20" hidden="1" x14ac:dyDescent="0.5500000000000000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5">
        <v>1386025140</v>
      </c>
      <c r="J2051">
        <v>1382963963</v>
      </c>
      <c r="K2051" t="b">
        <v>0</v>
      </c>
      <c r="L2051">
        <v>742</v>
      </c>
      <c r="M2051">
        <f t="shared" si="193"/>
        <v>80.989999999999995</v>
      </c>
      <c r="N2051" t="b">
        <v>1</v>
      </c>
      <c r="O2051">
        <f t="shared" ref="O2051:O2114" si="196">ROUND(($E2051*100)/$D2051,0)</f>
        <v>120</v>
      </c>
      <c r="P2051" t="s">
        <v>8295</v>
      </c>
      <c r="Q2051" t="str">
        <f t="shared" ref="Q2051:Q2114" si="197">LEFT(P2051,FIND("/",P2051)-1)</f>
        <v>technology</v>
      </c>
      <c r="R2051" t="str">
        <f t="shared" si="192"/>
        <v>hardware</v>
      </c>
      <c r="S2051" s="7">
        <f t="shared" si="194"/>
        <v>41610.957638888889</v>
      </c>
      <c r="T2051" s="7">
        <f t="shared" si="195"/>
        <v>41575.527349537035</v>
      </c>
    </row>
    <row r="2052" spans="1:20" ht="43.2" hidden="1" x14ac:dyDescent="0.5500000000000000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5">
        <v>1433036578</v>
      </c>
      <c r="J2052">
        <v>1429580578</v>
      </c>
      <c r="K2052" t="b">
        <v>0</v>
      </c>
      <c r="L2052">
        <v>170</v>
      </c>
      <c r="M2052">
        <f t="shared" si="193"/>
        <v>278.39</v>
      </c>
      <c r="N2052" t="b">
        <v>1</v>
      </c>
      <c r="O2052">
        <f t="shared" si="196"/>
        <v>473</v>
      </c>
      <c r="P2052" t="s">
        <v>8295</v>
      </c>
      <c r="Q2052" t="str">
        <f t="shared" si="197"/>
        <v>technology</v>
      </c>
      <c r="R2052" t="str">
        <f t="shared" si="192"/>
        <v>hardware</v>
      </c>
      <c r="S2052" s="7">
        <f t="shared" si="194"/>
        <v>42155.071504629625</v>
      </c>
      <c r="T2052" s="7">
        <f t="shared" si="195"/>
        <v>42115.071504629625</v>
      </c>
    </row>
    <row r="2053" spans="1:20" ht="43.2" hidden="1" x14ac:dyDescent="0.5500000000000000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5">
        <v>1388017937</v>
      </c>
      <c r="J2053">
        <v>1385425937</v>
      </c>
      <c r="K2053" t="b">
        <v>0</v>
      </c>
      <c r="L2053">
        <v>242</v>
      </c>
      <c r="M2053">
        <f t="shared" si="193"/>
        <v>43.1</v>
      </c>
      <c r="N2053" t="b">
        <v>1</v>
      </c>
      <c r="O2053">
        <f t="shared" si="196"/>
        <v>130</v>
      </c>
      <c r="P2053" t="s">
        <v>8295</v>
      </c>
      <c r="Q2053" t="str">
        <f t="shared" si="197"/>
        <v>technology</v>
      </c>
      <c r="R2053" t="str">
        <f t="shared" si="192"/>
        <v>hardware</v>
      </c>
      <c r="S2053" s="7">
        <f t="shared" si="194"/>
        <v>41634.022418981483</v>
      </c>
      <c r="T2053" s="7">
        <f t="shared" si="195"/>
        <v>41604.022418981483</v>
      </c>
    </row>
    <row r="2054" spans="1:20" ht="43.2" hidden="1" x14ac:dyDescent="0.5500000000000000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5">
        <v>1455933653</v>
      </c>
      <c r="J2054">
        <v>1452045653</v>
      </c>
      <c r="K2054" t="b">
        <v>0</v>
      </c>
      <c r="L2054">
        <v>541</v>
      </c>
      <c r="M2054">
        <f t="shared" si="193"/>
        <v>326.29000000000002</v>
      </c>
      <c r="N2054" t="b">
        <v>1</v>
      </c>
      <c r="O2054">
        <f t="shared" si="196"/>
        <v>353</v>
      </c>
      <c r="P2054" t="s">
        <v>8295</v>
      </c>
      <c r="Q2054" t="str">
        <f t="shared" si="197"/>
        <v>technology</v>
      </c>
      <c r="R2054" t="str">
        <f t="shared" si="192"/>
        <v>hardware</v>
      </c>
      <c r="S2054" s="7">
        <f t="shared" si="194"/>
        <v>42420.08394675926</v>
      </c>
      <c r="T2054" s="7">
        <f t="shared" si="195"/>
        <v>42375.08394675926</v>
      </c>
    </row>
    <row r="2055" spans="1:20" ht="43.2" hidden="1" x14ac:dyDescent="0.5500000000000000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5">
        <v>1448466551</v>
      </c>
      <c r="J2055">
        <v>1445870951</v>
      </c>
      <c r="K2055" t="b">
        <v>0</v>
      </c>
      <c r="L2055">
        <v>121</v>
      </c>
      <c r="M2055">
        <f t="shared" si="193"/>
        <v>41.74</v>
      </c>
      <c r="N2055" t="b">
        <v>1</v>
      </c>
      <c r="O2055">
        <f t="shared" si="196"/>
        <v>101</v>
      </c>
      <c r="P2055" t="s">
        <v>8295</v>
      </c>
      <c r="Q2055" t="str">
        <f t="shared" si="197"/>
        <v>technology</v>
      </c>
      <c r="R2055" t="str">
        <f t="shared" si="192"/>
        <v>hardware</v>
      </c>
      <c r="S2055" s="7">
        <f t="shared" si="194"/>
        <v>42333.659155092595</v>
      </c>
      <c r="T2055" s="7">
        <f t="shared" si="195"/>
        <v>42303.617488425924</v>
      </c>
    </row>
    <row r="2056" spans="1:20" ht="43.2" hidden="1" x14ac:dyDescent="0.5500000000000000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5">
        <v>1399033810</v>
      </c>
      <c r="J2056">
        <v>1396441810</v>
      </c>
      <c r="K2056" t="b">
        <v>0</v>
      </c>
      <c r="L2056">
        <v>621</v>
      </c>
      <c r="M2056">
        <f t="shared" si="193"/>
        <v>64.02</v>
      </c>
      <c r="N2056" t="b">
        <v>1</v>
      </c>
      <c r="O2056">
        <f t="shared" si="196"/>
        <v>114</v>
      </c>
      <c r="P2056" t="s">
        <v>8295</v>
      </c>
      <c r="Q2056" t="str">
        <f t="shared" si="197"/>
        <v>technology</v>
      </c>
      <c r="R2056" t="str">
        <f t="shared" si="192"/>
        <v>hardware</v>
      </c>
      <c r="S2056" s="7">
        <f t="shared" si="194"/>
        <v>41761.520949074074</v>
      </c>
      <c r="T2056" s="7">
        <f t="shared" si="195"/>
        <v>41731.520949074074</v>
      </c>
    </row>
    <row r="2057" spans="1:20" ht="43.2" hidden="1" x14ac:dyDescent="0.5500000000000000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5">
        <v>1417579200</v>
      </c>
      <c r="J2057">
        <v>1415031043</v>
      </c>
      <c r="K2057" t="b">
        <v>0</v>
      </c>
      <c r="L2057">
        <v>101</v>
      </c>
      <c r="M2057">
        <f t="shared" si="193"/>
        <v>99.46</v>
      </c>
      <c r="N2057" t="b">
        <v>1</v>
      </c>
      <c r="O2057">
        <f t="shared" si="196"/>
        <v>167</v>
      </c>
      <c r="P2057" t="s">
        <v>8295</v>
      </c>
      <c r="Q2057" t="str">
        <f t="shared" si="197"/>
        <v>technology</v>
      </c>
      <c r="R2057" t="str">
        <f t="shared" si="192"/>
        <v>hardware</v>
      </c>
      <c r="S2057" s="7">
        <f t="shared" si="194"/>
        <v>41976.166666666672</v>
      </c>
      <c r="T2057" s="7">
        <f t="shared" si="195"/>
        <v>41946.674108796295</v>
      </c>
    </row>
    <row r="2058" spans="1:20" ht="43.2" hidden="1" x14ac:dyDescent="0.5500000000000000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5">
        <v>1366222542</v>
      </c>
      <c r="J2058">
        <v>1363630542</v>
      </c>
      <c r="K2058" t="b">
        <v>0</v>
      </c>
      <c r="L2058">
        <v>554</v>
      </c>
      <c r="M2058">
        <f t="shared" si="193"/>
        <v>138.49</v>
      </c>
      <c r="N2058" t="b">
        <v>1</v>
      </c>
      <c r="O2058">
        <f t="shared" si="196"/>
        <v>153</v>
      </c>
      <c r="P2058" t="s">
        <v>8295</v>
      </c>
      <c r="Q2058" t="str">
        <f t="shared" si="197"/>
        <v>technology</v>
      </c>
      <c r="R2058" t="str">
        <f t="shared" si="192"/>
        <v>hardware</v>
      </c>
      <c r="S2058" s="7">
        <f t="shared" si="194"/>
        <v>41381.76090277778</v>
      </c>
      <c r="T2058" s="7">
        <f t="shared" si="195"/>
        <v>41351.76090277778</v>
      </c>
    </row>
    <row r="2059" spans="1:20" ht="43.2" hidden="1" x14ac:dyDescent="0.5500000000000000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5">
        <v>1456487532</v>
      </c>
      <c r="J2059">
        <v>1453895532</v>
      </c>
      <c r="K2059" t="b">
        <v>0</v>
      </c>
      <c r="L2059">
        <v>666</v>
      </c>
      <c r="M2059">
        <f t="shared" si="193"/>
        <v>45.55</v>
      </c>
      <c r="N2059" t="b">
        <v>1</v>
      </c>
      <c r="O2059">
        <f t="shared" si="196"/>
        <v>202</v>
      </c>
      <c r="P2059" t="s">
        <v>8295</v>
      </c>
      <c r="Q2059" t="str">
        <f t="shared" si="197"/>
        <v>technology</v>
      </c>
      <c r="R2059" t="str">
        <f t="shared" ref="R2059:R2122" si="198">RIGHT(P2059,LEN(P2059)-FIND("/",P2059))</f>
        <v>hardware</v>
      </c>
      <c r="S2059" s="7">
        <f t="shared" si="194"/>
        <v>42426.494583333333</v>
      </c>
      <c r="T2059" s="7">
        <f t="shared" si="195"/>
        <v>42396.494583333333</v>
      </c>
    </row>
    <row r="2060" spans="1:20" ht="28.8" hidden="1" x14ac:dyDescent="0.5500000000000000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5">
        <v>1425326400</v>
      </c>
      <c r="J2060">
        <v>1421916830</v>
      </c>
      <c r="K2060" t="b">
        <v>0</v>
      </c>
      <c r="L2060">
        <v>410</v>
      </c>
      <c r="M2060">
        <f t="shared" si="193"/>
        <v>10.51</v>
      </c>
      <c r="N2060" t="b">
        <v>1</v>
      </c>
      <c r="O2060">
        <f t="shared" si="196"/>
        <v>168</v>
      </c>
      <c r="P2060" t="s">
        <v>8295</v>
      </c>
      <c r="Q2060" t="str">
        <f t="shared" si="197"/>
        <v>technology</v>
      </c>
      <c r="R2060" t="str">
        <f t="shared" si="198"/>
        <v>hardware</v>
      </c>
      <c r="S2060" s="7">
        <f t="shared" si="194"/>
        <v>42065.833333333328</v>
      </c>
      <c r="T2060" s="7">
        <f t="shared" si="195"/>
        <v>42026.370717592596</v>
      </c>
    </row>
    <row r="2061" spans="1:20" ht="43.2" hidden="1" x14ac:dyDescent="0.5500000000000000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5">
        <v>1454277540</v>
      </c>
      <c r="J2061">
        <v>1450880854</v>
      </c>
      <c r="K2061" t="b">
        <v>0</v>
      </c>
      <c r="L2061">
        <v>375</v>
      </c>
      <c r="M2061">
        <f t="shared" si="193"/>
        <v>114.77</v>
      </c>
      <c r="N2061" t="b">
        <v>1</v>
      </c>
      <c r="O2061">
        <f t="shared" si="196"/>
        <v>143</v>
      </c>
      <c r="P2061" t="s">
        <v>8295</v>
      </c>
      <c r="Q2061" t="str">
        <f t="shared" si="197"/>
        <v>technology</v>
      </c>
      <c r="R2061" t="str">
        <f t="shared" si="198"/>
        <v>hardware</v>
      </c>
      <c r="S2061" s="7">
        <f t="shared" si="194"/>
        <v>42400.915972222225</v>
      </c>
      <c r="T2061" s="7">
        <f t="shared" si="195"/>
        <v>42361.602476851855</v>
      </c>
    </row>
    <row r="2062" spans="1:20" ht="43.2" hidden="1" x14ac:dyDescent="0.5500000000000000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5">
        <v>1406129150</v>
      </c>
      <c r="J2062">
        <v>1400945150</v>
      </c>
      <c r="K2062" t="b">
        <v>0</v>
      </c>
      <c r="L2062">
        <v>1364</v>
      </c>
      <c r="M2062">
        <f t="shared" si="193"/>
        <v>36</v>
      </c>
      <c r="N2062" t="b">
        <v>1</v>
      </c>
      <c r="O2062">
        <f t="shared" si="196"/>
        <v>196</v>
      </c>
      <c r="P2062" t="s">
        <v>8295</v>
      </c>
      <c r="Q2062" t="str">
        <f t="shared" si="197"/>
        <v>technology</v>
      </c>
      <c r="R2062" t="str">
        <f t="shared" si="198"/>
        <v>hardware</v>
      </c>
      <c r="S2062" s="7">
        <f t="shared" si="194"/>
        <v>41843.642939814818</v>
      </c>
      <c r="T2062" s="7">
        <f t="shared" si="195"/>
        <v>41783.642939814818</v>
      </c>
    </row>
    <row r="2063" spans="1:20" ht="43.2" hidden="1" x14ac:dyDescent="0.5500000000000000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5">
        <v>1483208454</v>
      </c>
      <c r="J2063">
        <v>1480616454</v>
      </c>
      <c r="K2063" t="b">
        <v>0</v>
      </c>
      <c r="L2063">
        <v>35</v>
      </c>
      <c r="M2063">
        <f t="shared" si="193"/>
        <v>154.16999999999999</v>
      </c>
      <c r="N2063" t="b">
        <v>1</v>
      </c>
      <c r="O2063">
        <f t="shared" si="196"/>
        <v>108</v>
      </c>
      <c r="P2063" t="s">
        <v>8295</v>
      </c>
      <c r="Q2063" t="str">
        <f t="shared" si="197"/>
        <v>technology</v>
      </c>
      <c r="R2063" t="str">
        <f t="shared" si="198"/>
        <v>hardware</v>
      </c>
      <c r="S2063" s="7">
        <f t="shared" si="194"/>
        <v>42735.764513888891</v>
      </c>
      <c r="T2063" s="7">
        <f t="shared" si="195"/>
        <v>42705.764513888891</v>
      </c>
    </row>
    <row r="2064" spans="1:20" ht="43.2" hidden="1" x14ac:dyDescent="0.5500000000000000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5">
        <v>1458807098</v>
      </c>
      <c r="J2064">
        <v>1456218698</v>
      </c>
      <c r="K2064" t="b">
        <v>0</v>
      </c>
      <c r="L2064">
        <v>203</v>
      </c>
      <c r="M2064">
        <f t="shared" si="193"/>
        <v>566.39</v>
      </c>
      <c r="N2064" t="b">
        <v>1</v>
      </c>
      <c r="O2064">
        <f t="shared" si="196"/>
        <v>115</v>
      </c>
      <c r="P2064" t="s">
        <v>8295</v>
      </c>
      <c r="Q2064" t="str">
        <f t="shared" si="197"/>
        <v>technology</v>
      </c>
      <c r="R2064" t="str">
        <f t="shared" si="198"/>
        <v>hardware</v>
      </c>
      <c r="S2064" s="7">
        <f t="shared" si="194"/>
        <v>42453.341412037036</v>
      </c>
      <c r="T2064" s="7">
        <f t="shared" si="195"/>
        <v>42423.3830787037</v>
      </c>
    </row>
    <row r="2065" spans="1:20" ht="28.8" hidden="1" x14ac:dyDescent="0.5500000000000000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5">
        <v>1463333701</v>
      </c>
      <c r="J2065">
        <v>1460482501</v>
      </c>
      <c r="K2065" t="b">
        <v>0</v>
      </c>
      <c r="L2065">
        <v>49</v>
      </c>
      <c r="M2065">
        <f t="shared" si="193"/>
        <v>120.86</v>
      </c>
      <c r="N2065" t="b">
        <v>1</v>
      </c>
      <c r="O2065">
        <f t="shared" si="196"/>
        <v>148</v>
      </c>
      <c r="P2065" t="s">
        <v>8295</v>
      </c>
      <c r="Q2065" t="str">
        <f t="shared" si="197"/>
        <v>technology</v>
      </c>
      <c r="R2065" t="str">
        <f t="shared" si="198"/>
        <v>hardware</v>
      </c>
      <c r="S2065" s="7">
        <f t="shared" si="194"/>
        <v>42505.73265046296</v>
      </c>
      <c r="T2065" s="7">
        <f t="shared" si="195"/>
        <v>42472.73265046296</v>
      </c>
    </row>
    <row r="2066" spans="1:20" ht="43.2" hidden="1" x14ac:dyDescent="0.5500000000000000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5">
        <v>1370001600</v>
      </c>
      <c r="J2066">
        <v>1366879523</v>
      </c>
      <c r="K2066" t="b">
        <v>0</v>
      </c>
      <c r="L2066">
        <v>5812</v>
      </c>
      <c r="M2066">
        <f t="shared" si="193"/>
        <v>86.16</v>
      </c>
      <c r="N2066" t="b">
        <v>1</v>
      </c>
      <c r="O2066">
        <f t="shared" si="196"/>
        <v>191</v>
      </c>
      <c r="P2066" t="s">
        <v>8295</v>
      </c>
      <c r="Q2066" t="str">
        <f t="shared" si="197"/>
        <v>technology</v>
      </c>
      <c r="R2066" t="str">
        <f t="shared" si="198"/>
        <v>hardware</v>
      </c>
      <c r="S2066" s="7">
        <f t="shared" si="194"/>
        <v>41425.5</v>
      </c>
      <c r="T2066" s="7">
        <f t="shared" si="195"/>
        <v>41389.364849537036</v>
      </c>
    </row>
    <row r="2067" spans="1:20" ht="43.2" hidden="1" x14ac:dyDescent="0.5500000000000000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5">
        <v>1387958429</v>
      </c>
      <c r="J2067">
        <v>1385366429</v>
      </c>
      <c r="K2067" t="b">
        <v>0</v>
      </c>
      <c r="L2067">
        <v>1556</v>
      </c>
      <c r="M2067">
        <f t="shared" si="193"/>
        <v>51.21</v>
      </c>
      <c r="N2067" t="b">
        <v>1</v>
      </c>
      <c r="O2067">
        <f t="shared" si="196"/>
        <v>199</v>
      </c>
      <c r="P2067" t="s">
        <v>8295</v>
      </c>
      <c r="Q2067" t="str">
        <f t="shared" si="197"/>
        <v>technology</v>
      </c>
      <c r="R2067" t="str">
        <f t="shared" si="198"/>
        <v>hardware</v>
      </c>
      <c r="S2067" s="7">
        <f t="shared" si="194"/>
        <v>41633.333668981482</v>
      </c>
      <c r="T2067" s="7">
        <f t="shared" si="195"/>
        <v>41603.333668981482</v>
      </c>
    </row>
    <row r="2068" spans="1:20" ht="43.2" hidden="1" x14ac:dyDescent="0.5500000000000000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5">
        <v>1408818683</v>
      </c>
      <c r="J2068">
        <v>1406226683</v>
      </c>
      <c r="K2068" t="b">
        <v>0</v>
      </c>
      <c r="L2068">
        <v>65</v>
      </c>
      <c r="M2068">
        <f t="shared" si="193"/>
        <v>67.260000000000005</v>
      </c>
      <c r="N2068" t="b">
        <v>1</v>
      </c>
      <c r="O2068">
        <f t="shared" si="196"/>
        <v>219</v>
      </c>
      <c r="P2068" t="s">
        <v>8295</v>
      </c>
      <c r="Q2068" t="str">
        <f t="shared" si="197"/>
        <v>technology</v>
      </c>
      <c r="R2068" t="str">
        <f t="shared" si="198"/>
        <v>hardware</v>
      </c>
      <c r="S2068" s="7">
        <f t="shared" si="194"/>
        <v>41874.771793981483</v>
      </c>
      <c r="T2068" s="7">
        <f t="shared" si="195"/>
        <v>41844.771793981483</v>
      </c>
    </row>
    <row r="2069" spans="1:20" ht="43.2" hidden="1" x14ac:dyDescent="0.5500000000000000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5">
        <v>1432499376</v>
      </c>
      <c r="J2069">
        <v>1429648176</v>
      </c>
      <c r="K2069" t="b">
        <v>0</v>
      </c>
      <c r="L2069">
        <v>10</v>
      </c>
      <c r="M2069">
        <f t="shared" si="193"/>
        <v>62.8</v>
      </c>
      <c r="N2069" t="b">
        <v>1</v>
      </c>
      <c r="O2069">
        <f t="shared" si="196"/>
        <v>127</v>
      </c>
      <c r="P2069" t="s">
        <v>8295</v>
      </c>
      <c r="Q2069" t="str">
        <f t="shared" si="197"/>
        <v>technology</v>
      </c>
      <c r="R2069" t="str">
        <f t="shared" si="198"/>
        <v>hardware</v>
      </c>
      <c r="S2069" s="7">
        <f t="shared" si="194"/>
        <v>42148.853888888887</v>
      </c>
      <c r="T2069" s="7">
        <f t="shared" si="195"/>
        <v>42115.853888888887</v>
      </c>
    </row>
    <row r="2070" spans="1:20" ht="43.2" hidden="1" x14ac:dyDescent="0.5500000000000000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5">
        <v>1476994315</v>
      </c>
      <c r="J2070">
        <v>1474402315</v>
      </c>
      <c r="K2070" t="b">
        <v>0</v>
      </c>
      <c r="L2070">
        <v>76</v>
      </c>
      <c r="M2070">
        <f t="shared" si="193"/>
        <v>346.13</v>
      </c>
      <c r="N2070" t="b">
        <v>1</v>
      </c>
      <c r="O2070">
        <f t="shared" si="196"/>
        <v>105</v>
      </c>
      <c r="P2070" t="s">
        <v>8295</v>
      </c>
      <c r="Q2070" t="str">
        <f t="shared" si="197"/>
        <v>technology</v>
      </c>
      <c r="R2070" t="str">
        <f t="shared" si="198"/>
        <v>hardware</v>
      </c>
      <c r="S2070" s="7">
        <f t="shared" si="194"/>
        <v>42663.841608796298</v>
      </c>
      <c r="T2070" s="7">
        <f t="shared" si="195"/>
        <v>42633.841608796298</v>
      </c>
    </row>
    <row r="2071" spans="1:20" ht="43.2" hidden="1" x14ac:dyDescent="0.5500000000000000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5">
        <v>1451776791</v>
      </c>
      <c r="J2071">
        <v>1449098391</v>
      </c>
      <c r="K2071" t="b">
        <v>0</v>
      </c>
      <c r="L2071">
        <v>263</v>
      </c>
      <c r="M2071">
        <f t="shared" si="193"/>
        <v>244.12</v>
      </c>
      <c r="N2071" t="b">
        <v>1</v>
      </c>
      <c r="O2071">
        <f t="shared" si="196"/>
        <v>128</v>
      </c>
      <c r="P2071" t="s">
        <v>8295</v>
      </c>
      <c r="Q2071" t="str">
        <f t="shared" si="197"/>
        <v>technology</v>
      </c>
      <c r="R2071" t="str">
        <f t="shared" si="198"/>
        <v>hardware</v>
      </c>
      <c r="S2071" s="7">
        <f t="shared" si="194"/>
        <v>42371.972118055557</v>
      </c>
      <c r="T2071" s="7">
        <f t="shared" si="195"/>
        <v>42340.972118055557</v>
      </c>
    </row>
    <row r="2072" spans="1:20" ht="43.2" hidden="1" x14ac:dyDescent="0.5500000000000000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5">
        <v>1467128723</v>
      </c>
      <c r="J2072">
        <v>1464536723</v>
      </c>
      <c r="K2072" t="b">
        <v>0</v>
      </c>
      <c r="L2072">
        <v>1530</v>
      </c>
      <c r="M2072">
        <f t="shared" si="193"/>
        <v>259.25</v>
      </c>
      <c r="N2072" t="b">
        <v>1</v>
      </c>
      <c r="O2072">
        <f t="shared" si="196"/>
        <v>317</v>
      </c>
      <c r="P2072" t="s">
        <v>8295</v>
      </c>
      <c r="Q2072" t="str">
        <f t="shared" si="197"/>
        <v>technology</v>
      </c>
      <c r="R2072" t="str">
        <f t="shared" si="198"/>
        <v>hardware</v>
      </c>
      <c r="S2072" s="7">
        <f t="shared" si="194"/>
        <v>42549.6565162037</v>
      </c>
      <c r="T2072" s="7">
        <f t="shared" si="195"/>
        <v>42519.6565162037</v>
      </c>
    </row>
    <row r="2073" spans="1:20" ht="43.2" hidden="1" x14ac:dyDescent="0.5500000000000000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5">
        <v>1475390484</v>
      </c>
      <c r="J2073">
        <v>1471502484</v>
      </c>
      <c r="K2073" t="b">
        <v>0</v>
      </c>
      <c r="L2073">
        <v>278</v>
      </c>
      <c r="M2073">
        <f t="shared" si="193"/>
        <v>201.96</v>
      </c>
      <c r="N2073" t="b">
        <v>1</v>
      </c>
      <c r="O2073">
        <f t="shared" si="196"/>
        <v>281</v>
      </c>
      <c r="P2073" t="s">
        <v>8295</v>
      </c>
      <c r="Q2073" t="str">
        <f t="shared" si="197"/>
        <v>technology</v>
      </c>
      <c r="R2073" t="str">
        <f t="shared" si="198"/>
        <v>hardware</v>
      </c>
      <c r="S2073" s="7">
        <f t="shared" si="194"/>
        <v>42645.278749999998</v>
      </c>
      <c r="T2073" s="7">
        <f t="shared" si="195"/>
        <v>42600.278749999998</v>
      </c>
    </row>
    <row r="2074" spans="1:20" ht="43.2" hidden="1" x14ac:dyDescent="0.5500000000000000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5">
        <v>1462629432</v>
      </c>
      <c r="J2074">
        <v>1460037432</v>
      </c>
      <c r="K2074" t="b">
        <v>0</v>
      </c>
      <c r="L2074">
        <v>350</v>
      </c>
      <c r="M2074">
        <f t="shared" si="193"/>
        <v>226.21</v>
      </c>
      <c r="N2074" t="b">
        <v>1</v>
      </c>
      <c r="O2074">
        <f t="shared" si="196"/>
        <v>111</v>
      </c>
      <c r="P2074" t="s">
        <v>8295</v>
      </c>
      <c r="Q2074" t="str">
        <f t="shared" si="197"/>
        <v>technology</v>
      </c>
      <c r="R2074" t="str">
        <f t="shared" si="198"/>
        <v>hardware</v>
      </c>
      <c r="S2074" s="7">
        <f t="shared" si="194"/>
        <v>42497.581388888888</v>
      </c>
      <c r="T2074" s="7">
        <f t="shared" si="195"/>
        <v>42467.581388888888</v>
      </c>
    </row>
    <row r="2075" spans="1:20" ht="43.2" hidden="1" x14ac:dyDescent="0.5500000000000000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5">
        <v>1431100918</v>
      </c>
      <c r="J2075">
        <v>1427212918</v>
      </c>
      <c r="K2075" t="b">
        <v>0</v>
      </c>
      <c r="L2075">
        <v>470</v>
      </c>
      <c r="M2075">
        <f t="shared" si="193"/>
        <v>324.69</v>
      </c>
      <c r="N2075" t="b">
        <v>1</v>
      </c>
      <c r="O2075">
        <f t="shared" si="196"/>
        <v>153</v>
      </c>
      <c r="P2075" t="s">
        <v>8295</v>
      </c>
      <c r="Q2075" t="str">
        <f t="shared" si="197"/>
        <v>technology</v>
      </c>
      <c r="R2075" t="str">
        <f t="shared" si="198"/>
        <v>hardware</v>
      </c>
      <c r="S2075" s="7">
        <f t="shared" si="194"/>
        <v>42132.668032407411</v>
      </c>
      <c r="T2075" s="7">
        <f t="shared" si="195"/>
        <v>42087.668032407411</v>
      </c>
    </row>
    <row r="2076" spans="1:20" ht="28.8" hidden="1" x14ac:dyDescent="0.5500000000000000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5">
        <v>1462564182</v>
      </c>
      <c r="J2076">
        <v>1459972182</v>
      </c>
      <c r="K2076" t="b">
        <v>0</v>
      </c>
      <c r="L2076">
        <v>3</v>
      </c>
      <c r="M2076">
        <f t="shared" si="193"/>
        <v>205</v>
      </c>
      <c r="N2076" t="b">
        <v>1</v>
      </c>
      <c r="O2076">
        <f t="shared" si="196"/>
        <v>103</v>
      </c>
      <c r="P2076" t="s">
        <v>8295</v>
      </c>
      <c r="Q2076" t="str">
        <f t="shared" si="197"/>
        <v>technology</v>
      </c>
      <c r="R2076" t="str">
        <f t="shared" si="198"/>
        <v>hardware</v>
      </c>
      <c r="S2076" s="7">
        <f t="shared" si="194"/>
        <v>42496.826180555552</v>
      </c>
      <c r="T2076" s="7">
        <f t="shared" si="195"/>
        <v>42466.826180555552</v>
      </c>
    </row>
    <row r="2077" spans="1:20" ht="43.2" hidden="1" x14ac:dyDescent="0.5500000000000000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5">
        <v>1374769288</v>
      </c>
      <c r="J2077">
        <v>1372177288</v>
      </c>
      <c r="K2077" t="b">
        <v>0</v>
      </c>
      <c r="L2077">
        <v>8200</v>
      </c>
      <c r="M2077">
        <f t="shared" si="193"/>
        <v>20.47</v>
      </c>
      <c r="N2077" t="b">
        <v>1</v>
      </c>
      <c r="O2077">
        <f t="shared" si="196"/>
        <v>1678</v>
      </c>
      <c r="P2077" t="s">
        <v>8295</v>
      </c>
      <c r="Q2077" t="str">
        <f t="shared" si="197"/>
        <v>technology</v>
      </c>
      <c r="R2077" t="str">
        <f t="shared" si="198"/>
        <v>hardware</v>
      </c>
      <c r="S2077" s="7">
        <f t="shared" si="194"/>
        <v>41480.681574074071</v>
      </c>
      <c r="T2077" s="7">
        <f t="shared" si="195"/>
        <v>41450.681574074071</v>
      </c>
    </row>
    <row r="2078" spans="1:20" ht="28.8" hidden="1" x14ac:dyDescent="0.5500000000000000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5">
        <v>1406149689</v>
      </c>
      <c r="J2078">
        <v>1402693689</v>
      </c>
      <c r="K2078" t="b">
        <v>0</v>
      </c>
      <c r="L2078">
        <v>8359</v>
      </c>
      <c r="M2078">
        <f t="shared" si="193"/>
        <v>116.35</v>
      </c>
      <c r="N2078" t="b">
        <v>1</v>
      </c>
      <c r="O2078">
        <f t="shared" si="196"/>
        <v>543</v>
      </c>
      <c r="P2078" t="s">
        <v>8295</v>
      </c>
      <c r="Q2078" t="str">
        <f t="shared" si="197"/>
        <v>technology</v>
      </c>
      <c r="R2078" t="str">
        <f t="shared" si="198"/>
        <v>hardware</v>
      </c>
      <c r="S2078" s="7">
        <f t="shared" si="194"/>
        <v>41843.880659722221</v>
      </c>
      <c r="T2078" s="7">
        <f t="shared" si="195"/>
        <v>41803.880659722221</v>
      </c>
    </row>
    <row r="2079" spans="1:20" ht="43.2" hidden="1" x14ac:dyDescent="0.5500000000000000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5">
        <v>1433538000</v>
      </c>
      <c r="J2079">
        <v>1428541276</v>
      </c>
      <c r="K2079" t="b">
        <v>0</v>
      </c>
      <c r="L2079">
        <v>188</v>
      </c>
      <c r="M2079">
        <f t="shared" si="193"/>
        <v>307.2</v>
      </c>
      <c r="N2079" t="b">
        <v>1</v>
      </c>
      <c r="O2079">
        <f t="shared" si="196"/>
        <v>116</v>
      </c>
      <c r="P2079" t="s">
        <v>8295</v>
      </c>
      <c r="Q2079" t="str">
        <f t="shared" si="197"/>
        <v>technology</v>
      </c>
      <c r="R2079" t="str">
        <f t="shared" si="198"/>
        <v>hardware</v>
      </c>
      <c r="S2079" s="7">
        <f t="shared" si="194"/>
        <v>42160.875</v>
      </c>
      <c r="T2079" s="7">
        <f t="shared" si="195"/>
        <v>42103.042546296296</v>
      </c>
    </row>
    <row r="2080" spans="1:20" ht="43.2" hidden="1" x14ac:dyDescent="0.5500000000000000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5">
        <v>1482085857</v>
      </c>
      <c r="J2080">
        <v>1479493857</v>
      </c>
      <c r="K2080" t="b">
        <v>0</v>
      </c>
      <c r="L2080">
        <v>48</v>
      </c>
      <c r="M2080">
        <f t="shared" si="193"/>
        <v>546.69000000000005</v>
      </c>
      <c r="N2080" t="b">
        <v>1</v>
      </c>
      <c r="O2080">
        <f t="shared" si="196"/>
        <v>131</v>
      </c>
      <c r="P2080" t="s">
        <v>8295</v>
      </c>
      <c r="Q2080" t="str">
        <f t="shared" si="197"/>
        <v>technology</v>
      </c>
      <c r="R2080" t="str">
        <f t="shared" si="198"/>
        <v>hardware</v>
      </c>
      <c r="S2080" s="7">
        <f t="shared" si="194"/>
        <v>42722.771493055552</v>
      </c>
      <c r="T2080" s="7">
        <f t="shared" si="195"/>
        <v>42692.771493055552</v>
      </c>
    </row>
    <row r="2081" spans="1:20" ht="43.2" hidden="1" x14ac:dyDescent="0.5500000000000000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5">
        <v>1435258800</v>
      </c>
      <c r="J2081">
        <v>1432659793</v>
      </c>
      <c r="K2081" t="b">
        <v>0</v>
      </c>
      <c r="L2081">
        <v>607</v>
      </c>
      <c r="M2081">
        <f t="shared" si="193"/>
        <v>47.47</v>
      </c>
      <c r="N2081" t="b">
        <v>1</v>
      </c>
      <c r="O2081">
        <f t="shared" si="196"/>
        <v>288</v>
      </c>
      <c r="P2081" t="s">
        <v>8295</v>
      </c>
      <c r="Q2081" t="str">
        <f t="shared" si="197"/>
        <v>technology</v>
      </c>
      <c r="R2081" t="str">
        <f t="shared" si="198"/>
        <v>hardware</v>
      </c>
      <c r="S2081" s="7">
        <f t="shared" si="194"/>
        <v>42180.791666666672</v>
      </c>
      <c r="T2081" s="7">
        <f t="shared" si="195"/>
        <v>42150.71056712963</v>
      </c>
    </row>
    <row r="2082" spans="1:20" ht="43.2" hidden="1" x14ac:dyDescent="0.5500000000000000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5">
        <v>1447286300</v>
      </c>
      <c r="J2082">
        <v>1444690700</v>
      </c>
      <c r="K2082" t="b">
        <v>0</v>
      </c>
      <c r="L2082">
        <v>50</v>
      </c>
      <c r="M2082">
        <f t="shared" si="193"/>
        <v>101.56</v>
      </c>
      <c r="N2082" t="b">
        <v>1</v>
      </c>
      <c r="O2082">
        <f t="shared" si="196"/>
        <v>508</v>
      </c>
      <c r="P2082" t="s">
        <v>8295</v>
      </c>
      <c r="Q2082" t="str">
        <f t="shared" si="197"/>
        <v>technology</v>
      </c>
      <c r="R2082" t="str">
        <f t="shared" si="198"/>
        <v>hardware</v>
      </c>
      <c r="S2082" s="7">
        <f t="shared" si="194"/>
        <v>42319.998842592591</v>
      </c>
      <c r="T2082" s="7">
        <f t="shared" si="195"/>
        <v>42289.957175925927</v>
      </c>
    </row>
    <row r="2083" spans="1:20" ht="43.2" hidden="1" x14ac:dyDescent="0.5500000000000000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5">
        <v>1337144340</v>
      </c>
      <c r="J2083">
        <v>1333597555</v>
      </c>
      <c r="K2083" t="b">
        <v>0</v>
      </c>
      <c r="L2083">
        <v>55</v>
      </c>
      <c r="M2083">
        <f t="shared" si="193"/>
        <v>72.91</v>
      </c>
      <c r="N2083" t="b">
        <v>1</v>
      </c>
      <c r="O2083">
        <f t="shared" si="196"/>
        <v>115</v>
      </c>
      <c r="P2083" t="s">
        <v>8279</v>
      </c>
      <c r="Q2083" t="str">
        <f t="shared" si="197"/>
        <v>music</v>
      </c>
      <c r="R2083" t="str">
        <f t="shared" si="198"/>
        <v>indie rock</v>
      </c>
      <c r="S2083" s="7">
        <f t="shared" si="194"/>
        <v>41045.207638888889</v>
      </c>
      <c r="T2083" s="7">
        <f t="shared" si="195"/>
        <v>41004.156886574077</v>
      </c>
    </row>
    <row r="2084" spans="1:20" ht="43.2" hidden="1" x14ac:dyDescent="0.5500000000000000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5">
        <v>1322106796</v>
      </c>
      <c r="J2084">
        <v>1316919196</v>
      </c>
      <c r="K2084" t="b">
        <v>0</v>
      </c>
      <c r="L2084">
        <v>38</v>
      </c>
      <c r="M2084">
        <f t="shared" si="193"/>
        <v>43.71</v>
      </c>
      <c r="N2084" t="b">
        <v>1</v>
      </c>
      <c r="O2084">
        <f t="shared" si="196"/>
        <v>111</v>
      </c>
      <c r="P2084" t="s">
        <v>8279</v>
      </c>
      <c r="Q2084" t="str">
        <f t="shared" si="197"/>
        <v>music</v>
      </c>
      <c r="R2084" t="str">
        <f t="shared" si="198"/>
        <v>indie rock</v>
      </c>
      <c r="S2084" s="7">
        <f t="shared" si="194"/>
        <v>40871.161990740737</v>
      </c>
      <c r="T2084" s="7">
        <f t="shared" si="195"/>
        <v>40811.120324074072</v>
      </c>
    </row>
    <row r="2085" spans="1:20" ht="43.2" hidden="1" x14ac:dyDescent="0.5500000000000000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5">
        <v>1338830395</v>
      </c>
      <c r="J2085">
        <v>1336238395</v>
      </c>
      <c r="K2085" t="b">
        <v>0</v>
      </c>
      <c r="L2085">
        <v>25</v>
      </c>
      <c r="M2085">
        <f t="shared" si="193"/>
        <v>34</v>
      </c>
      <c r="N2085" t="b">
        <v>1</v>
      </c>
      <c r="O2085">
        <f t="shared" si="196"/>
        <v>113</v>
      </c>
      <c r="P2085" t="s">
        <v>8279</v>
      </c>
      <c r="Q2085" t="str">
        <f t="shared" si="197"/>
        <v>music</v>
      </c>
      <c r="R2085" t="str">
        <f t="shared" si="198"/>
        <v>indie rock</v>
      </c>
      <c r="S2085" s="7">
        <f t="shared" si="194"/>
        <v>41064.72216435185</v>
      </c>
      <c r="T2085" s="7">
        <f t="shared" si="195"/>
        <v>41034.72216435185</v>
      </c>
    </row>
    <row r="2086" spans="1:20" ht="43.2" hidden="1" x14ac:dyDescent="0.5500000000000000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5">
        <v>1399186740</v>
      </c>
      <c r="J2086">
        <v>1396468782</v>
      </c>
      <c r="K2086" t="b">
        <v>0</v>
      </c>
      <c r="L2086">
        <v>46</v>
      </c>
      <c r="M2086">
        <f t="shared" si="193"/>
        <v>70.650000000000006</v>
      </c>
      <c r="N2086" t="b">
        <v>1</v>
      </c>
      <c r="O2086">
        <f t="shared" si="196"/>
        <v>108</v>
      </c>
      <c r="P2086" t="s">
        <v>8279</v>
      </c>
      <c r="Q2086" t="str">
        <f t="shared" si="197"/>
        <v>music</v>
      </c>
      <c r="R2086" t="str">
        <f t="shared" si="198"/>
        <v>indie rock</v>
      </c>
      <c r="S2086" s="7">
        <f t="shared" si="194"/>
        <v>41763.290972222225</v>
      </c>
      <c r="T2086" s="7">
        <f t="shared" si="195"/>
        <v>41731.833124999997</v>
      </c>
    </row>
    <row r="2087" spans="1:20" ht="43.2" hidden="1" x14ac:dyDescent="0.5500000000000000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5">
        <v>1342382587</v>
      </c>
      <c r="J2087">
        <v>1339790587</v>
      </c>
      <c r="K2087" t="b">
        <v>0</v>
      </c>
      <c r="L2087">
        <v>83</v>
      </c>
      <c r="M2087">
        <f t="shared" si="193"/>
        <v>89.3</v>
      </c>
      <c r="N2087" t="b">
        <v>1</v>
      </c>
      <c r="O2087">
        <f t="shared" si="196"/>
        <v>124</v>
      </c>
      <c r="P2087" t="s">
        <v>8279</v>
      </c>
      <c r="Q2087" t="str">
        <f t="shared" si="197"/>
        <v>music</v>
      </c>
      <c r="R2087" t="str">
        <f t="shared" si="198"/>
        <v>indie rock</v>
      </c>
      <c r="S2087" s="7">
        <f t="shared" si="194"/>
        <v>41105.835497685184</v>
      </c>
      <c r="T2087" s="7">
        <f t="shared" si="195"/>
        <v>41075.835497685184</v>
      </c>
    </row>
    <row r="2088" spans="1:20" ht="43.2" hidden="1" x14ac:dyDescent="0.5500000000000000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5">
        <v>1323838740</v>
      </c>
      <c r="J2088">
        <v>1321200332</v>
      </c>
      <c r="K2088" t="b">
        <v>0</v>
      </c>
      <c r="L2088">
        <v>35</v>
      </c>
      <c r="M2088">
        <f t="shared" si="193"/>
        <v>115.09</v>
      </c>
      <c r="N2088" t="b">
        <v>1</v>
      </c>
      <c r="O2088">
        <f t="shared" si="196"/>
        <v>101</v>
      </c>
      <c r="P2088" t="s">
        <v>8279</v>
      </c>
      <c r="Q2088" t="str">
        <f t="shared" si="197"/>
        <v>music</v>
      </c>
      <c r="R2088" t="str">
        <f t="shared" si="198"/>
        <v>indie rock</v>
      </c>
      <c r="S2088" s="7">
        <f t="shared" si="194"/>
        <v>40891.207638888889</v>
      </c>
      <c r="T2088" s="7">
        <f t="shared" si="195"/>
        <v>40860.67050925926</v>
      </c>
    </row>
    <row r="2089" spans="1:20" ht="43.2" hidden="1" x14ac:dyDescent="0.5500000000000000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5">
        <v>1315457658</v>
      </c>
      <c r="J2089">
        <v>1312865658</v>
      </c>
      <c r="K2089" t="b">
        <v>0</v>
      </c>
      <c r="L2089">
        <v>25</v>
      </c>
      <c r="M2089">
        <f t="shared" si="193"/>
        <v>62.12</v>
      </c>
      <c r="N2089" t="b">
        <v>1</v>
      </c>
      <c r="O2089">
        <f t="shared" si="196"/>
        <v>104</v>
      </c>
      <c r="P2089" t="s">
        <v>8279</v>
      </c>
      <c r="Q2089" t="str">
        <f t="shared" si="197"/>
        <v>music</v>
      </c>
      <c r="R2089" t="str">
        <f t="shared" si="198"/>
        <v>indie rock</v>
      </c>
      <c r="S2089" s="7">
        <f t="shared" si="194"/>
        <v>40794.204375000001</v>
      </c>
      <c r="T2089" s="7">
        <f t="shared" si="195"/>
        <v>40764.204375000001</v>
      </c>
    </row>
    <row r="2090" spans="1:20" ht="43.2" hidden="1" x14ac:dyDescent="0.5500000000000000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5">
        <v>1284177540</v>
      </c>
      <c r="J2090">
        <v>1281028152</v>
      </c>
      <c r="K2090" t="b">
        <v>0</v>
      </c>
      <c r="L2090">
        <v>75</v>
      </c>
      <c r="M2090">
        <f t="shared" si="193"/>
        <v>46.2</v>
      </c>
      <c r="N2090" t="b">
        <v>1</v>
      </c>
      <c r="O2090">
        <f t="shared" si="196"/>
        <v>116</v>
      </c>
      <c r="P2090" t="s">
        <v>8279</v>
      </c>
      <c r="Q2090" t="str">
        <f t="shared" si="197"/>
        <v>music</v>
      </c>
      <c r="R2090" t="str">
        <f t="shared" si="198"/>
        <v>indie rock</v>
      </c>
      <c r="S2090" s="7">
        <f t="shared" si="194"/>
        <v>40432.165972222225</v>
      </c>
      <c r="T2090" s="7">
        <f t="shared" si="195"/>
        <v>40395.714722222219</v>
      </c>
    </row>
    <row r="2091" spans="1:20" ht="28.8" hidden="1" x14ac:dyDescent="0.5500000000000000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5">
        <v>1375408194</v>
      </c>
      <c r="J2091">
        <v>1372384194</v>
      </c>
      <c r="K2091" t="b">
        <v>0</v>
      </c>
      <c r="L2091">
        <v>62</v>
      </c>
      <c r="M2091">
        <f t="shared" si="193"/>
        <v>48.55</v>
      </c>
      <c r="N2091" t="b">
        <v>1</v>
      </c>
      <c r="O2091">
        <f t="shared" si="196"/>
        <v>120</v>
      </c>
      <c r="P2091" t="s">
        <v>8279</v>
      </c>
      <c r="Q2091" t="str">
        <f t="shared" si="197"/>
        <v>music</v>
      </c>
      <c r="R2091" t="str">
        <f t="shared" si="198"/>
        <v>indie rock</v>
      </c>
      <c r="S2091" s="7">
        <f t="shared" si="194"/>
        <v>41488.076319444444</v>
      </c>
      <c r="T2091" s="7">
        <f t="shared" si="195"/>
        <v>41453.076319444444</v>
      </c>
    </row>
    <row r="2092" spans="1:20" ht="43.2" hidden="1" x14ac:dyDescent="0.5500000000000000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5">
        <v>1361696955</v>
      </c>
      <c r="J2092">
        <v>1359104955</v>
      </c>
      <c r="K2092" t="b">
        <v>0</v>
      </c>
      <c r="L2092">
        <v>160</v>
      </c>
      <c r="M2092">
        <f t="shared" si="193"/>
        <v>57.52</v>
      </c>
      <c r="N2092" t="b">
        <v>1</v>
      </c>
      <c r="O2092">
        <f t="shared" si="196"/>
        <v>115</v>
      </c>
      <c r="P2092" t="s">
        <v>8279</v>
      </c>
      <c r="Q2092" t="str">
        <f t="shared" si="197"/>
        <v>music</v>
      </c>
      <c r="R2092" t="str">
        <f t="shared" si="198"/>
        <v>indie rock</v>
      </c>
      <c r="S2092" s="7">
        <f t="shared" si="194"/>
        <v>41329.381423611114</v>
      </c>
      <c r="T2092" s="7">
        <f t="shared" si="195"/>
        <v>41299.381423611114</v>
      </c>
    </row>
    <row r="2093" spans="1:20" ht="43.2" hidden="1" x14ac:dyDescent="0.5500000000000000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5">
        <v>1299009600</v>
      </c>
      <c r="J2093">
        <v>1294818278</v>
      </c>
      <c r="K2093" t="b">
        <v>0</v>
      </c>
      <c r="L2093">
        <v>246</v>
      </c>
      <c r="M2093">
        <f t="shared" si="193"/>
        <v>88.15</v>
      </c>
      <c r="N2093" t="b">
        <v>1</v>
      </c>
      <c r="O2093">
        <f t="shared" si="196"/>
        <v>120</v>
      </c>
      <c r="P2093" t="s">
        <v>8279</v>
      </c>
      <c r="Q2093" t="str">
        <f t="shared" si="197"/>
        <v>music</v>
      </c>
      <c r="R2093" t="str">
        <f t="shared" si="198"/>
        <v>indie rock</v>
      </c>
      <c r="S2093" s="7">
        <f t="shared" si="194"/>
        <v>40603.833333333336</v>
      </c>
      <c r="T2093" s="7">
        <f t="shared" si="195"/>
        <v>40555.322662037033</v>
      </c>
    </row>
    <row r="2094" spans="1:20" ht="43.2" hidden="1" x14ac:dyDescent="0.5500000000000000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5">
        <v>1318006732</v>
      </c>
      <c r="J2094">
        <v>1312822732</v>
      </c>
      <c r="K2094" t="b">
        <v>0</v>
      </c>
      <c r="L2094">
        <v>55</v>
      </c>
      <c r="M2094">
        <f t="shared" si="193"/>
        <v>110.49</v>
      </c>
      <c r="N2094" t="b">
        <v>1</v>
      </c>
      <c r="O2094">
        <f t="shared" si="196"/>
        <v>101</v>
      </c>
      <c r="P2094" t="s">
        <v>8279</v>
      </c>
      <c r="Q2094" t="str">
        <f t="shared" si="197"/>
        <v>music</v>
      </c>
      <c r="R2094" t="str">
        <f t="shared" si="198"/>
        <v>indie rock</v>
      </c>
      <c r="S2094" s="7">
        <f t="shared" si="194"/>
        <v>40823.707546296297</v>
      </c>
      <c r="T2094" s="7">
        <f t="shared" si="195"/>
        <v>40763.707546296297</v>
      </c>
    </row>
    <row r="2095" spans="1:20" ht="43.2" hidden="1" x14ac:dyDescent="0.5500000000000000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5">
        <v>1356211832</v>
      </c>
      <c r="J2095">
        <v>1351024232</v>
      </c>
      <c r="K2095" t="b">
        <v>0</v>
      </c>
      <c r="L2095">
        <v>23</v>
      </c>
      <c r="M2095">
        <f t="shared" si="193"/>
        <v>66.83</v>
      </c>
      <c r="N2095" t="b">
        <v>1</v>
      </c>
      <c r="O2095">
        <f t="shared" si="196"/>
        <v>102</v>
      </c>
      <c r="P2095" t="s">
        <v>8279</v>
      </c>
      <c r="Q2095" t="str">
        <f t="shared" si="197"/>
        <v>music</v>
      </c>
      <c r="R2095" t="str">
        <f t="shared" si="198"/>
        <v>indie rock</v>
      </c>
      <c r="S2095" s="7">
        <f t="shared" si="194"/>
        <v>41265.896203703705</v>
      </c>
      <c r="T2095" s="7">
        <f t="shared" si="195"/>
        <v>41205.854537037041</v>
      </c>
    </row>
    <row r="2096" spans="1:20" ht="43.2" hidden="1" x14ac:dyDescent="0.5500000000000000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5">
        <v>1330916400</v>
      </c>
      <c r="J2096">
        <v>1327969730</v>
      </c>
      <c r="K2096" t="b">
        <v>0</v>
      </c>
      <c r="L2096">
        <v>72</v>
      </c>
      <c r="M2096">
        <f t="shared" si="193"/>
        <v>58.6</v>
      </c>
      <c r="N2096" t="b">
        <v>1</v>
      </c>
      <c r="O2096">
        <f t="shared" si="196"/>
        <v>121</v>
      </c>
      <c r="P2096" t="s">
        <v>8279</v>
      </c>
      <c r="Q2096" t="str">
        <f t="shared" si="197"/>
        <v>music</v>
      </c>
      <c r="R2096" t="str">
        <f t="shared" si="198"/>
        <v>indie rock</v>
      </c>
      <c r="S2096" s="7">
        <f t="shared" si="194"/>
        <v>40973.125</v>
      </c>
      <c r="T2096" s="7">
        <f t="shared" si="195"/>
        <v>40939.02002314815</v>
      </c>
    </row>
    <row r="2097" spans="1:20" ht="43.2" hidden="1" x14ac:dyDescent="0.5500000000000000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5">
        <v>1317576973</v>
      </c>
      <c r="J2097">
        <v>1312392973</v>
      </c>
      <c r="K2097" t="b">
        <v>0</v>
      </c>
      <c r="L2097">
        <v>22</v>
      </c>
      <c r="M2097">
        <f t="shared" si="193"/>
        <v>113.64</v>
      </c>
      <c r="N2097" t="b">
        <v>1</v>
      </c>
      <c r="O2097">
        <f t="shared" si="196"/>
        <v>100</v>
      </c>
      <c r="P2097" t="s">
        <v>8279</v>
      </c>
      <c r="Q2097" t="str">
        <f t="shared" si="197"/>
        <v>music</v>
      </c>
      <c r="R2097" t="str">
        <f t="shared" si="198"/>
        <v>indie rock</v>
      </c>
      <c r="S2097" s="7">
        <f t="shared" si="194"/>
        <v>40818.733483796292</v>
      </c>
      <c r="T2097" s="7">
        <f t="shared" si="195"/>
        <v>40758.733483796292</v>
      </c>
    </row>
    <row r="2098" spans="1:20" ht="43.2" hidden="1" x14ac:dyDescent="0.5500000000000000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5">
        <v>1351223940</v>
      </c>
      <c r="J2098">
        <v>1349892735</v>
      </c>
      <c r="K2098" t="b">
        <v>0</v>
      </c>
      <c r="L2098">
        <v>14</v>
      </c>
      <c r="M2098">
        <f t="shared" si="193"/>
        <v>43.57</v>
      </c>
      <c r="N2098" t="b">
        <v>1</v>
      </c>
      <c r="O2098">
        <f t="shared" si="196"/>
        <v>102</v>
      </c>
      <c r="P2098" t="s">
        <v>8279</v>
      </c>
      <c r="Q2098" t="str">
        <f t="shared" si="197"/>
        <v>music</v>
      </c>
      <c r="R2098" t="str">
        <f t="shared" si="198"/>
        <v>indie rock</v>
      </c>
      <c r="S2098" s="7">
        <f t="shared" si="194"/>
        <v>41208.165972222225</v>
      </c>
      <c r="T2098" s="7">
        <f t="shared" si="195"/>
        <v>41192.758506944447</v>
      </c>
    </row>
    <row r="2099" spans="1:20" ht="43.2" hidden="1" x14ac:dyDescent="0.5500000000000000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5">
        <v>1322751735</v>
      </c>
      <c r="J2099">
        <v>1317564135</v>
      </c>
      <c r="K2099" t="b">
        <v>0</v>
      </c>
      <c r="L2099">
        <v>38</v>
      </c>
      <c r="M2099">
        <f t="shared" si="193"/>
        <v>78.95</v>
      </c>
      <c r="N2099" t="b">
        <v>1</v>
      </c>
      <c r="O2099">
        <f t="shared" si="196"/>
        <v>100</v>
      </c>
      <c r="P2099" t="s">
        <v>8279</v>
      </c>
      <c r="Q2099" t="str">
        <f t="shared" si="197"/>
        <v>music</v>
      </c>
      <c r="R2099" t="str">
        <f t="shared" si="198"/>
        <v>indie rock</v>
      </c>
      <c r="S2099" s="7">
        <f t="shared" si="194"/>
        <v>40878.626562500001</v>
      </c>
      <c r="T2099" s="7">
        <f t="shared" si="195"/>
        <v>40818.58489583333</v>
      </c>
    </row>
    <row r="2100" spans="1:20" ht="43.2" hidden="1" x14ac:dyDescent="0.5500000000000000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5">
        <v>1331174635</v>
      </c>
      <c r="J2100">
        <v>1328582635</v>
      </c>
      <c r="K2100" t="b">
        <v>0</v>
      </c>
      <c r="L2100">
        <v>32</v>
      </c>
      <c r="M2100">
        <f t="shared" si="193"/>
        <v>188.13</v>
      </c>
      <c r="N2100" t="b">
        <v>1</v>
      </c>
      <c r="O2100">
        <f t="shared" si="196"/>
        <v>100</v>
      </c>
      <c r="P2100" t="s">
        <v>8279</v>
      </c>
      <c r="Q2100" t="str">
        <f t="shared" si="197"/>
        <v>music</v>
      </c>
      <c r="R2100" t="str">
        <f t="shared" si="198"/>
        <v>indie rock</v>
      </c>
      <c r="S2100" s="7">
        <f t="shared" si="194"/>
        <v>40976.11383101852</v>
      </c>
      <c r="T2100" s="7">
        <f t="shared" si="195"/>
        <v>40946.11383101852</v>
      </c>
    </row>
    <row r="2101" spans="1:20" hidden="1" x14ac:dyDescent="0.5500000000000000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5">
        <v>1435808400</v>
      </c>
      <c r="J2101">
        <v>1434650084</v>
      </c>
      <c r="K2101" t="b">
        <v>0</v>
      </c>
      <c r="L2101">
        <v>63</v>
      </c>
      <c r="M2101">
        <f t="shared" si="193"/>
        <v>63.03</v>
      </c>
      <c r="N2101" t="b">
        <v>1</v>
      </c>
      <c r="O2101">
        <f t="shared" si="196"/>
        <v>132</v>
      </c>
      <c r="P2101" t="s">
        <v>8279</v>
      </c>
      <c r="Q2101" t="str">
        <f t="shared" si="197"/>
        <v>music</v>
      </c>
      <c r="R2101" t="str">
        <f t="shared" si="198"/>
        <v>indie rock</v>
      </c>
      <c r="S2101" s="7">
        <f t="shared" si="194"/>
        <v>42187.152777777781</v>
      </c>
      <c r="T2101" s="7">
        <f t="shared" si="195"/>
        <v>42173.746342592596</v>
      </c>
    </row>
    <row r="2102" spans="1:20" ht="43.2" hidden="1" x14ac:dyDescent="0.5500000000000000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5">
        <v>1341028740</v>
      </c>
      <c r="J2102">
        <v>1339704141</v>
      </c>
      <c r="K2102" t="b">
        <v>0</v>
      </c>
      <c r="L2102">
        <v>27</v>
      </c>
      <c r="M2102">
        <f t="shared" si="193"/>
        <v>30.37</v>
      </c>
      <c r="N2102" t="b">
        <v>1</v>
      </c>
      <c r="O2102">
        <f t="shared" si="196"/>
        <v>137</v>
      </c>
      <c r="P2102" t="s">
        <v>8279</v>
      </c>
      <c r="Q2102" t="str">
        <f t="shared" si="197"/>
        <v>music</v>
      </c>
      <c r="R2102" t="str">
        <f t="shared" si="198"/>
        <v>indie rock</v>
      </c>
      <c r="S2102" s="7">
        <f t="shared" si="194"/>
        <v>41090.165972222225</v>
      </c>
      <c r="T2102" s="7">
        <f t="shared" si="195"/>
        <v>41074.834965277776</v>
      </c>
    </row>
    <row r="2103" spans="1:20" ht="43.2" hidden="1" x14ac:dyDescent="0.5500000000000000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5">
        <v>1329104114</v>
      </c>
      <c r="J2103">
        <v>1323920114</v>
      </c>
      <c r="K2103" t="b">
        <v>0</v>
      </c>
      <c r="L2103">
        <v>44</v>
      </c>
      <c r="M2103">
        <f t="shared" si="193"/>
        <v>51.48</v>
      </c>
      <c r="N2103" t="b">
        <v>1</v>
      </c>
      <c r="O2103">
        <f t="shared" si="196"/>
        <v>113</v>
      </c>
      <c r="P2103" t="s">
        <v>8279</v>
      </c>
      <c r="Q2103" t="str">
        <f t="shared" si="197"/>
        <v>music</v>
      </c>
      <c r="R2103" t="str">
        <f t="shared" si="198"/>
        <v>indie rock</v>
      </c>
      <c r="S2103" s="7">
        <f t="shared" si="194"/>
        <v>40952.149467592593</v>
      </c>
      <c r="T2103" s="7">
        <f t="shared" si="195"/>
        <v>40892.149467592593</v>
      </c>
    </row>
    <row r="2104" spans="1:20" ht="43.2" hidden="1" x14ac:dyDescent="0.5500000000000000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5">
        <v>1304628648</v>
      </c>
      <c r="J2104">
        <v>1302036648</v>
      </c>
      <c r="K2104" t="b">
        <v>0</v>
      </c>
      <c r="L2104">
        <v>38</v>
      </c>
      <c r="M2104">
        <f t="shared" si="193"/>
        <v>35.79</v>
      </c>
      <c r="N2104" t="b">
        <v>1</v>
      </c>
      <c r="O2104">
        <f t="shared" si="196"/>
        <v>136</v>
      </c>
      <c r="P2104" t="s">
        <v>8279</v>
      </c>
      <c r="Q2104" t="str">
        <f t="shared" si="197"/>
        <v>music</v>
      </c>
      <c r="R2104" t="str">
        <f t="shared" si="198"/>
        <v>indie rock</v>
      </c>
      <c r="S2104" s="7">
        <f t="shared" si="194"/>
        <v>40668.868611111109</v>
      </c>
      <c r="T2104" s="7">
        <f t="shared" si="195"/>
        <v>40638.868611111109</v>
      </c>
    </row>
    <row r="2105" spans="1:20" ht="28.8" hidden="1" x14ac:dyDescent="0.5500000000000000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5">
        <v>1352488027</v>
      </c>
      <c r="J2105">
        <v>1349892427</v>
      </c>
      <c r="K2105" t="b">
        <v>0</v>
      </c>
      <c r="L2105">
        <v>115</v>
      </c>
      <c r="M2105">
        <f t="shared" si="193"/>
        <v>98.82</v>
      </c>
      <c r="N2105" t="b">
        <v>1</v>
      </c>
      <c r="O2105">
        <f t="shared" si="196"/>
        <v>146</v>
      </c>
      <c r="P2105" t="s">
        <v>8279</v>
      </c>
      <c r="Q2105" t="str">
        <f t="shared" si="197"/>
        <v>music</v>
      </c>
      <c r="R2105" t="str">
        <f t="shared" si="198"/>
        <v>indie rock</v>
      </c>
      <c r="S2105" s="7">
        <f t="shared" si="194"/>
        <v>41222.7966087963</v>
      </c>
      <c r="T2105" s="7">
        <f t="shared" si="195"/>
        <v>41192.754942129628</v>
      </c>
    </row>
    <row r="2106" spans="1:20" ht="43.2" hidden="1" x14ac:dyDescent="0.5500000000000000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5">
        <v>1369958400</v>
      </c>
      <c r="J2106">
        <v>1367286434</v>
      </c>
      <c r="K2106" t="b">
        <v>0</v>
      </c>
      <c r="L2106">
        <v>37</v>
      </c>
      <c r="M2106">
        <f t="shared" si="193"/>
        <v>28</v>
      </c>
      <c r="N2106" t="b">
        <v>1</v>
      </c>
      <c r="O2106">
        <f t="shared" si="196"/>
        <v>130</v>
      </c>
      <c r="P2106" t="s">
        <v>8279</v>
      </c>
      <c r="Q2106" t="str">
        <f t="shared" si="197"/>
        <v>music</v>
      </c>
      <c r="R2106" t="str">
        <f t="shared" si="198"/>
        <v>indie rock</v>
      </c>
      <c r="S2106" s="7">
        <f t="shared" si="194"/>
        <v>41425</v>
      </c>
      <c r="T2106" s="7">
        <f t="shared" si="195"/>
        <v>41394.074467592596</v>
      </c>
    </row>
    <row r="2107" spans="1:20" ht="28.8" hidden="1" x14ac:dyDescent="0.5500000000000000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5">
        <v>1416542400</v>
      </c>
      <c r="J2107">
        <v>1415472953</v>
      </c>
      <c r="K2107" t="b">
        <v>0</v>
      </c>
      <c r="L2107">
        <v>99</v>
      </c>
      <c r="M2107">
        <f t="shared" si="193"/>
        <v>51.31</v>
      </c>
      <c r="N2107" t="b">
        <v>1</v>
      </c>
      <c r="O2107">
        <f t="shared" si="196"/>
        <v>254</v>
      </c>
      <c r="P2107" t="s">
        <v>8279</v>
      </c>
      <c r="Q2107" t="str">
        <f t="shared" si="197"/>
        <v>music</v>
      </c>
      <c r="R2107" t="str">
        <f t="shared" si="198"/>
        <v>indie rock</v>
      </c>
      <c r="S2107" s="7">
        <f t="shared" si="194"/>
        <v>41964.166666666672</v>
      </c>
      <c r="T2107" s="7">
        <f t="shared" si="195"/>
        <v>41951.788807870369</v>
      </c>
    </row>
    <row r="2108" spans="1:20" ht="43.2" hidden="1" x14ac:dyDescent="0.5500000000000000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5">
        <v>1359176974</v>
      </c>
      <c r="J2108">
        <v>1356584974</v>
      </c>
      <c r="K2108" t="b">
        <v>0</v>
      </c>
      <c r="L2108">
        <v>44</v>
      </c>
      <c r="M2108">
        <f t="shared" si="193"/>
        <v>53.52</v>
      </c>
      <c r="N2108" t="b">
        <v>1</v>
      </c>
      <c r="O2108">
        <f t="shared" si="196"/>
        <v>107</v>
      </c>
      <c r="P2108" t="s">
        <v>8279</v>
      </c>
      <c r="Q2108" t="str">
        <f t="shared" si="197"/>
        <v>music</v>
      </c>
      <c r="R2108" t="str">
        <f t="shared" si="198"/>
        <v>indie rock</v>
      </c>
      <c r="S2108" s="7">
        <f t="shared" si="194"/>
        <v>41300.21497685185</v>
      </c>
      <c r="T2108" s="7">
        <f t="shared" si="195"/>
        <v>41270.21497685185</v>
      </c>
    </row>
    <row r="2109" spans="1:20" ht="43.2" hidden="1" x14ac:dyDescent="0.5500000000000000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5">
        <v>1415815393</v>
      </c>
      <c r="J2109">
        <v>1413997393</v>
      </c>
      <c r="K2109" t="b">
        <v>0</v>
      </c>
      <c r="L2109">
        <v>58</v>
      </c>
      <c r="M2109">
        <f t="shared" si="193"/>
        <v>37.15</v>
      </c>
      <c r="N2109" t="b">
        <v>1</v>
      </c>
      <c r="O2109">
        <f t="shared" si="196"/>
        <v>108</v>
      </c>
      <c r="P2109" t="s">
        <v>8279</v>
      </c>
      <c r="Q2109" t="str">
        <f t="shared" si="197"/>
        <v>music</v>
      </c>
      <c r="R2109" t="str">
        <f t="shared" si="198"/>
        <v>indie rock</v>
      </c>
      <c r="S2109" s="7">
        <f t="shared" si="194"/>
        <v>41955.752233796295</v>
      </c>
      <c r="T2109" s="7">
        <f t="shared" si="195"/>
        <v>41934.71056712963</v>
      </c>
    </row>
    <row r="2110" spans="1:20" ht="43.2" hidden="1" x14ac:dyDescent="0.5500000000000000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5">
        <v>1347249300</v>
      </c>
      <c r="J2110">
        <v>1344917580</v>
      </c>
      <c r="K2110" t="b">
        <v>0</v>
      </c>
      <c r="L2110">
        <v>191</v>
      </c>
      <c r="M2110">
        <f t="shared" si="193"/>
        <v>89.9</v>
      </c>
      <c r="N2110" t="b">
        <v>1</v>
      </c>
      <c r="O2110">
        <f t="shared" si="196"/>
        <v>107</v>
      </c>
      <c r="P2110" t="s">
        <v>8279</v>
      </c>
      <c r="Q2110" t="str">
        <f t="shared" si="197"/>
        <v>music</v>
      </c>
      <c r="R2110" t="str">
        <f t="shared" si="198"/>
        <v>indie rock</v>
      </c>
      <c r="S2110" s="7">
        <f t="shared" si="194"/>
        <v>41162.163194444445</v>
      </c>
      <c r="T2110" s="7">
        <f t="shared" si="195"/>
        <v>41135.175694444442</v>
      </c>
    </row>
    <row r="2111" spans="1:20" ht="28.8" hidden="1" x14ac:dyDescent="0.5500000000000000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5">
        <v>1436115617</v>
      </c>
      <c r="J2111">
        <v>1433523617</v>
      </c>
      <c r="K2111" t="b">
        <v>0</v>
      </c>
      <c r="L2111">
        <v>40</v>
      </c>
      <c r="M2111">
        <f t="shared" si="193"/>
        <v>106.53</v>
      </c>
      <c r="N2111" t="b">
        <v>1</v>
      </c>
      <c r="O2111">
        <f t="shared" si="196"/>
        <v>107</v>
      </c>
      <c r="P2111" t="s">
        <v>8279</v>
      </c>
      <c r="Q2111" t="str">
        <f t="shared" si="197"/>
        <v>music</v>
      </c>
      <c r="R2111" t="str">
        <f t="shared" si="198"/>
        <v>indie rock</v>
      </c>
      <c r="S2111" s="7">
        <f t="shared" si="194"/>
        <v>42190.708530092597</v>
      </c>
      <c r="T2111" s="7">
        <f t="shared" si="195"/>
        <v>42160.708530092597</v>
      </c>
    </row>
    <row r="2112" spans="1:20" ht="28.8" hidden="1" x14ac:dyDescent="0.5500000000000000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5">
        <v>1401253140</v>
      </c>
      <c r="J2112">
        <v>1398873969</v>
      </c>
      <c r="K2112" t="b">
        <v>0</v>
      </c>
      <c r="L2112">
        <v>38</v>
      </c>
      <c r="M2112">
        <f t="shared" si="193"/>
        <v>52.82</v>
      </c>
      <c r="N2112" t="b">
        <v>1</v>
      </c>
      <c r="O2112">
        <f t="shared" si="196"/>
        <v>100</v>
      </c>
      <c r="P2112" t="s">
        <v>8279</v>
      </c>
      <c r="Q2112" t="str">
        <f t="shared" si="197"/>
        <v>music</v>
      </c>
      <c r="R2112" t="str">
        <f t="shared" si="198"/>
        <v>indie rock</v>
      </c>
      <c r="S2112" s="7">
        <f t="shared" si="194"/>
        <v>41787.207638888889</v>
      </c>
      <c r="T2112" s="7">
        <f t="shared" si="195"/>
        <v>41759.670937499999</v>
      </c>
    </row>
    <row r="2113" spans="1:20" ht="43.2" hidden="1" x14ac:dyDescent="0.5500000000000000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5">
        <v>1313370000</v>
      </c>
      <c r="J2113">
        <v>1307594625</v>
      </c>
      <c r="K2113" t="b">
        <v>0</v>
      </c>
      <c r="L2113">
        <v>39</v>
      </c>
      <c r="M2113">
        <f t="shared" si="193"/>
        <v>54.62</v>
      </c>
      <c r="N2113" t="b">
        <v>1</v>
      </c>
      <c r="O2113">
        <f t="shared" si="196"/>
        <v>107</v>
      </c>
      <c r="P2113" t="s">
        <v>8279</v>
      </c>
      <c r="Q2113" t="str">
        <f t="shared" si="197"/>
        <v>music</v>
      </c>
      <c r="R2113" t="str">
        <f t="shared" si="198"/>
        <v>indie rock</v>
      </c>
      <c r="S2113" s="7">
        <f t="shared" si="194"/>
        <v>40770.041666666664</v>
      </c>
      <c r="T2113" s="7">
        <f t="shared" si="195"/>
        <v>40703.197048611109</v>
      </c>
    </row>
    <row r="2114" spans="1:20" ht="43.2" hidden="1" x14ac:dyDescent="0.5500000000000000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5">
        <v>1366064193</v>
      </c>
      <c r="J2114">
        <v>1364854593</v>
      </c>
      <c r="K2114" t="b">
        <v>0</v>
      </c>
      <c r="L2114">
        <v>11</v>
      </c>
      <c r="M2114">
        <f t="shared" ref="M2114:M2177" si="199">IF(L2114=0,0,ROUND(E2114/L2114,2))</f>
        <v>27.27</v>
      </c>
      <c r="N2114" t="b">
        <v>1</v>
      </c>
      <c r="O2114">
        <f t="shared" si="196"/>
        <v>100</v>
      </c>
      <c r="P2114" t="s">
        <v>8279</v>
      </c>
      <c r="Q2114" t="str">
        <f t="shared" si="197"/>
        <v>music</v>
      </c>
      <c r="R2114" t="str">
        <f t="shared" si="198"/>
        <v>indie rock</v>
      </c>
      <c r="S2114" s="7">
        <f t="shared" ref="S2114:S2177" si="200">(((I2114/60)/60)/24)+DATE(1970,1,1)</f>
        <v>41379.928159722222</v>
      </c>
      <c r="T2114" s="7">
        <f t="shared" ref="T2114:T2177" si="201">(((J2114/60)/60)/24)+DATE(1970,1,1)</f>
        <v>41365.928159722222</v>
      </c>
    </row>
    <row r="2115" spans="1:20" ht="28.8" hidden="1" x14ac:dyDescent="0.5500000000000000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5">
        <v>1411505176</v>
      </c>
      <c r="J2115">
        <v>1408481176</v>
      </c>
      <c r="K2115" t="b">
        <v>0</v>
      </c>
      <c r="L2115">
        <v>107</v>
      </c>
      <c r="M2115">
        <f t="shared" si="199"/>
        <v>68.599999999999994</v>
      </c>
      <c r="N2115" t="b">
        <v>1</v>
      </c>
      <c r="O2115">
        <f t="shared" ref="O2115:O2178" si="202">ROUND(($E2115*100)/$D2115,0)</f>
        <v>105</v>
      </c>
      <c r="P2115" t="s">
        <v>8279</v>
      </c>
      <c r="Q2115" t="str">
        <f t="shared" ref="Q2115:Q2178" si="203">LEFT(P2115,FIND("/",P2115)-1)</f>
        <v>music</v>
      </c>
      <c r="R2115" t="str">
        <f t="shared" si="198"/>
        <v>indie rock</v>
      </c>
      <c r="S2115" s="7">
        <f t="shared" si="200"/>
        <v>41905.86546296296</v>
      </c>
      <c r="T2115" s="7">
        <f t="shared" si="201"/>
        <v>41870.86546296296</v>
      </c>
    </row>
    <row r="2116" spans="1:20" ht="43.2" hidden="1" x14ac:dyDescent="0.5500000000000000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5">
        <v>1291870740</v>
      </c>
      <c r="J2116">
        <v>1286480070</v>
      </c>
      <c r="K2116" t="b">
        <v>0</v>
      </c>
      <c r="L2116">
        <v>147</v>
      </c>
      <c r="M2116">
        <f t="shared" si="199"/>
        <v>35.61</v>
      </c>
      <c r="N2116" t="b">
        <v>1</v>
      </c>
      <c r="O2116">
        <f t="shared" si="202"/>
        <v>105</v>
      </c>
      <c r="P2116" t="s">
        <v>8279</v>
      </c>
      <c r="Q2116" t="str">
        <f t="shared" si="203"/>
        <v>music</v>
      </c>
      <c r="R2116" t="str">
        <f t="shared" si="198"/>
        <v>indie rock</v>
      </c>
      <c r="S2116" s="7">
        <f t="shared" si="200"/>
        <v>40521.207638888889</v>
      </c>
      <c r="T2116" s="7">
        <f t="shared" si="201"/>
        <v>40458.815625000003</v>
      </c>
    </row>
    <row r="2117" spans="1:20" ht="43.2" hidden="1" x14ac:dyDescent="0.5500000000000000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5">
        <v>1298167001</v>
      </c>
      <c r="J2117">
        <v>1295575001</v>
      </c>
      <c r="K2117" t="b">
        <v>0</v>
      </c>
      <c r="L2117">
        <v>36</v>
      </c>
      <c r="M2117">
        <f t="shared" si="199"/>
        <v>94.03</v>
      </c>
      <c r="N2117" t="b">
        <v>1</v>
      </c>
      <c r="O2117">
        <f t="shared" si="202"/>
        <v>226</v>
      </c>
      <c r="P2117" t="s">
        <v>8279</v>
      </c>
      <c r="Q2117" t="str">
        <f t="shared" si="203"/>
        <v>music</v>
      </c>
      <c r="R2117" t="str">
        <f t="shared" si="198"/>
        <v>indie rock</v>
      </c>
      <c r="S2117" s="7">
        <f t="shared" si="200"/>
        <v>40594.081030092595</v>
      </c>
      <c r="T2117" s="7">
        <f t="shared" si="201"/>
        <v>40564.081030092595</v>
      </c>
    </row>
    <row r="2118" spans="1:20" ht="43.2" hidden="1" x14ac:dyDescent="0.5500000000000000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5">
        <v>1349203203</v>
      </c>
      <c r="J2118">
        <v>1345056003</v>
      </c>
      <c r="K2118" t="b">
        <v>0</v>
      </c>
      <c r="L2118">
        <v>92</v>
      </c>
      <c r="M2118">
        <f t="shared" si="199"/>
        <v>526.46</v>
      </c>
      <c r="N2118" t="b">
        <v>1</v>
      </c>
      <c r="O2118">
        <f t="shared" si="202"/>
        <v>101</v>
      </c>
      <c r="P2118" t="s">
        <v>8279</v>
      </c>
      <c r="Q2118" t="str">
        <f t="shared" si="203"/>
        <v>music</v>
      </c>
      <c r="R2118" t="str">
        <f t="shared" si="198"/>
        <v>indie rock</v>
      </c>
      <c r="S2118" s="7">
        <f t="shared" si="200"/>
        <v>41184.777812500004</v>
      </c>
      <c r="T2118" s="7">
        <f t="shared" si="201"/>
        <v>41136.777812500004</v>
      </c>
    </row>
    <row r="2119" spans="1:20" ht="43.2" hidden="1" x14ac:dyDescent="0.5500000000000000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5">
        <v>1445921940</v>
      </c>
      <c r="J2119">
        <v>1444699549</v>
      </c>
      <c r="K2119" t="b">
        <v>0</v>
      </c>
      <c r="L2119">
        <v>35</v>
      </c>
      <c r="M2119">
        <f t="shared" si="199"/>
        <v>50.66</v>
      </c>
      <c r="N2119" t="b">
        <v>1</v>
      </c>
      <c r="O2119">
        <f t="shared" si="202"/>
        <v>148</v>
      </c>
      <c r="P2119" t="s">
        <v>8279</v>
      </c>
      <c r="Q2119" t="str">
        <f t="shared" si="203"/>
        <v>music</v>
      </c>
      <c r="R2119" t="str">
        <f t="shared" si="198"/>
        <v>indie rock</v>
      </c>
      <c r="S2119" s="7">
        <f t="shared" si="200"/>
        <v>42304.207638888889</v>
      </c>
      <c r="T2119" s="7">
        <f t="shared" si="201"/>
        <v>42290.059594907405</v>
      </c>
    </row>
    <row r="2120" spans="1:20" ht="28.8" hidden="1" x14ac:dyDescent="0.5500000000000000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5">
        <v>1311538136</v>
      </c>
      <c r="J2120">
        <v>1308946136</v>
      </c>
      <c r="K2120" t="b">
        <v>0</v>
      </c>
      <c r="L2120">
        <v>17</v>
      </c>
      <c r="M2120">
        <f t="shared" si="199"/>
        <v>79.180000000000007</v>
      </c>
      <c r="N2120" t="b">
        <v>1</v>
      </c>
      <c r="O2120">
        <f t="shared" si="202"/>
        <v>135</v>
      </c>
      <c r="P2120" t="s">
        <v>8279</v>
      </c>
      <c r="Q2120" t="str">
        <f t="shared" si="203"/>
        <v>music</v>
      </c>
      <c r="R2120" t="str">
        <f t="shared" si="198"/>
        <v>indie rock</v>
      </c>
      <c r="S2120" s="7">
        <f t="shared" si="200"/>
        <v>40748.839537037034</v>
      </c>
      <c r="T2120" s="7">
        <f t="shared" si="201"/>
        <v>40718.839537037034</v>
      </c>
    </row>
    <row r="2121" spans="1:20" ht="43.2" hidden="1" x14ac:dyDescent="0.5500000000000000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5">
        <v>1345086445</v>
      </c>
      <c r="J2121">
        <v>1342494445</v>
      </c>
      <c r="K2121" t="b">
        <v>0</v>
      </c>
      <c r="L2121">
        <v>22</v>
      </c>
      <c r="M2121">
        <f t="shared" si="199"/>
        <v>91.59</v>
      </c>
      <c r="N2121" t="b">
        <v>1</v>
      </c>
      <c r="O2121">
        <f t="shared" si="202"/>
        <v>101</v>
      </c>
      <c r="P2121" t="s">
        <v>8279</v>
      </c>
      <c r="Q2121" t="str">
        <f t="shared" si="203"/>
        <v>music</v>
      </c>
      <c r="R2121" t="str">
        <f t="shared" si="198"/>
        <v>indie rock</v>
      </c>
      <c r="S2121" s="7">
        <f t="shared" si="200"/>
        <v>41137.130150462966</v>
      </c>
      <c r="T2121" s="7">
        <f t="shared" si="201"/>
        <v>41107.130150462966</v>
      </c>
    </row>
    <row r="2122" spans="1:20" ht="43.2" hidden="1" x14ac:dyDescent="0.5500000000000000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5">
        <v>1388617736</v>
      </c>
      <c r="J2122">
        <v>1384384136</v>
      </c>
      <c r="K2122" t="b">
        <v>0</v>
      </c>
      <c r="L2122">
        <v>69</v>
      </c>
      <c r="M2122">
        <f t="shared" si="199"/>
        <v>116.96</v>
      </c>
      <c r="N2122" t="b">
        <v>1</v>
      </c>
      <c r="O2122">
        <f t="shared" si="202"/>
        <v>101</v>
      </c>
      <c r="P2122" t="s">
        <v>8279</v>
      </c>
      <c r="Q2122" t="str">
        <f t="shared" si="203"/>
        <v>music</v>
      </c>
      <c r="R2122" t="str">
        <f t="shared" si="198"/>
        <v>indie rock</v>
      </c>
      <c r="S2122" s="7">
        <f t="shared" si="200"/>
        <v>41640.964537037034</v>
      </c>
      <c r="T2122" s="7">
        <f t="shared" si="201"/>
        <v>41591.964537037034</v>
      </c>
    </row>
    <row r="2123" spans="1:20" ht="28.8" hidden="1" x14ac:dyDescent="0.5500000000000000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5">
        <v>1484156948</v>
      </c>
      <c r="J2123">
        <v>1481564948</v>
      </c>
      <c r="K2123" t="b">
        <v>0</v>
      </c>
      <c r="L2123">
        <v>10</v>
      </c>
      <c r="M2123">
        <f t="shared" si="199"/>
        <v>28.4</v>
      </c>
      <c r="N2123" t="b">
        <v>0</v>
      </c>
      <c r="O2123">
        <f t="shared" si="202"/>
        <v>1</v>
      </c>
      <c r="P2123" t="s">
        <v>8282</v>
      </c>
      <c r="Q2123" t="str">
        <f t="shared" si="203"/>
        <v>games</v>
      </c>
      <c r="R2123" t="str">
        <f t="shared" ref="R2123:R2186" si="204">RIGHT(P2123,LEN(P2123)-FIND("/",P2123))</f>
        <v>video games</v>
      </c>
      <c r="S2123" s="7">
        <f t="shared" si="200"/>
        <v>42746.7424537037</v>
      </c>
      <c r="T2123" s="7">
        <f t="shared" si="201"/>
        <v>42716.7424537037</v>
      </c>
    </row>
    <row r="2124" spans="1:20" ht="43.2" hidden="1" x14ac:dyDescent="0.5500000000000000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5">
        <v>1483773169</v>
      </c>
      <c r="J2124">
        <v>1481181169</v>
      </c>
      <c r="K2124" t="b">
        <v>0</v>
      </c>
      <c r="L2124">
        <v>3</v>
      </c>
      <c r="M2124">
        <f t="shared" si="199"/>
        <v>103.33</v>
      </c>
      <c r="N2124" t="b">
        <v>0</v>
      </c>
      <c r="O2124">
        <f t="shared" si="202"/>
        <v>0</v>
      </c>
      <c r="P2124" t="s">
        <v>8282</v>
      </c>
      <c r="Q2124" t="str">
        <f t="shared" si="203"/>
        <v>games</v>
      </c>
      <c r="R2124" t="str">
        <f t="shared" si="204"/>
        <v>video games</v>
      </c>
      <c r="S2124" s="7">
        <f t="shared" si="200"/>
        <v>42742.300567129627</v>
      </c>
      <c r="T2124" s="7">
        <f t="shared" si="201"/>
        <v>42712.300567129627</v>
      </c>
    </row>
    <row r="2125" spans="1:20" ht="57.6" hidden="1" x14ac:dyDescent="0.5500000000000000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5">
        <v>1268636340</v>
      </c>
      <c r="J2125">
        <v>1263982307</v>
      </c>
      <c r="K2125" t="b">
        <v>0</v>
      </c>
      <c r="L2125">
        <v>5</v>
      </c>
      <c r="M2125">
        <f t="shared" si="199"/>
        <v>10</v>
      </c>
      <c r="N2125" t="b">
        <v>0</v>
      </c>
      <c r="O2125">
        <f t="shared" si="202"/>
        <v>10</v>
      </c>
      <c r="P2125" t="s">
        <v>8282</v>
      </c>
      <c r="Q2125" t="str">
        <f t="shared" si="203"/>
        <v>games</v>
      </c>
      <c r="R2125" t="str">
        <f t="shared" si="204"/>
        <v>video games</v>
      </c>
      <c r="S2125" s="7">
        <f t="shared" si="200"/>
        <v>40252.290972222225</v>
      </c>
      <c r="T2125" s="7">
        <f t="shared" si="201"/>
        <v>40198.424849537041</v>
      </c>
    </row>
    <row r="2126" spans="1:20" ht="43.2" hidden="1" x14ac:dyDescent="0.5500000000000000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5">
        <v>1291093200</v>
      </c>
      <c r="J2126">
        <v>1286930435</v>
      </c>
      <c r="K2126" t="b">
        <v>0</v>
      </c>
      <c r="L2126">
        <v>5</v>
      </c>
      <c r="M2126">
        <f t="shared" si="199"/>
        <v>23</v>
      </c>
      <c r="N2126" t="b">
        <v>0</v>
      </c>
      <c r="O2126">
        <f t="shared" si="202"/>
        <v>10</v>
      </c>
      <c r="P2126" t="s">
        <v>8282</v>
      </c>
      <c r="Q2126" t="str">
        <f t="shared" si="203"/>
        <v>games</v>
      </c>
      <c r="R2126" t="str">
        <f t="shared" si="204"/>
        <v>video games</v>
      </c>
      <c r="S2126" s="7">
        <f t="shared" si="200"/>
        <v>40512.208333333336</v>
      </c>
      <c r="T2126" s="7">
        <f t="shared" si="201"/>
        <v>40464.028182870366</v>
      </c>
    </row>
    <row r="2127" spans="1:20" ht="43.2" hidden="1" x14ac:dyDescent="0.5500000000000000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5">
        <v>1438734833</v>
      </c>
      <c r="J2127">
        <v>1436142833</v>
      </c>
      <c r="K2127" t="b">
        <v>0</v>
      </c>
      <c r="L2127">
        <v>27</v>
      </c>
      <c r="M2127">
        <f t="shared" si="199"/>
        <v>31.56</v>
      </c>
      <c r="N2127" t="b">
        <v>0</v>
      </c>
      <c r="O2127">
        <f t="shared" si="202"/>
        <v>1</v>
      </c>
      <c r="P2127" t="s">
        <v>8282</v>
      </c>
      <c r="Q2127" t="str">
        <f t="shared" si="203"/>
        <v>games</v>
      </c>
      <c r="R2127" t="str">
        <f t="shared" si="204"/>
        <v>video games</v>
      </c>
      <c r="S2127" s="7">
        <f t="shared" si="200"/>
        <v>42221.023530092592</v>
      </c>
      <c r="T2127" s="7">
        <f t="shared" si="201"/>
        <v>42191.023530092592</v>
      </c>
    </row>
    <row r="2128" spans="1:20" ht="43.2" hidden="1" x14ac:dyDescent="0.5500000000000000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5">
        <v>1418080887</v>
      </c>
      <c r="J2128">
        <v>1415488887</v>
      </c>
      <c r="K2128" t="b">
        <v>0</v>
      </c>
      <c r="L2128">
        <v>2</v>
      </c>
      <c r="M2128">
        <f t="shared" si="199"/>
        <v>5</v>
      </c>
      <c r="N2128" t="b">
        <v>0</v>
      </c>
      <c r="O2128">
        <f t="shared" si="202"/>
        <v>0</v>
      </c>
      <c r="P2128" t="s">
        <v>8282</v>
      </c>
      <c r="Q2128" t="str">
        <f t="shared" si="203"/>
        <v>games</v>
      </c>
      <c r="R2128" t="str">
        <f t="shared" si="204"/>
        <v>video games</v>
      </c>
      <c r="S2128" s="7">
        <f t="shared" si="200"/>
        <v>41981.973229166666</v>
      </c>
      <c r="T2128" s="7">
        <f t="shared" si="201"/>
        <v>41951.973229166666</v>
      </c>
    </row>
    <row r="2129" spans="1:20" ht="28.8" hidden="1" x14ac:dyDescent="0.5500000000000000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5">
        <v>1426158463</v>
      </c>
      <c r="J2129">
        <v>1423570063</v>
      </c>
      <c r="K2129" t="b">
        <v>0</v>
      </c>
      <c r="L2129">
        <v>236</v>
      </c>
      <c r="M2129">
        <f t="shared" si="199"/>
        <v>34.22</v>
      </c>
      <c r="N2129" t="b">
        <v>0</v>
      </c>
      <c r="O2129">
        <f t="shared" si="202"/>
        <v>29</v>
      </c>
      <c r="P2129" t="s">
        <v>8282</v>
      </c>
      <c r="Q2129" t="str">
        <f t="shared" si="203"/>
        <v>games</v>
      </c>
      <c r="R2129" t="str">
        <f t="shared" si="204"/>
        <v>video games</v>
      </c>
      <c r="S2129" s="7">
        <f t="shared" si="200"/>
        <v>42075.463692129633</v>
      </c>
      <c r="T2129" s="7">
        <f t="shared" si="201"/>
        <v>42045.50535879629</v>
      </c>
    </row>
    <row r="2130" spans="1:20" ht="43.2" hidden="1" x14ac:dyDescent="0.5500000000000000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5">
        <v>1411324369</v>
      </c>
      <c r="J2130">
        <v>1406140369</v>
      </c>
      <c r="K2130" t="b">
        <v>0</v>
      </c>
      <c r="L2130">
        <v>1</v>
      </c>
      <c r="M2130">
        <f t="shared" si="199"/>
        <v>25</v>
      </c>
      <c r="N2130" t="b">
        <v>0</v>
      </c>
      <c r="O2130">
        <f t="shared" si="202"/>
        <v>0</v>
      </c>
      <c r="P2130" t="s">
        <v>8282</v>
      </c>
      <c r="Q2130" t="str">
        <f t="shared" si="203"/>
        <v>games</v>
      </c>
      <c r="R2130" t="str">
        <f t="shared" si="204"/>
        <v>video games</v>
      </c>
      <c r="S2130" s="7">
        <f t="shared" si="200"/>
        <v>41903.772789351853</v>
      </c>
      <c r="T2130" s="7">
        <f t="shared" si="201"/>
        <v>41843.772789351853</v>
      </c>
    </row>
    <row r="2131" spans="1:20" ht="43.2" hidden="1" x14ac:dyDescent="0.5500000000000000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5">
        <v>1457570100</v>
      </c>
      <c r="J2131">
        <v>1454978100</v>
      </c>
      <c r="K2131" t="b">
        <v>0</v>
      </c>
      <c r="L2131">
        <v>12</v>
      </c>
      <c r="M2131">
        <f t="shared" si="199"/>
        <v>19.670000000000002</v>
      </c>
      <c r="N2131" t="b">
        <v>0</v>
      </c>
      <c r="O2131">
        <f t="shared" si="202"/>
        <v>12</v>
      </c>
      <c r="P2131" t="s">
        <v>8282</v>
      </c>
      <c r="Q2131" t="str">
        <f t="shared" si="203"/>
        <v>games</v>
      </c>
      <c r="R2131" t="str">
        <f t="shared" si="204"/>
        <v>video games</v>
      </c>
      <c r="S2131" s="7">
        <f t="shared" si="200"/>
        <v>42439.024305555555</v>
      </c>
      <c r="T2131" s="7">
        <f t="shared" si="201"/>
        <v>42409.024305555555</v>
      </c>
    </row>
    <row r="2132" spans="1:20" ht="28.8" hidden="1" x14ac:dyDescent="0.5500000000000000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5">
        <v>1408154663</v>
      </c>
      <c r="J2132">
        <v>1405130663</v>
      </c>
      <c r="K2132" t="b">
        <v>0</v>
      </c>
      <c r="L2132">
        <v>4</v>
      </c>
      <c r="M2132">
        <f t="shared" si="199"/>
        <v>21.25</v>
      </c>
      <c r="N2132" t="b">
        <v>0</v>
      </c>
      <c r="O2132">
        <f t="shared" si="202"/>
        <v>0</v>
      </c>
      <c r="P2132" t="s">
        <v>8282</v>
      </c>
      <c r="Q2132" t="str">
        <f t="shared" si="203"/>
        <v>games</v>
      </c>
      <c r="R2132" t="str">
        <f t="shared" si="204"/>
        <v>video games</v>
      </c>
      <c r="S2132" s="7">
        <f t="shared" si="200"/>
        <v>41867.086377314816</v>
      </c>
      <c r="T2132" s="7">
        <f t="shared" si="201"/>
        <v>41832.086377314816</v>
      </c>
    </row>
    <row r="2133" spans="1:20" ht="43.2" hidden="1" x14ac:dyDescent="0.5500000000000000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5">
        <v>1436677091</v>
      </c>
      <c r="J2133">
        <v>1434085091</v>
      </c>
      <c r="K2133" t="b">
        <v>0</v>
      </c>
      <c r="L2133">
        <v>3</v>
      </c>
      <c r="M2133">
        <f t="shared" si="199"/>
        <v>8.33</v>
      </c>
      <c r="N2133" t="b">
        <v>0</v>
      </c>
      <c r="O2133">
        <f t="shared" si="202"/>
        <v>5</v>
      </c>
      <c r="P2133" t="s">
        <v>8282</v>
      </c>
      <c r="Q2133" t="str">
        <f t="shared" si="203"/>
        <v>games</v>
      </c>
      <c r="R2133" t="str">
        <f t="shared" si="204"/>
        <v>video games</v>
      </c>
      <c r="S2133" s="7">
        <f t="shared" si="200"/>
        <v>42197.207071759258</v>
      </c>
      <c r="T2133" s="7">
        <f t="shared" si="201"/>
        <v>42167.207071759258</v>
      </c>
    </row>
    <row r="2134" spans="1:20" ht="43.2" hidden="1" x14ac:dyDescent="0.5500000000000000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5">
        <v>1391427692</v>
      </c>
      <c r="J2134">
        <v>1388835692</v>
      </c>
      <c r="K2134" t="b">
        <v>0</v>
      </c>
      <c r="L2134">
        <v>99</v>
      </c>
      <c r="M2134">
        <f t="shared" si="199"/>
        <v>21.34</v>
      </c>
      <c r="N2134" t="b">
        <v>0</v>
      </c>
      <c r="O2134">
        <f t="shared" si="202"/>
        <v>2</v>
      </c>
      <c r="P2134" t="s">
        <v>8282</v>
      </c>
      <c r="Q2134" t="str">
        <f t="shared" si="203"/>
        <v>games</v>
      </c>
      <c r="R2134" t="str">
        <f t="shared" si="204"/>
        <v>video games</v>
      </c>
      <c r="S2134" s="7">
        <f t="shared" si="200"/>
        <v>41673.487175925926</v>
      </c>
      <c r="T2134" s="7">
        <f t="shared" si="201"/>
        <v>41643.487175925926</v>
      </c>
    </row>
    <row r="2135" spans="1:20" ht="43.2" hidden="1" x14ac:dyDescent="0.5500000000000000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5">
        <v>1303628340</v>
      </c>
      <c r="J2135">
        <v>1300328399</v>
      </c>
      <c r="K2135" t="b">
        <v>0</v>
      </c>
      <c r="L2135">
        <v>3</v>
      </c>
      <c r="M2135">
        <f t="shared" si="199"/>
        <v>5.33</v>
      </c>
      <c r="N2135" t="b">
        <v>0</v>
      </c>
      <c r="O2135">
        <f t="shared" si="202"/>
        <v>2</v>
      </c>
      <c r="P2135" t="s">
        <v>8282</v>
      </c>
      <c r="Q2135" t="str">
        <f t="shared" si="203"/>
        <v>games</v>
      </c>
      <c r="R2135" t="str">
        <f t="shared" si="204"/>
        <v>video games</v>
      </c>
      <c r="S2135" s="7">
        <f t="shared" si="200"/>
        <v>40657.290972222225</v>
      </c>
      <c r="T2135" s="7">
        <f t="shared" si="201"/>
        <v>40619.097210648149</v>
      </c>
    </row>
    <row r="2136" spans="1:20" ht="43.2" hidden="1" x14ac:dyDescent="0.5500000000000000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5">
        <v>1367097391</v>
      </c>
      <c r="J2136">
        <v>1364505391</v>
      </c>
      <c r="K2136" t="b">
        <v>0</v>
      </c>
      <c r="L2136">
        <v>3</v>
      </c>
      <c r="M2136">
        <f t="shared" si="199"/>
        <v>34.67</v>
      </c>
      <c r="N2136" t="b">
        <v>0</v>
      </c>
      <c r="O2136">
        <f t="shared" si="202"/>
        <v>2</v>
      </c>
      <c r="P2136" t="s">
        <v>8282</v>
      </c>
      <c r="Q2136" t="str">
        <f t="shared" si="203"/>
        <v>games</v>
      </c>
      <c r="R2136" t="str">
        <f t="shared" si="204"/>
        <v>video games</v>
      </c>
      <c r="S2136" s="7">
        <f t="shared" si="200"/>
        <v>41391.886469907404</v>
      </c>
      <c r="T2136" s="7">
        <f t="shared" si="201"/>
        <v>41361.886469907404</v>
      </c>
    </row>
    <row r="2137" spans="1:20" ht="43.2" hidden="1" x14ac:dyDescent="0.5500000000000000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5">
        <v>1349392033</v>
      </c>
      <c r="J2137">
        <v>1346800033</v>
      </c>
      <c r="K2137" t="b">
        <v>0</v>
      </c>
      <c r="L2137">
        <v>22</v>
      </c>
      <c r="M2137">
        <f t="shared" si="199"/>
        <v>21.73</v>
      </c>
      <c r="N2137" t="b">
        <v>0</v>
      </c>
      <c r="O2137">
        <f t="shared" si="202"/>
        <v>10</v>
      </c>
      <c r="P2137" t="s">
        <v>8282</v>
      </c>
      <c r="Q2137" t="str">
        <f t="shared" si="203"/>
        <v>games</v>
      </c>
      <c r="R2137" t="str">
        <f t="shared" si="204"/>
        <v>video games</v>
      </c>
      <c r="S2137" s="7">
        <f t="shared" si="200"/>
        <v>41186.963344907403</v>
      </c>
      <c r="T2137" s="7">
        <f t="shared" si="201"/>
        <v>41156.963344907403</v>
      </c>
    </row>
    <row r="2138" spans="1:20" ht="43.2" hidden="1" x14ac:dyDescent="0.5500000000000000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5">
        <v>1382184786</v>
      </c>
      <c r="J2138">
        <v>1379592786</v>
      </c>
      <c r="K2138" t="b">
        <v>0</v>
      </c>
      <c r="L2138">
        <v>4</v>
      </c>
      <c r="M2138">
        <f t="shared" si="199"/>
        <v>11.92</v>
      </c>
      <c r="N2138" t="b">
        <v>0</v>
      </c>
      <c r="O2138">
        <f t="shared" si="202"/>
        <v>0</v>
      </c>
      <c r="P2138" t="s">
        <v>8282</v>
      </c>
      <c r="Q2138" t="str">
        <f t="shared" si="203"/>
        <v>games</v>
      </c>
      <c r="R2138" t="str">
        <f t="shared" si="204"/>
        <v>video games</v>
      </c>
      <c r="S2138" s="7">
        <f t="shared" si="200"/>
        <v>41566.509097222224</v>
      </c>
      <c r="T2138" s="7">
        <f t="shared" si="201"/>
        <v>41536.509097222224</v>
      </c>
    </row>
    <row r="2139" spans="1:20" ht="43.2" hidden="1" x14ac:dyDescent="0.5500000000000000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5">
        <v>1417804229</v>
      </c>
      <c r="J2139">
        <v>1415212229</v>
      </c>
      <c r="K2139" t="b">
        <v>0</v>
      </c>
      <c r="L2139">
        <v>534</v>
      </c>
      <c r="M2139">
        <f t="shared" si="199"/>
        <v>26.6</v>
      </c>
      <c r="N2139" t="b">
        <v>0</v>
      </c>
      <c r="O2139">
        <f t="shared" si="202"/>
        <v>28</v>
      </c>
      <c r="P2139" t="s">
        <v>8282</v>
      </c>
      <c r="Q2139" t="str">
        <f t="shared" si="203"/>
        <v>games</v>
      </c>
      <c r="R2139" t="str">
        <f t="shared" si="204"/>
        <v>video games</v>
      </c>
      <c r="S2139" s="7">
        <f t="shared" si="200"/>
        <v>41978.771168981482</v>
      </c>
      <c r="T2139" s="7">
        <f t="shared" si="201"/>
        <v>41948.771168981482</v>
      </c>
    </row>
    <row r="2140" spans="1:20" ht="28.8" hidden="1" x14ac:dyDescent="0.5500000000000000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5">
        <v>1383959939</v>
      </c>
      <c r="J2140">
        <v>1381364339</v>
      </c>
      <c r="K2140" t="b">
        <v>0</v>
      </c>
      <c r="L2140">
        <v>12</v>
      </c>
      <c r="M2140">
        <f t="shared" si="199"/>
        <v>10.67</v>
      </c>
      <c r="N2140" t="b">
        <v>0</v>
      </c>
      <c r="O2140">
        <f t="shared" si="202"/>
        <v>13</v>
      </c>
      <c r="P2140" t="s">
        <v>8282</v>
      </c>
      <c r="Q2140" t="str">
        <f t="shared" si="203"/>
        <v>games</v>
      </c>
      <c r="R2140" t="str">
        <f t="shared" si="204"/>
        <v>video games</v>
      </c>
      <c r="S2140" s="7">
        <f t="shared" si="200"/>
        <v>41587.054849537039</v>
      </c>
      <c r="T2140" s="7">
        <f t="shared" si="201"/>
        <v>41557.013182870374</v>
      </c>
    </row>
    <row r="2141" spans="1:20" ht="43.2" hidden="1" x14ac:dyDescent="0.5500000000000000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5">
        <v>1478196008</v>
      </c>
      <c r="J2141">
        <v>1475604008</v>
      </c>
      <c r="K2141" t="b">
        <v>0</v>
      </c>
      <c r="L2141">
        <v>56</v>
      </c>
      <c r="M2141">
        <f t="shared" si="199"/>
        <v>29.04</v>
      </c>
      <c r="N2141" t="b">
        <v>0</v>
      </c>
      <c r="O2141">
        <f t="shared" si="202"/>
        <v>5</v>
      </c>
      <c r="P2141" t="s">
        <v>8282</v>
      </c>
      <c r="Q2141" t="str">
        <f t="shared" si="203"/>
        <v>games</v>
      </c>
      <c r="R2141" t="str">
        <f t="shared" si="204"/>
        <v>video games</v>
      </c>
      <c r="S2141" s="7">
        <f t="shared" si="200"/>
        <v>42677.750092592592</v>
      </c>
      <c r="T2141" s="7">
        <f t="shared" si="201"/>
        <v>42647.750092592592</v>
      </c>
    </row>
    <row r="2142" spans="1:20" ht="43.2" hidden="1" x14ac:dyDescent="0.5500000000000000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5">
        <v>1357934424</v>
      </c>
      <c r="J2142">
        <v>1355342424</v>
      </c>
      <c r="K2142" t="b">
        <v>0</v>
      </c>
      <c r="L2142">
        <v>11</v>
      </c>
      <c r="M2142">
        <f t="shared" si="199"/>
        <v>50.91</v>
      </c>
      <c r="N2142" t="b">
        <v>0</v>
      </c>
      <c r="O2142">
        <f t="shared" si="202"/>
        <v>0</v>
      </c>
      <c r="P2142" t="s">
        <v>8282</v>
      </c>
      <c r="Q2142" t="str">
        <f t="shared" si="203"/>
        <v>games</v>
      </c>
      <c r="R2142" t="str">
        <f t="shared" si="204"/>
        <v>video games</v>
      </c>
      <c r="S2142" s="7">
        <f t="shared" si="200"/>
        <v>41285.833611111113</v>
      </c>
      <c r="T2142" s="7">
        <f t="shared" si="201"/>
        <v>41255.833611111113</v>
      </c>
    </row>
    <row r="2143" spans="1:20" ht="43.2" hidden="1" x14ac:dyDescent="0.5500000000000000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5">
        <v>1415947159</v>
      </c>
      <c r="J2143">
        <v>1413351559</v>
      </c>
      <c r="K2143" t="b">
        <v>0</v>
      </c>
      <c r="L2143">
        <v>0</v>
      </c>
      <c r="M2143">
        <f t="shared" si="199"/>
        <v>0</v>
      </c>
      <c r="N2143" t="b">
        <v>0</v>
      </c>
      <c r="O2143">
        <f t="shared" si="202"/>
        <v>0</v>
      </c>
      <c r="P2143" t="s">
        <v>8282</v>
      </c>
      <c r="Q2143" t="str">
        <f t="shared" si="203"/>
        <v>games</v>
      </c>
      <c r="R2143" t="str">
        <f t="shared" si="204"/>
        <v>video games</v>
      </c>
      <c r="S2143" s="7">
        <f t="shared" si="200"/>
        <v>41957.277303240742</v>
      </c>
      <c r="T2143" s="7">
        <f t="shared" si="201"/>
        <v>41927.235636574071</v>
      </c>
    </row>
    <row r="2144" spans="1:20" ht="43.2" hidden="1" x14ac:dyDescent="0.5500000000000000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5">
        <v>1451494210</v>
      </c>
      <c r="J2144">
        <v>1449075010</v>
      </c>
      <c r="K2144" t="b">
        <v>0</v>
      </c>
      <c r="L2144">
        <v>12</v>
      </c>
      <c r="M2144">
        <f t="shared" si="199"/>
        <v>50.08</v>
      </c>
      <c r="N2144" t="b">
        <v>0</v>
      </c>
      <c r="O2144">
        <f t="shared" si="202"/>
        <v>6</v>
      </c>
      <c r="P2144" t="s">
        <v>8282</v>
      </c>
      <c r="Q2144" t="str">
        <f t="shared" si="203"/>
        <v>games</v>
      </c>
      <c r="R2144" t="str">
        <f t="shared" si="204"/>
        <v>video games</v>
      </c>
      <c r="S2144" s="7">
        <f t="shared" si="200"/>
        <v>42368.701504629629</v>
      </c>
      <c r="T2144" s="7">
        <f t="shared" si="201"/>
        <v>42340.701504629629</v>
      </c>
    </row>
    <row r="2145" spans="1:20" ht="43.2" hidden="1" x14ac:dyDescent="0.5500000000000000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5">
        <v>1279738800</v>
      </c>
      <c r="J2145">
        <v>1275599812</v>
      </c>
      <c r="K2145" t="b">
        <v>0</v>
      </c>
      <c r="L2145">
        <v>5</v>
      </c>
      <c r="M2145">
        <f t="shared" si="199"/>
        <v>45</v>
      </c>
      <c r="N2145" t="b">
        <v>0</v>
      </c>
      <c r="O2145">
        <f t="shared" si="202"/>
        <v>11</v>
      </c>
      <c r="P2145" t="s">
        <v>8282</v>
      </c>
      <c r="Q2145" t="str">
        <f t="shared" si="203"/>
        <v>games</v>
      </c>
      <c r="R2145" t="str">
        <f t="shared" si="204"/>
        <v>video games</v>
      </c>
      <c r="S2145" s="7">
        <f t="shared" si="200"/>
        <v>40380.791666666664</v>
      </c>
      <c r="T2145" s="7">
        <f t="shared" si="201"/>
        <v>40332.886712962965</v>
      </c>
    </row>
    <row r="2146" spans="1:20" ht="28.8" hidden="1" x14ac:dyDescent="0.5500000000000000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5">
        <v>1379164040</v>
      </c>
      <c r="J2146">
        <v>1376399240</v>
      </c>
      <c r="K2146" t="b">
        <v>0</v>
      </c>
      <c r="L2146">
        <v>24</v>
      </c>
      <c r="M2146">
        <f t="shared" si="199"/>
        <v>25.29</v>
      </c>
      <c r="N2146" t="b">
        <v>0</v>
      </c>
      <c r="O2146">
        <f t="shared" si="202"/>
        <v>2</v>
      </c>
      <c r="P2146" t="s">
        <v>8282</v>
      </c>
      <c r="Q2146" t="str">
        <f t="shared" si="203"/>
        <v>games</v>
      </c>
      <c r="R2146" t="str">
        <f t="shared" si="204"/>
        <v>video games</v>
      </c>
      <c r="S2146" s="7">
        <f t="shared" si="200"/>
        <v>41531.546759259261</v>
      </c>
      <c r="T2146" s="7">
        <f t="shared" si="201"/>
        <v>41499.546759259261</v>
      </c>
    </row>
    <row r="2147" spans="1:20" ht="43.2" hidden="1" x14ac:dyDescent="0.5500000000000000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5">
        <v>1385534514</v>
      </c>
      <c r="J2147">
        <v>1382938914</v>
      </c>
      <c r="K2147" t="b">
        <v>0</v>
      </c>
      <c r="L2147">
        <v>89</v>
      </c>
      <c r="M2147">
        <f t="shared" si="199"/>
        <v>51.29</v>
      </c>
      <c r="N2147" t="b">
        <v>0</v>
      </c>
      <c r="O2147">
        <f t="shared" si="202"/>
        <v>30</v>
      </c>
      <c r="P2147" t="s">
        <v>8282</v>
      </c>
      <c r="Q2147" t="str">
        <f t="shared" si="203"/>
        <v>games</v>
      </c>
      <c r="R2147" t="str">
        <f t="shared" si="204"/>
        <v>video games</v>
      </c>
      <c r="S2147" s="7">
        <f t="shared" si="200"/>
        <v>41605.279097222221</v>
      </c>
      <c r="T2147" s="7">
        <f t="shared" si="201"/>
        <v>41575.237430555557</v>
      </c>
    </row>
    <row r="2148" spans="1:20" ht="43.2" hidden="1" x14ac:dyDescent="0.5500000000000000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5">
        <v>1455207510</v>
      </c>
      <c r="J2148">
        <v>1453997910</v>
      </c>
      <c r="K2148" t="b">
        <v>0</v>
      </c>
      <c r="L2148">
        <v>1</v>
      </c>
      <c r="M2148">
        <f t="shared" si="199"/>
        <v>1</v>
      </c>
      <c r="N2148" t="b">
        <v>0</v>
      </c>
      <c r="O2148">
        <f t="shared" si="202"/>
        <v>0</v>
      </c>
      <c r="P2148" t="s">
        <v>8282</v>
      </c>
      <c r="Q2148" t="str">
        <f t="shared" si="203"/>
        <v>games</v>
      </c>
      <c r="R2148" t="str">
        <f t="shared" si="204"/>
        <v>video games</v>
      </c>
      <c r="S2148" s="7">
        <f t="shared" si="200"/>
        <v>42411.679513888885</v>
      </c>
      <c r="T2148" s="7">
        <f t="shared" si="201"/>
        <v>42397.679513888885</v>
      </c>
    </row>
    <row r="2149" spans="1:20" hidden="1" x14ac:dyDescent="0.5500000000000000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5">
        <v>1416125148</v>
      </c>
      <c r="J2149">
        <v>1413356748</v>
      </c>
      <c r="K2149" t="b">
        <v>0</v>
      </c>
      <c r="L2149">
        <v>55</v>
      </c>
      <c r="M2149">
        <f t="shared" si="199"/>
        <v>49.38</v>
      </c>
      <c r="N2149" t="b">
        <v>0</v>
      </c>
      <c r="O2149">
        <f t="shared" si="202"/>
        <v>1</v>
      </c>
      <c r="P2149" t="s">
        <v>8282</v>
      </c>
      <c r="Q2149" t="str">
        <f t="shared" si="203"/>
        <v>games</v>
      </c>
      <c r="R2149" t="str">
        <f t="shared" si="204"/>
        <v>video games</v>
      </c>
      <c r="S2149" s="7">
        <f t="shared" si="200"/>
        <v>41959.337361111116</v>
      </c>
      <c r="T2149" s="7">
        <f t="shared" si="201"/>
        <v>41927.295694444445</v>
      </c>
    </row>
    <row r="2150" spans="1:20" ht="43.2" hidden="1" x14ac:dyDescent="0.5500000000000000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5">
        <v>1427992582</v>
      </c>
      <c r="J2150">
        <v>1425404182</v>
      </c>
      <c r="K2150" t="b">
        <v>0</v>
      </c>
      <c r="L2150">
        <v>2</v>
      </c>
      <c r="M2150">
        <f t="shared" si="199"/>
        <v>1</v>
      </c>
      <c r="N2150" t="b">
        <v>0</v>
      </c>
      <c r="O2150">
        <f t="shared" si="202"/>
        <v>2</v>
      </c>
      <c r="P2150" t="s">
        <v>8282</v>
      </c>
      <c r="Q2150" t="str">
        <f t="shared" si="203"/>
        <v>games</v>
      </c>
      <c r="R2150" t="str">
        <f t="shared" si="204"/>
        <v>video games</v>
      </c>
      <c r="S2150" s="7">
        <f t="shared" si="200"/>
        <v>42096.691921296297</v>
      </c>
      <c r="T2150" s="7">
        <f t="shared" si="201"/>
        <v>42066.733587962968</v>
      </c>
    </row>
    <row r="2151" spans="1:20" ht="43.2" hidden="1" x14ac:dyDescent="0.5500000000000000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5">
        <v>1280534400</v>
      </c>
      <c r="J2151">
        <v>1277512556</v>
      </c>
      <c r="K2151" t="b">
        <v>0</v>
      </c>
      <c r="L2151">
        <v>0</v>
      </c>
      <c r="M2151">
        <f t="shared" si="199"/>
        <v>0</v>
      </c>
      <c r="N2151" t="b">
        <v>0</v>
      </c>
      <c r="O2151">
        <f t="shared" si="202"/>
        <v>0</v>
      </c>
      <c r="P2151" t="s">
        <v>8282</v>
      </c>
      <c r="Q2151" t="str">
        <f t="shared" si="203"/>
        <v>games</v>
      </c>
      <c r="R2151" t="str">
        <f t="shared" si="204"/>
        <v>video games</v>
      </c>
      <c r="S2151" s="7">
        <f t="shared" si="200"/>
        <v>40390</v>
      </c>
      <c r="T2151" s="7">
        <f t="shared" si="201"/>
        <v>40355.024953703702</v>
      </c>
    </row>
    <row r="2152" spans="1:20" hidden="1" x14ac:dyDescent="0.5500000000000000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5">
        <v>1468392599</v>
      </c>
      <c r="J2152">
        <v>1465800599</v>
      </c>
      <c r="K2152" t="b">
        <v>0</v>
      </c>
      <c r="L2152">
        <v>4</v>
      </c>
      <c r="M2152">
        <f t="shared" si="199"/>
        <v>101.25</v>
      </c>
      <c r="N2152" t="b">
        <v>0</v>
      </c>
      <c r="O2152">
        <f t="shared" si="202"/>
        <v>1</v>
      </c>
      <c r="P2152" t="s">
        <v>8282</v>
      </c>
      <c r="Q2152" t="str">
        <f t="shared" si="203"/>
        <v>games</v>
      </c>
      <c r="R2152" t="str">
        <f t="shared" si="204"/>
        <v>video games</v>
      </c>
      <c r="S2152" s="7">
        <f t="shared" si="200"/>
        <v>42564.284710648149</v>
      </c>
      <c r="T2152" s="7">
        <f t="shared" si="201"/>
        <v>42534.284710648149</v>
      </c>
    </row>
    <row r="2153" spans="1:20" ht="43.2" hidden="1" x14ac:dyDescent="0.5500000000000000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5">
        <v>1467231614</v>
      </c>
      <c r="J2153">
        <v>1464639614</v>
      </c>
      <c r="K2153" t="b">
        <v>0</v>
      </c>
      <c r="L2153">
        <v>6</v>
      </c>
      <c r="M2153">
        <f t="shared" si="199"/>
        <v>19.670000000000002</v>
      </c>
      <c r="N2153" t="b">
        <v>0</v>
      </c>
      <c r="O2153">
        <f t="shared" si="202"/>
        <v>0</v>
      </c>
      <c r="P2153" t="s">
        <v>8282</v>
      </c>
      <c r="Q2153" t="str">
        <f t="shared" si="203"/>
        <v>games</v>
      </c>
      <c r="R2153" t="str">
        <f t="shared" si="204"/>
        <v>video games</v>
      </c>
      <c r="S2153" s="7">
        <f t="shared" si="200"/>
        <v>42550.847384259265</v>
      </c>
      <c r="T2153" s="7">
        <f t="shared" si="201"/>
        <v>42520.847384259265</v>
      </c>
    </row>
    <row r="2154" spans="1:20" ht="43.2" hidden="1" x14ac:dyDescent="0.5500000000000000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5">
        <v>1394909909</v>
      </c>
      <c r="J2154">
        <v>1392321509</v>
      </c>
      <c r="K2154" t="b">
        <v>0</v>
      </c>
      <c r="L2154">
        <v>4</v>
      </c>
      <c r="M2154">
        <f t="shared" si="199"/>
        <v>12.5</v>
      </c>
      <c r="N2154" t="b">
        <v>0</v>
      </c>
      <c r="O2154">
        <f t="shared" si="202"/>
        <v>0</v>
      </c>
      <c r="P2154" t="s">
        <v>8282</v>
      </c>
      <c r="Q2154" t="str">
        <f t="shared" si="203"/>
        <v>games</v>
      </c>
      <c r="R2154" t="str">
        <f t="shared" si="204"/>
        <v>video games</v>
      </c>
      <c r="S2154" s="7">
        <f t="shared" si="200"/>
        <v>41713.790613425925</v>
      </c>
      <c r="T2154" s="7">
        <f t="shared" si="201"/>
        <v>41683.832280092596</v>
      </c>
    </row>
    <row r="2155" spans="1:20" ht="43.2" hidden="1" x14ac:dyDescent="0.5500000000000000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5">
        <v>1420876740</v>
      </c>
      <c r="J2155">
        <v>1417470718</v>
      </c>
      <c r="K2155" t="b">
        <v>0</v>
      </c>
      <c r="L2155">
        <v>4</v>
      </c>
      <c r="M2155">
        <f t="shared" si="199"/>
        <v>8.5</v>
      </c>
      <c r="N2155" t="b">
        <v>0</v>
      </c>
      <c r="O2155">
        <f t="shared" si="202"/>
        <v>0</v>
      </c>
      <c r="P2155" t="s">
        <v>8282</v>
      </c>
      <c r="Q2155" t="str">
        <f t="shared" si="203"/>
        <v>games</v>
      </c>
      <c r="R2155" t="str">
        <f t="shared" si="204"/>
        <v>video games</v>
      </c>
      <c r="S2155" s="7">
        <f t="shared" si="200"/>
        <v>42014.332638888889</v>
      </c>
      <c r="T2155" s="7">
        <f t="shared" si="201"/>
        <v>41974.911087962959</v>
      </c>
    </row>
    <row r="2156" spans="1:20" ht="28.8" hidden="1" x14ac:dyDescent="0.5500000000000000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5">
        <v>1390921827</v>
      </c>
      <c r="J2156">
        <v>1389193827</v>
      </c>
      <c r="K2156" t="b">
        <v>0</v>
      </c>
      <c r="L2156">
        <v>2</v>
      </c>
      <c r="M2156">
        <f t="shared" si="199"/>
        <v>1</v>
      </c>
      <c r="N2156" t="b">
        <v>0</v>
      </c>
      <c r="O2156">
        <f t="shared" si="202"/>
        <v>1</v>
      </c>
      <c r="P2156" t="s">
        <v>8282</v>
      </c>
      <c r="Q2156" t="str">
        <f t="shared" si="203"/>
        <v>games</v>
      </c>
      <c r="R2156" t="str">
        <f t="shared" si="204"/>
        <v>video games</v>
      </c>
      <c r="S2156" s="7">
        <f t="shared" si="200"/>
        <v>41667.632256944446</v>
      </c>
      <c r="T2156" s="7">
        <f t="shared" si="201"/>
        <v>41647.632256944446</v>
      </c>
    </row>
    <row r="2157" spans="1:20" ht="43.2" hidden="1" x14ac:dyDescent="0.5500000000000000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5">
        <v>1459443385</v>
      </c>
      <c r="J2157">
        <v>1456854985</v>
      </c>
      <c r="K2157" t="b">
        <v>0</v>
      </c>
      <c r="L2157">
        <v>5</v>
      </c>
      <c r="M2157">
        <f t="shared" si="199"/>
        <v>23</v>
      </c>
      <c r="N2157" t="b">
        <v>0</v>
      </c>
      <c r="O2157">
        <f t="shared" si="202"/>
        <v>2</v>
      </c>
      <c r="P2157" t="s">
        <v>8282</v>
      </c>
      <c r="Q2157" t="str">
        <f t="shared" si="203"/>
        <v>games</v>
      </c>
      <c r="R2157" t="str">
        <f t="shared" si="204"/>
        <v>video games</v>
      </c>
      <c r="S2157" s="7">
        <f t="shared" si="200"/>
        <v>42460.70584490741</v>
      </c>
      <c r="T2157" s="7">
        <f t="shared" si="201"/>
        <v>42430.747511574074</v>
      </c>
    </row>
    <row r="2158" spans="1:20" ht="43.2" hidden="1" x14ac:dyDescent="0.5500000000000000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5">
        <v>1379363406</v>
      </c>
      <c r="J2158">
        <v>1375475406</v>
      </c>
      <c r="K2158" t="b">
        <v>0</v>
      </c>
      <c r="L2158">
        <v>83</v>
      </c>
      <c r="M2158">
        <f t="shared" si="199"/>
        <v>17.989999999999998</v>
      </c>
      <c r="N2158" t="b">
        <v>0</v>
      </c>
      <c r="O2158">
        <f t="shared" si="202"/>
        <v>3</v>
      </c>
      <c r="P2158" t="s">
        <v>8282</v>
      </c>
      <c r="Q2158" t="str">
        <f t="shared" si="203"/>
        <v>games</v>
      </c>
      <c r="R2158" t="str">
        <f t="shared" si="204"/>
        <v>video games</v>
      </c>
      <c r="S2158" s="7">
        <f t="shared" si="200"/>
        <v>41533.85423611111</v>
      </c>
      <c r="T2158" s="7">
        <f t="shared" si="201"/>
        <v>41488.85423611111</v>
      </c>
    </row>
    <row r="2159" spans="1:20" ht="28.8" hidden="1" x14ac:dyDescent="0.5500000000000000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5">
        <v>1482479940</v>
      </c>
      <c r="J2159">
        <v>1479684783</v>
      </c>
      <c r="K2159" t="b">
        <v>0</v>
      </c>
      <c r="L2159">
        <v>57</v>
      </c>
      <c r="M2159">
        <f t="shared" si="199"/>
        <v>370.95</v>
      </c>
      <c r="N2159" t="b">
        <v>0</v>
      </c>
      <c r="O2159">
        <f t="shared" si="202"/>
        <v>28</v>
      </c>
      <c r="P2159" t="s">
        <v>8282</v>
      </c>
      <c r="Q2159" t="str">
        <f t="shared" si="203"/>
        <v>games</v>
      </c>
      <c r="R2159" t="str">
        <f t="shared" si="204"/>
        <v>video games</v>
      </c>
      <c r="S2159" s="7">
        <f t="shared" si="200"/>
        <v>42727.332638888889</v>
      </c>
      <c r="T2159" s="7">
        <f t="shared" si="201"/>
        <v>42694.98128472222</v>
      </c>
    </row>
    <row r="2160" spans="1:20" ht="43.2" hidden="1" x14ac:dyDescent="0.5500000000000000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5">
        <v>1360009774</v>
      </c>
      <c r="J2160">
        <v>1356121774</v>
      </c>
      <c r="K2160" t="b">
        <v>0</v>
      </c>
      <c r="L2160">
        <v>311</v>
      </c>
      <c r="M2160">
        <f t="shared" si="199"/>
        <v>63.57</v>
      </c>
      <c r="N2160" t="b">
        <v>0</v>
      </c>
      <c r="O2160">
        <f t="shared" si="202"/>
        <v>7</v>
      </c>
      <c r="P2160" t="s">
        <v>8282</v>
      </c>
      <c r="Q2160" t="str">
        <f t="shared" si="203"/>
        <v>games</v>
      </c>
      <c r="R2160" t="str">
        <f t="shared" si="204"/>
        <v>video games</v>
      </c>
      <c r="S2160" s="7">
        <f t="shared" si="200"/>
        <v>41309.853865740741</v>
      </c>
      <c r="T2160" s="7">
        <f t="shared" si="201"/>
        <v>41264.853865740741</v>
      </c>
    </row>
    <row r="2161" spans="1:20" ht="57.6" hidden="1" x14ac:dyDescent="0.5500000000000000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5">
        <v>1310837574</v>
      </c>
      <c r="J2161">
        <v>1308245574</v>
      </c>
      <c r="K2161" t="b">
        <v>0</v>
      </c>
      <c r="L2161">
        <v>2</v>
      </c>
      <c r="M2161">
        <f t="shared" si="199"/>
        <v>13</v>
      </c>
      <c r="N2161" t="b">
        <v>0</v>
      </c>
      <c r="O2161">
        <f t="shared" si="202"/>
        <v>1</v>
      </c>
      <c r="P2161" t="s">
        <v>8282</v>
      </c>
      <c r="Q2161" t="str">
        <f t="shared" si="203"/>
        <v>games</v>
      </c>
      <c r="R2161" t="str">
        <f t="shared" si="204"/>
        <v>video games</v>
      </c>
      <c r="S2161" s="7">
        <f t="shared" si="200"/>
        <v>40740.731180555551</v>
      </c>
      <c r="T2161" s="7">
        <f t="shared" si="201"/>
        <v>40710.731180555551</v>
      </c>
    </row>
    <row r="2162" spans="1:20" ht="43.2" hidden="1" x14ac:dyDescent="0.5500000000000000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5">
        <v>1337447105</v>
      </c>
      <c r="J2162">
        <v>1334855105</v>
      </c>
      <c r="K2162" t="b">
        <v>0</v>
      </c>
      <c r="L2162">
        <v>16</v>
      </c>
      <c r="M2162">
        <f t="shared" si="199"/>
        <v>5.31</v>
      </c>
      <c r="N2162" t="b">
        <v>0</v>
      </c>
      <c r="O2162">
        <f t="shared" si="202"/>
        <v>1</v>
      </c>
      <c r="P2162" t="s">
        <v>8282</v>
      </c>
      <c r="Q2162" t="str">
        <f t="shared" si="203"/>
        <v>games</v>
      </c>
      <c r="R2162" t="str">
        <f t="shared" si="204"/>
        <v>video games</v>
      </c>
      <c r="S2162" s="7">
        <f t="shared" si="200"/>
        <v>41048.711863425924</v>
      </c>
      <c r="T2162" s="7">
        <f t="shared" si="201"/>
        <v>41018.711863425924</v>
      </c>
    </row>
    <row r="2163" spans="1:20" ht="28.8" hidden="1" x14ac:dyDescent="0.5500000000000000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5">
        <v>1443040059</v>
      </c>
      <c r="J2163">
        <v>1440448059</v>
      </c>
      <c r="K2163" t="b">
        <v>0</v>
      </c>
      <c r="L2163">
        <v>13</v>
      </c>
      <c r="M2163">
        <f t="shared" si="199"/>
        <v>35.619999999999997</v>
      </c>
      <c r="N2163" t="b">
        <v>1</v>
      </c>
      <c r="O2163">
        <f t="shared" si="202"/>
        <v>116</v>
      </c>
      <c r="P2163" t="s">
        <v>8276</v>
      </c>
      <c r="Q2163" t="str">
        <f t="shared" si="203"/>
        <v>music</v>
      </c>
      <c r="R2163" t="str">
        <f t="shared" si="204"/>
        <v>rock</v>
      </c>
      <c r="S2163" s="7">
        <f t="shared" si="200"/>
        <v>42270.852534722217</v>
      </c>
      <c r="T2163" s="7">
        <f t="shared" si="201"/>
        <v>42240.852534722217</v>
      </c>
    </row>
    <row r="2164" spans="1:20" ht="43.2" hidden="1" x14ac:dyDescent="0.5500000000000000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5">
        <v>1406226191</v>
      </c>
      <c r="J2164">
        <v>1403547791</v>
      </c>
      <c r="K2164" t="b">
        <v>0</v>
      </c>
      <c r="L2164">
        <v>58</v>
      </c>
      <c r="M2164">
        <f t="shared" si="199"/>
        <v>87.1</v>
      </c>
      <c r="N2164" t="b">
        <v>1</v>
      </c>
      <c r="O2164">
        <f t="shared" si="202"/>
        <v>112</v>
      </c>
      <c r="P2164" t="s">
        <v>8276</v>
      </c>
      <c r="Q2164" t="str">
        <f t="shared" si="203"/>
        <v>music</v>
      </c>
      <c r="R2164" t="str">
        <f t="shared" si="204"/>
        <v>rock</v>
      </c>
      <c r="S2164" s="7">
        <f t="shared" si="200"/>
        <v>41844.766099537039</v>
      </c>
      <c r="T2164" s="7">
        <f t="shared" si="201"/>
        <v>41813.766099537039</v>
      </c>
    </row>
    <row r="2165" spans="1:20" ht="43.2" hidden="1" x14ac:dyDescent="0.5500000000000000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5">
        <v>1433735400</v>
      </c>
      <c r="J2165">
        <v>1429306520</v>
      </c>
      <c r="K2165" t="b">
        <v>0</v>
      </c>
      <c r="L2165">
        <v>44</v>
      </c>
      <c r="M2165">
        <f t="shared" si="199"/>
        <v>75.11</v>
      </c>
      <c r="N2165" t="b">
        <v>1</v>
      </c>
      <c r="O2165">
        <f t="shared" si="202"/>
        <v>132</v>
      </c>
      <c r="P2165" t="s">
        <v>8276</v>
      </c>
      <c r="Q2165" t="str">
        <f t="shared" si="203"/>
        <v>music</v>
      </c>
      <c r="R2165" t="str">
        <f t="shared" si="204"/>
        <v>rock</v>
      </c>
      <c r="S2165" s="7">
        <f t="shared" si="200"/>
        <v>42163.159722222219</v>
      </c>
      <c r="T2165" s="7">
        <f t="shared" si="201"/>
        <v>42111.899537037039</v>
      </c>
    </row>
    <row r="2166" spans="1:20" ht="28.8" hidden="1" x14ac:dyDescent="0.5500000000000000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5">
        <v>1466827140</v>
      </c>
      <c r="J2166">
        <v>1464196414</v>
      </c>
      <c r="K2166" t="b">
        <v>0</v>
      </c>
      <c r="L2166">
        <v>83</v>
      </c>
      <c r="M2166">
        <f t="shared" si="199"/>
        <v>68.010000000000005</v>
      </c>
      <c r="N2166" t="b">
        <v>1</v>
      </c>
      <c r="O2166">
        <f t="shared" si="202"/>
        <v>103</v>
      </c>
      <c r="P2166" t="s">
        <v>8276</v>
      </c>
      <c r="Q2166" t="str">
        <f t="shared" si="203"/>
        <v>music</v>
      </c>
      <c r="R2166" t="str">
        <f t="shared" si="204"/>
        <v>rock</v>
      </c>
      <c r="S2166" s="7">
        <f t="shared" si="200"/>
        <v>42546.165972222225</v>
      </c>
      <c r="T2166" s="7">
        <f t="shared" si="201"/>
        <v>42515.71775462963</v>
      </c>
    </row>
    <row r="2167" spans="1:20" ht="43.2" hidden="1" x14ac:dyDescent="0.5500000000000000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5">
        <v>1460127635</v>
      </c>
      <c r="J2167">
        <v>1457539235</v>
      </c>
      <c r="K2167" t="b">
        <v>0</v>
      </c>
      <c r="L2167">
        <v>117</v>
      </c>
      <c r="M2167">
        <f t="shared" si="199"/>
        <v>29.62</v>
      </c>
      <c r="N2167" t="b">
        <v>1</v>
      </c>
      <c r="O2167">
        <f t="shared" si="202"/>
        <v>139</v>
      </c>
      <c r="P2167" t="s">
        <v>8276</v>
      </c>
      <c r="Q2167" t="str">
        <f t="shared" si="203"/>
        <v>music</v>
      </c>
      <c r="R2167" t="str">
        <f t="shared" si="204"/>
        <v>rock</v>
      </c>
      <c r="S2167" s="7">
        <f t="shared" si="200"/>
        <v>42468.625405092593</v>
      </c>
      <c r="T2167" s="7">
        <f t="shared" si="201"/>
        <v>42438.667071759264</v>
      </c>
    </row>
    <row r="2168" spans="1:20" ht="57.6" hidden="1" x14ac:dyDescent="0.5500000000000000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5">
        <v>1417813618</v>
      </c>
      <c r="J2168">
        <v>1413922018</v>
      </c>
      <c r="K2168" t="b">
        <v>0</v>
      </c>
      <c r="L2168">
        <v>32</v>
      </c>
      <c r="M2168">
        <f t="shared" si="199"/>
        <v>91.63</v>
      </c>
      <c r="N2168" t="b">
        <v>1</v>
      </c>
      <c r="O2168">
        <f t="shared" si="202"/>
        <v>147</v>
      </c>
      <c r="P2168" t="s">
        <v>8276</v>
      </c>
      <c r="Q2168" t="str">
        <f t="shared" si="203"/>
        <v>music</v>
      </c>
      <c r="R2168" t="str">
        <f t="shared" si="204"/>
        <v>rock</v>
      </c>
      <c r="S2168" s="7">
        <f t="shared" si="200"/>
        <v>41978.879837962959</v>
      </c>
      <c r="T2168" s="7">
        <f t="shared" si="201"/>
        <v>41933.838171296295</v>
      </c>
    </row>
    <row r="2169" spans="1:20" ht="28.8" hidden="1" x14ac:dyDescent="0.5500000000000000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5">
        <v>1347672937</v>
      </c>
      <c r="J2169">
        <v>1346463337</v>
      </c>
      <c r="K2169" t="b">
        <v>0</v>
      </c>
      <c r="L2169">
        <v>8</v>
      </c>
      <c r="M2169">
        <f t="shared" si="199"/>
        <v>22.5</v>
      </c>
      <c r="N2169" t="b">
        <v>1</v>
      </c>
      <c r="O2169">
        <f t="shared" si="202"/>
        <v>120</v>
      </c>
      <c r="P2169" t="s">
        <v>8276</v>
      </c>
      <c r="Q2169" t="str">
        <f t="shared" si="203"/>
        <v>music</v>
      </c>
      <c r="R2169" t="str">
        <f t="shared" si="204"/>
        <v>rock</v>
      </c>
      <c r="S2169" s="7">
        <f t="shared" si="200"/>
        <v>41167.066400462965</v>
      </c>
      <c r="T2169" s="7">
        <f t="shared" si="201"/>
        <v>41153.066400462965</v>
      </c>
    </row>
    <row r="2170" spans="1:20" ht="28.8" hidden="1" x14ac:dyDescent="0.5500000000000000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5">
        <v>1486702800</v>
      </c>
      <c r="J2170">
        <v>1484058261</v>
      </c>
      <c r="K2170" t="b">
        <v>0</v>
      </c>
      <c r="L2170">
        <v>340</v>
      </c>
      <c r="M2170">
        <f t="shared" si="199"/>
        <v>64.37</v>
      </c>
      <c r="N2170" t="b">
        <v>1</v>
      </c>
      <c r="O2170">
        <f t="shared" si="202"/>
        <v>122</v>
      </c>
      <c r="P2170" t="s">
        <v>8276</v>
      </c>
      <c r="Q2170" t="str">
        <f t="shared" si="203"/>
        <v>music</v>
      </c>
      <c r="R2170" t="str">
        <f t="shared" si="204"/>
        <v>rock</v>
      </c>
      <c r="S2170" s="7">
        <f t="shared" si="200"/>
        <v>42776.208333333328</v>
      </c>
      <c r="T2170" s="7">
        <f t="shared" si="201"/>
        <v>42745.600243055553</v>
      </c>
    </row>
    <row r="2171" spans="1:20" ht="43.2" hidden="1" x14ac:dyDescent="0.5500000000000000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5">
        <v>1488473351</v>
      </c>
      <c r="J2171">
        <v>1488214151</v>
      </c>
      <c r="K2171" t="b">
        <v>0</v>
      </c>
      <c r="L2171">
        <v>7</v>
      </c>
      <c r="M2171">
        <f t="shared" si="199"/>
        <v>21.86</v>
      </c>
      <c r="N2171" t="b">
        <v>1</v>
      </c>
      <c r="O2171">
        <f t="shared" si="202"/>
        <v>100</v>
      </c>
      <c r="P2171" t="s">
        <v>8276</v>
      </c>
      <c r="Q2171" t="str">
        <f t="shared" si="203"/>
        <v>music</v>
      </c>
      <c r="R2171" t="str">
        <f t="shared" si="204"/>
        <v>rock</v>
      </c>
      <c r="S2171" s="7">
        <f t="shared" si="200"/>
        <v>42796.700821759259</v>
      </c>
      <c r="T2171" s="7">
        <f t="shared" si="201"/>
        <v>42793.700821759259</v>
      </c>
    </row>
    <row r="2172" spans="1:20" ht="43.2" hidden="1" x14ac:dyDescent="0.5500000000000000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5">
        <v>1440266422</v>
      </c>
      <c r="J2172">
        <v>1436810422</v>
      </c>
      <c r="K2172" t="b">
        <v>0</v>
      </c>
      <c r="L2172">
        <v>19</v>
      </c>
      <c r="M2172">
        <f t="shared" si="199"/>
        <v>33.32</v>
      </c>
      <c r="N2172" t="b">
        <v>1</v>
      </c>
      <c r="O2172">
        <f t="shared" si="202"/>
        <v>181</v>
      </c>
      <c r="P2172" t="s">
        <v>8276</v>
      </c>
      <c r="Q2172" t="str">
        <f t="shared" si="203"/>
        <v>music</v>
      </c>
      <c r="R2172" t="str">
        <f t="shared" si="204"/>
        <v>rock</v>
      </c>
      <c r="S2172" s="7">
        <f t="shared" si="200"/>
        <v>42238.750254629631</v>
      </c>
      <c r="T2172" s="7">
        <f t="shared" si="201"/>
        <v>42198.750254629631</v>
      </c>
    </row>
    <row r="2173" spans="1:20" ht="43.2" hidden="1" x14ac:dyDescent="0.5500000000000000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5">
        <v>1434949200</v>
      </c>
      <c r="J2173">
        <v>1431903495</v>
      </c>
      <c r="K2173" t="b">
        <v>0</v>
      </c>
      <c r="L2173">
        <v>47</v>
      </c>
      <c r="M2173">
        <f t="shared" si="199"/>
        <v>90.28</v>
      </c>
      <c r="N2173" t="b">
        <v>1</v>
      </c>
      <c r="O2173">
        <f t="shared" si="202"/>
        <v>106</v>
      </c>
      <c r="P2173" t="s">
        <v>8276</v>
      </c>
      <c r="Q2173" t="str">
        <f t="shared" si="203"/>
        <v>music</v>
      </c>
      <c r="R2173" t="str">
        <f t="shared" si="204"/>
        <v>rock</v>
      </c>
      <c r="S2173" s="7">
        <f t="shared" si="200"/>
        <v>42177.208333333328</v>
      </c>
      <c r="T2173" s="7">
        <f t="shared" si="201"/>
        <v>42141.95711805555</v>
      </c>
    </row>
    <row r="2174" spans="1:20" ht="43.2" hidden="1" x14ac:dyDescent="0.5500000000000000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5">
        <v>1429365320</v>
      </c>
      <c r="J2174">
        <v>1426773320</v>
      </c>
      <c r="K2174" t="b">
        <v>0</v>
      </c>
      <c r="L2174">
        <v>13</v>
      </c>
      <c r="M2174">
        <f t="shared" si="199"/>
        <v>76.92</v>
      </c>
      <c r="N2174" t="b">
        <v>1</v>
      </c>
      <c r="O2174">
        <f t="shared" si="202"/>
        <v>100</v>
      </c>
      <c r="P2174" t="s">
        <v>8276</v>
      </c>
      <c r="Q2174" t="str">
        <f t="shared" si="203"/>
        <v>music</v>
      </c>
      <c r="R2174" t="str">
        <f t="shared" si="204"/>
        <v>rock</v>
      </c>
      <c r="S2174" s="7">
        <f t="shared" si="200"/>
        <v>42112.580092592587</v>
      </c>
      <c r="T2174" s="7">
        <f t="shared" si="201"/>
        <v>42082.580092592587</v>
      </c>
    </row>
    <row r="2175" spans="1:20" ht="43.2" hidden="1" x14ac:dyDescent="0.5500000000000000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5">
        <v>1378785540</v>
      </c>
      <c r="J2175">
        <v>1376066243</v>
      </c>
      <c r="K2175" t="b">
        <v>0</v>
      </c>
      <c r="L2175">
        <v>90</v>
      </c>
      <c r="M2175">
        <f t="shared" si="199"/>
        <v>59.23</v>
      </c>
      <c r="N2175" t="b">
        <v>1</v>
      </c>
      <c r="O2175">
        <f t="shared" si="202"/>
        <v>127</v>
      </c>
      <c r="P2175" t="s">
        <v>8276</v>
      </c>
      <c r="Q2175" t="str">
        <f t="shared" si="203"/>
        <v>music</v>
      </c>
      <c r="R2175" t="str">
        <f t="shared" si="204"/>
        <v>rock</v>
      </c>
      <c r="S2175" s="7">
        <f t="shared" si="200"/>
        <v>41527.165972222225</v>
      </c>
      <c r="T2175" s="7">
        <f t="shared" si="201"/>
        <v>41495.692627314813</v>
      </c>
    </row>
    <row r="2176" spans="1:20" ht="43.2" hidden="1" x14ac:dyDescent="0.5500000000000000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5">
        <v>1462453307</v>
      </c>
      <c r="J2176">
        <v>1459861307</v>
      </c>
      <c r="K2176" t="b">
        <v>0</v>
      </c>
      <c r="L2176">
        <v>63</v>
      </c>
      <c r="M2176">
        <f t="shared" si="199"/>
        <v>65.38</v>
      </c>
      <c r="N2176" t="b">
        <v>1</v>
      </c>
      <c r="O2176">
        <f t="shared" si="202"/>
        <v>103</v>
      </c>
      <c r="P2176" t="s">
        <v>8276</v>
      </c>
      <c r="Q2176" t="str">
        <f t="shared" si="203"/>
        <v>music</v>
      </c>
      <c r="R2176" t="str">
        <f t="shared" si="204"/>
        <v>rock</v>
      </c>
      <c r="S2176" s="7">
        <f t="shared" si="200"/>
        <v>42495.542905092589</v>
      </c>
      <c r="T2176" s="7">
        <f t="shared" si="201"/>
        <v>42465.542905092589</v>
      </c>
    </row>
    <row r="2177" spans="1:20" ht="43.2" hidden="1" x14ac:dyDescent="0.5500000000000000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5">
        <v>1469059986</v>
      </c>
      <c r="J2177">
        <v>1468455186</v>
      </c>
      <c r="K2177" t="b">
        <v>0</v>
      </c>
      <c r="L2177">
        <v>26</v>
      </c>
      <c r="M2177">
        <f t="shared" si="199"/>
        <v>67.31</v>
      </c>
      <c r="N2177" t="b">
        <v>1</v>
      </c>
      <c r="O2177">
        <f t="shared" si="202"/>
        <v>250</v>
      </c>
      <c r="P2177" t="s">
        <v>8276</v>
      </c>
      <c r="Q2177" t="str">
        <f t="shared" si="203"/>
        <v>music</v>
      </c>
      <c r="R2177" t="str">
        <f t="shared" si="204"/>
        <v>rock</v>
      </c>
      <c r="S2177" s="7">
        <f t="shared" si="200"/>
        <v>42572.009097222224</v>
      </c>
      <c r="T2177" s="7">
        <f t="shared" si="201"/>
        <v>42565.009097222224</v>
      </c>
    </row>
    <row r="2178" spans="1:20" ht="43.2" hidden="1" x14ac:dyDescent="0.5500000000000000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5">
        <v>1430579509</v>
      </c>
      <c r="J2178">
        <v>1427987509</v>
      </c>
      <c r="K2178" t="b">
        <v>0</v>
      </c>
      <c r="L2178">
        <v>71</v>
      </c>
      <c r="M2178">
        <f t="shared" ref="M2178:M2241" si="205">IF(L2178=0,0,ROUND(E2178/L2178,2))</f>
        <v>88.75</v>
      </c>
      <c r="N2178" t="b">
        <v>1</v>
      </c>
      <c r="O2178">
        <f t="shared" si="202"/>
        <v>126</v>
      </c>
      <c r="P2178" t="s">
        <v>8276</v>
      </c>
      <c r="Q2178" t="str">
        <f t="shared" si="203"/>
        <v>music</v>
      </c>
      <c r="R2178" t="str">
        <f t="shared" si="204"/>
        <v>rock</v>
      </c>
      <c r="S2178" s="7">
        <f t="shared" ref="S2178:S2241" si="206">(((I2178/60)/60)/24)+DATE(1970,1,1)</f>
        <v>42126.633206018523</v>
      </c>
      <c r="T2178" s="7">
        <f t="shared" ref="T2178:T2241" si="207">(((J2178/60)/60)/24)+DATE(1970,1,1)</f>
        <v>42096.633206018523</v>
      </c>
    </row>
    <row r="2179" spans="1:20" ht="57.6" hidden="1" x14ac:dyDescent="0.5500000000000000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5">
        <v>1465192867</v>
      </c>
      <c r="J2179">
        <v>1463032867</v>
      </c>
      <c r="K2179" t="b">
        <v>0</v>
      </c>
      <c r="L2179">
        <v>38</v>
      </c>
      <c r="M2179">
        <f t="shared" si="205"/>
        <v>65.87</v>
      </c>
      <c r="N2179" t="b">
        <v>1</v>
      </c>
      <c r="O2179">
        <f t="shared" ref="O2179:O2242" si="208">ROUND(($E2179*100)/$D2179,0)</f>
        <v>100</v>
      </c>
      <c r="P2179" t="s">
        <v>8276</v>
      </c>
      <c r="Q2179" t="str">
        <f t="shared" ref="Q2179:Q2242" si="209">LEFT(P2179,FIND("/",P2179)-1)</f>
        <v>music</v>
      </c>
      <c r="R2179" t="str">
        <f t="shared" si="204"/>
        <v>rock</v>
      </c>
      <c r="S2179" s="7">
        <f t="shared" si="206"/>
        <v>42527.250775462962</v>
      </c>
      <c r="T2179" s="7">
        <f t="shared" si="207"/>
        <v>42502.250775462962</v>
      </c>
    </row>
    <row r="2180" spans="1:20" ht="43.2" hidden="1" x14ac:dyDescent="0.5500000000000000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5">
        <v>1484752597</v>
      </c>
      <c r="J2180">
        <v>1482160597</v>
      </c>
      <c r="K2180" t="b">
        <v>0</v>
      </c>
      <c r="L2180">
        <v>859</v>
      </c>
      <c r="M2180">
        <f t="shared" si="205"/>
        <v>40.35</v>
      </c>
      <c r="N2180" t="b">
        <v>1</v>
      </c>
      <c r="O2180">
        <f t="shared" si="208"/>
        <v>139</v>
      </c>
      <c r="P2180" t="s">
        <v>8276</v>
      </c>
      <c r="Q2180" t="str">
        <f t="shared" si="209"/>
        <v>music</v>
      </c>
      <c r="R2180" t="str">
        <f t="shared" si="204"/>
        <v>rock</v>
      </c>
      <c r="S2180" s="7">
        <f t="shared" si="206"/>
        <v>42753.63653935185</v>
      </c>
      <c r="T2180" s="7">
        <f t="shared" si="207"/>
        <v>42723.63653935185</v>
      </c>
    </row>
    <row r="2181" spans="1:20" ht="28.8" hidden="1" x14ac:dyDescent="0.5500000000000000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5">
        <v>1428725192</v>
      </c>
      <c r="J2181">
        <v>1426133192</v>
      </c>
      <c r="K2181" t="b">
        <v>0</v>
      </c>
      <c r="L2181">
        <v>21</v>
      </c>
      <c r="M2181">
        <f t="shared" si="205"/>
        <v>76.86</v>
      </c>
      <c r="N2181" t="b">
        <v>1</v>
      </c>
      <c r="O2181">
        <f t="shared" si="208"/>
        <v>161</v>
      </c>
      <c r="P2181" t="s">
        <v>8276</v>
      </c>
      <c r="Q2181" t="str">
        <f t="shared" si="209"/>
        <v>music</v>
      </c>
      <c r="R2181" t="str">
        <f t="shared" si="204"/>
        <v>rock</v>
      </c>
      <c r="S2181" s="7">
        <f t="shared" si="206"/>
        <v>42105.171203703707</v>
      </c>
      <c r="T2181" s="7">
        <f t="shared" si="207"/>
        <v>42075.171203703707</v>
      </c>
    </row>
    <row r="2182" spans="1:20" ht="28.8" hidden="1" x14ac:dyDescent="0.5500000000000000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5">
        <v>1447434268</v>
      </c>
      <c r="J2182">
        <v>1443801868</v>
      </c>
      <c r="K2182" t="b">
        <v>0</v>
      </c>
      <c r="L2182">
        <v>78</v>
      </c>
      <c r="M2182">
        <f t="shared" si="205"/>
        <v>68.709999999999994</v>
      </c>
      <c r="N2182" t="b">
        <v>1</v>
      </c>
      <c r="O2182">
        <f t="shared" si="208"/>
        <v>107</v>
      </c>
      <c r="P2182" t="s">
        <v>8276</v>
      </c>
      <c r="Q2182" t="str">
        <f t="shared" si="209"/>
        <v>music</v>
      </c>
      <c r="R2182" t="str">
        <f t="shared" si="204"/>
        <v>rock</v>
      </c>
      <c r="S2182" s="7">
        <f t="shared" si="206"/>
        <v>42321.711435185185</v>
      </c>
      <c r="T2182" s="7">
        <f t="shared" si="207"/>
        <v>42279.669768518521</v>
      </c>
    </row>
    <row r="2183" spans="1:20" ht="43.2" hidden="1" x14ac:dyDescent="0.5500000000000000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5">
        <v>1487635653</v>
      </c>
      <c r="J2183">
        <v>1486426053</v>
      </c>
      <c r="K2183" t="b">
        <v>0</v>
      </c>
      <c r="L2183">
        <v>53</v>
      </c>
      <c r="M2183">
        <f t="shared" si="205"/>
        <v>57.77</v>
      </c>
      <c r="N2183" t="b">
        <v>1</v>
      </c>
      <c r="O2183">
        <f t="shared" si="208"/>
        <v>153</v>
      </c>
      <c r="P2183" t="s">
        <v>8297</v>
      </c>
      <c r="Q2183" t="str">
        <f t="shared" si="209"/>
        <v>games</v>
      </c>
      <c r="R2183" t="str">
        <f t="shared" si="204"/>
        <v>tabletop games</v>
      </c>
      <c r="S2183" s="7">
        <f t="shared" si="206"/>
        <v>42787.005243055552</v>
      </c>
      <c r="T2183" s="7">
        <f t="shared" si="207"/>
        <v>42773.005243055552</v>
      </c>
    </row>
    <row r="2184" spans="1:20" ht="43.2" hidden="1" x14ac:dyDescent="0.5500000000000000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5">
        <v>1412285825</v>
      </c>
      <c r="J2184">
        <v>1409261825</v>
      </c>
      <c r="K2184" t="b">
        <v>0</v>
      </c>
      <c r="L2184">
        <v>356</v>
      </c>
      <c r="M2184">
        <f t="shared" si="205"/>
        <v>44.17</v>
      </c>
      <c r="N2184" t="b">
        <v>1</v>
      </c>
      <c r="O2184">
        <f t="shared" si="208"/>
        <v>524</v>
      </c>
      <c r="P2184" t="s">
        <v>8297</v>
      </c>
      <c r="Q2184" t="str">
        <f t="shared" si="209"/>
        <v>games</v>
      </c>
      <c r="R2184" t="str">
        <f t="shared" si="204"/>
        <v>tabletop games</v>
      </c>
      <c r="S2184" s="7">
        <f t="shared" si="206"/>
        <v>41914.900752314818</v>
      </c>
      <c r="T2184" s="7">
        <f t="shared" si="207"/>
        <v>41879.900752314818</v>
      </c>
    </row>
    <row r="2185" spans="1:20" ht="43.2" hidden="1" x14ac:dyDescent="0.5500000000000000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5">
        <v>1486616400</v>
      </c>
      <c r="J2185">
        <v>1484037977</v>
      </c>
      <c r="K2185" t="b">
        <v>0</v>
      </c>
      <c r="L2185">
        <v>279</v>
      </c>
      <c r="M2185">
        <f t="shared" si="205"/>
        <v>31.57</v>
      </c>
      <c r="N2185" t="b">
        <v>1</v>
      </c>
      <c r="O2185">
        <f t="shared" si="208"/>
        <v>489</v>
      </c>
      <c r="P2185" t="s">
        <v>8297</v>
      </c>
      <c r="Q2185" t="str">
        <f t="shared" si="209"/>
        <v>games</v>
      </c>
      <c r="R2185" t="str">
        <f t="shared" si="204"/>
        <v>tabletop games</v>
      </c>
      <c r="S2185" s="7">
        <f t="shared" si="206"/>
        <v>42775.208333333328</v>
      </c>
      <c r="T2185" s="7">
        <f t="shared" si="207"/>
        <v>42745.365474537044</v>
      </c>
    </row>
    <row r="2186" spans="1:20" ht="43.2" hidden="1" x14ac:dyDescent="0.5500000000000000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5">
        <v>1453737600</v>
      </c>
      <c r="J2186">
        <v>1452530041</v>
      </c>
      <c r="K2186" t="b">
        <v>1</v>
      </c>
      <c r="L2186">
        <v>266</v>
      </c>
      <c r="M2186">
        <f t="shared" si="205"/>
        <v>107.05</v>
      </c>
      <c r="N2186" t="b">
        <v>1</v>
      </c>
      <c r="O2186">
        <f t="shared" si="208"/>
        <v>285</v>
      </c>
      <c r="P2186" t="s">
        <v>8297</v>
      </c>
      <c r="Q2186" t="str">
        <f t="shared" si="209"/>
        <v>games</v>
      </c>
      <c r="R2186" t="str">
        <f t="shared" si="204"/>
        <v>tabletop games</v>
      </c>
      <c r="S2186" s="7">
        <f t="shared" si="206"/>
        <v>42394.666666666672</v>
      </c>
      <c r="T2186" s="7">
        <f t="shared" si="207"/>
        <v>42380.690289351856</v>
      </c>
    </row>
    <row r="2187" spans="1:20" ht="43.2" hidden="1" x14ac:dyDescent="0.5500000000000000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5">
        <v>1364286239</v>
      </c>
      <c r="J2187">
        <v>1360830239</v>
      </c>
      <c r="K2187" t="b">
        <v>0</v>
      </c>
      <c r="L2187">
        <v>623</v>
      </c>
      <c r="M2187">
        <f t="shared" si="205"/>
        <v>149.03</v>
      </c>
      <c r="N2187" t="b">
        <v>1</v>
      </c>
      <c r="O2187">
        <f t="shared" si="208"/>
        <v>1857</v>
      </c>
      <c r="P2187" t="s">
        <v>8297</v>
      </c>
      <c r="Q2187" t="str">
        <f t="shared" si="209"/>
        <v>games</v>
      </c>
      <c r="R2187" t="str">
        <f t="shared" ref="R2187:R2250" si="210">RIGHT(P2187,LEN(P2187)-FIND("/",P2187))</f>
        <v>tabletop games</v>
      </c>
      <c r="S2187" s="7">
        <f t="shared" si="206"/>
        <v>41359.349988425929</v>
      </c>
      <c r="T2187" s="7">
        <f t="shared" si="207"/>
        <v>41319.349988425929</v>
      </c>
    </row>
    <row r="2188" spans="1:20" ht="28.8" hidden="1" x14ac:dyDescent="0.5500000000000000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5">
        <v>1473213600</v>
      </c>
      <c r="J2188">
        <v>1470062743</v>
      </c>
      <c r="K2188" t="b">
        <v>0</v>
      </c>
      <c r="L2188">
        <v>392</v>
      </c>
      <c r="M2188">
        <f t="shared" si="205"/>
        <v>55.96</v>
      </c>
      <c r="N2188" t="b">
        <v>1</v>
      </c>
      <c r="O2188">
        <f t="shared" si="208"/>
        <v>110</v>
      </c>
      <c r="P2188" t="s">
        <v>8297</v>
      </c>
      <c r="Q2188" t="str">
        <f t="shared" si="209"/>
        <v>games</v>
      </c>
      <c r="R2188" t="str">
        <f t="shared" si="210"/>
        <v>tabletop games</v>
      </c>
      <c r="S2188" s="7">
        <f t="shared" si="206"/>
        <v>42620.083333333328</v>
      </c>
      <c r="T2188" s="7">
        <f t="shared" si="207"/>
        <v>42583.615081018521</v>
      </c>
    </row>
    <row r="2189" spans="1:20" ht="43.2" hidden="1" x14ac:dyDescent="0.5500000000000000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5">
        <v>1428033540</v>
      </c>
      <c r="J2189">
        <v>1425531666</v>
      </c>
      <c r="K2189" t="b">
        <v>1</v>
      </c>
      <c r="L2189">
        <v>3562</v>
      </c>
      <c r="M2189">
        <f t="shared" si="205"/>
        <v>56.97</v>
      </c>
      <c r="N2189" t="b">
        <v>1</v>
      </c>
      <c r="O2189">
        <f t="shared" si="208"/>
        <v>1015</v>
      </c>
      <c r="P2189" t="s">
        <v>8297</v>
      </c>
      <c r="Q2189" t="str">
        <f t="shared" si="209"/>
        <v>games</v>
      </c>
      <c r="R2189" t="str">
        <f t="shared" si="210"/>
        <v>tabletop games</v>
      </c>
      <c r="S2189" s="7">
        <f t="shared" si="206"/>
        <v>42097.165972222225</v>
      </c>
      <c r="T2189" s="7">
        <f t="shared" si="207"/>
        <v>42068.209097222221</v>
      </c>
    </row>
    <row r="2190" spans="1:20" ht="43.2" hidden="1" x14ac:dyDescent="0.5500000000000000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5">
        <v>1477414800</v>
      </c>
      <c r="J2190">
        <v>1474380241</v>
      </c>
      <c r="K2190" t="b">
        <v>0</v>
      </c>
      <c r="L2190">
        <v>514</v>
      </c>
      <c r="M2190">
        <f t="shared" si="205"/>
        <v>44.06</v>
      </c>
      <c r="N2190" t="b">
        <v>1</v>
      </c>
      <c r="O2190">
        <f t="shared" si="208"/>
        <v>412</v>
      </c>
      <c r="P2190" t="s">
        <v>8297</v>
      </c>
      <c r="Q2190" t="str">
        <f t="shared" si="209"/>
        <v>games</v>
      </c>
      <c r="R2190" t="str">
        <f t="shared" si="210"/>
        <v>tabletop games</v>
      </c>
      <c r="S2190" s="7">
        <f t="shared" si="206"/>
        <v>42668.708333333328</v>
      </c>
      <c r="T2190" s="7">
        <f t="shared" si="207"/>
        <v>42633.586122685185</v>
      </c>
    </row>
    <row r="2191" spans="1:20" ht="43.2" hidden="1" x14ac:dyDescent="0.5500000000000000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5">
        <v>1461276000</v>
      </c>
      <c r="J2191">
        <v>1460055300</v>
      </c>
      <c r="K2191" t="b">
        <v>0</v>
      </c>
      <c r="L2191">
        <v>88</v>
      </c>
      <c r="M2191">
        <f t="shared" si="205"/>
        <v>68.63</v>
      </c>
      <c r="N2191" t="b">
        <v>1</v>
      </c>
      <c r="O2191">
        <f t="shared" si="208"/>
        <v>503</v>
      </c>
      <c r="P2191" t="s">
        <v>8297</v>
      </c>
      <c r="Q2191" t="str">
        <f t="shared" si="209"/>
        <v>games</v>
      </c>
      <c r="R2191" t="str">
        <f t="shared" si="210"/>
        <v>tabletop games</v>
      </c>
      <c r="S2191" s="7">
        <f t="shared" si="206"/>
        <v>42481.916666666672</v>
      </c>
      <c r="T2191" s="7">
        <f t="shared" si="207"/>
        <v>42467.788194444445</v>
      </c>
    </row>
    <row r="2192" spans="1:20" ht="43.2" hidden="1" x14ac:dyDescent="0.5500000000000000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5">
        <v>1458716340</v>
      </c>
      <c r="J2192">
        <v>1455721204</v>
      </c>
      <c r="K2192" t="b">
        <v>0</v>
      </c>
      <c r="L2192">
        <v>537</v>
      </c>
      <c r="M2192">
        <f t="shared" si="205"/>
        <v>65.319999999999993</v>
      </c>
      <c r="N2192" t="b">
        <v>1</v>
      </c>
      <c r="O2192">
        <f t="shared" si="208"/>
        <v>185</v>
      </c>
      <c r="P2192" t="s">
        <v>8297</v>
      </c>
      <c r="Q2192" t="str">
        <f t="shared" si="209"/>
        <v>games</v>
      </c>
      <c r="R2192" t="str">
        <f t="shared" si="210"/>
        <v>tabletop games</v>
      </c>
      <c r="S2192" s="7">
        <f t="shared" si="206"/>
        <v>42452.290972222225</v>
      </c>
      <c r="T2192" s="7">
        <f t="shared" si="207"/>
        <v>42417.625046296293</v>
      </c>
    </row>
    <row r="2193" spans="1:20" ht="43.2" hidden="1" x14ac:dyDescent="0.5500000000000000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5">
        <v>1487102427</v>
      </c>
      <c r="J2193">
        <v>1486065627</v>
      </c>
      <c r="K2193" t="b">
        <v>0</v>
      </c>
      <c r="L2193">
        <v>25</v>
      </c>
      <c r="M2193">
        <f t="shared" si="205"/>
        <v>35.92</v>
      </c>
      <c r="N2193" t="b">
        <v>1</v>
      </c>
      <c r="O2193">
        <f t="shared" si="208"/>
        <v>120</v>
      </c>
      <c r="P2193" t="s">
        <v>8297</v>
      </c>
      <c r="Q2193" t="str">
        <f t="shared" si="209"/>
        <v>games</v>
      </c>
      <c r="R2193" t="str">
        <f t="shared" si="210"/>
        <v>tabletop games</v>
      </c>
      <c r="S2193" s="7">
        <f t="shared" si="206"/>
        <v>42780.833645833336</v>
      </c>
      <c r="T2193" s="7">
        <f t="shared" si="207"/>
        <v>42768.833645833336</v>
      </c>
    </row>
    <row r="2194" spans="1:20" ht="43.2" hidden="1" x14ac:dyDescent="0.5500000000000000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5">
        <v>1481842800</v>
      </c>
      <c r="J2194">
        <v>1479414344</v>
      </c>
      <c r="K2194" t="b">
        <v>0</v>
      </c>
      <c r="L2194">
        <v>3238</v>
      </c>
      <c r="M2194">
        <f t="shared" si="205"/>
        <v>40.07</v>
      </c>
      <c r="N2194" t="b">
        <v>1</v>
      </c>
      <c r="O2194">
        <f t="shared" si="208"/>
        <v>1081</v>
      </c>
      <c r="P2194" t="s">
        <v>8297</v>
      </c>
      <c r="Q2194" t="str">
        <f t="shared" si="209"/>
        <v>games</v>
      </c>
      <c r="R2194" t="str">
        <f t="shared" si="210"/>
        <v>tabletop games</v>
      </c>
      <c r="S2194" s="7">
        <f t="shared" si="206"/>
        <v>42719.958333333328</v>
      </c>
      <c r="T2194" s="7">
        <f t="shared" si="207"/>
        <v>42691.8512037037</v>
      </c>
    </row>
    <row r="2195" spans="1:20" ht="43.2" hidden="1" x14ac:dyDescent="0.5500000000000000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5">
        <v>1479704340</v>
      </c>
      <c r="J2195">
        <v>1477043072</v>
      </c>
      <c r="K2195" t="b">
        <v>0</v>
      </c>
      <c r="L2195">
        <v>897</v>
      </c>
      <c r="M2195">
        <f t="shared" si="205"/>
        <v>75.650000000000006</v>
      </c>
      <c r="N2195" t="b">
        <v>1</v>
      </c>
      <c r="O2195">
        <f t="shared" si="208"/>
        <v>452</v>
      </c>
      <c r="P2195" t="s">
        <v>8297</v>
      </c>
      <c r="Q2195" t="str">
        <f t="shared" si="209"/>
        <v>games</v>
      </c>
      <c r="R2195" t="str">
        <f t="shared" si="210"/>
        <v>tabletop games</v>
      </c>
      <c r="S2195" s="7">
        <f t="shared" si="206"/>
        <v>42695.207638888889</v>
      </c>
      <c r="T2195" s="7">
        <f t="shared" si="207"/>
        <v>42664.405925925923</v>
      </c>
    </row>
    <row r="2196" spans="1:20" ht="43.2" hidden="1" x14ac:dyDescent="0.5500000000000000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5">
        <v>1459012290</v>
      </c>
      <c r="J2196">
        <v>1456423890</v>
      </c>
      <c r="K2196" t="b">
        <v>0</v>
      </c>
      <c r="L2196">
        <v>878</v>
      </c>
      <c r="M2196">
        <f t="shared" si="205"/>
        <v>61.2</v>
      </c>
      <c r="N2196" t="b">
        <v>1</v>
      </c>
      <c r="O2196">
        <f t="shared" si="208"/>
        <v>537</v>
      </c>
      <c r="P2196" t="s">
        <v>8297</v>
      </c>
      <c r="Q2196" t="str">
        <f t="shared" si="209"/>
        <v>games</v>
      </c>
      <c r="R2196" t="str">
        <f t="shared" si="210"/>
        <v>tabletop games</v>
      </c>
      <c r="S2196" s="7">
        <f t="shared" si="206"/>
        <v>42455.716319444444</v>
      </c>
      <c r="T2196" s="7">
        <f t="shared" si="207"/>
        <v>42425.757986111115</v>
      </c>
    </row>
    <row r="2197" spans="1:20" ht="28.8" hidden="1" x14ac:dyDescent="0.5500000000000000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5">
        <v>1439317900</v>
      </c>
      <c r="J2197">
        <v>1436725900</v>
      </c>
      <c r="K2197" t="b">
        <v>0</v>
      </c>
      <c r="L2197">
        <v>115</v>
      </c>
      <c r="M2197">
        <f t="shared" si="205"/>
        <v>48.13</v>
      </c>
      <c r="N2197" t="b">
        <v>1</v>
      </c>
      <c r="O2197">
        <f t="shared" si="208"/>
        <v>120</v>
      </c>
      <c r="P2197" t="s">
        <v>8297</v>
      </c>
      <c r="Q2197" t="str">
        <f t="shared" si="209"/>
        <v>games</v>
      </c>
      <c r="R2197" t="str">
        <f t="shared" si="210"/>
        <v>tabletop games</v>
      </c>
      <c r="S2197" s="7">
        <f t="shared" si="206"/>
        <v>42227.771990740745</v>
      </c>
      <c r="T2197" s="7">
        <f t="shared" si="207"/>
        <v>42197.771990740745</v>
      </c>
    </row>
    <row r="2198" spans="1:20" ht="28.8" hidden="1" x14ac:dyDescent="0.5500000000000000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5">
        <v>1480662000</v>
      </c>
      <c r="J2198">
        <v>1478000502</v>
      </c>
      <c r="K2198" t="b">
        <v>0</v>
      </c>
      <c r="L2198">
        <v>234</v>
      </c>
      <c r="M2198">
        <f t="shared" si="205"/>
        <v>68.11</v>
      </c>
      <c r="N2198" t="b">
        <v>1</v>
      </c>
      <c r="O2198">
        <f t="shared" si="208"/>
        <v>114</v>
      </c>
      <c r="P2198" t="s">
        <v>8297</v>
      </c>
      <c r="Q2198" t="str">
        <f t="shared" si="209"/>
        <v>games</v>
      </c>
      <c r="R2198" t="str">
        <f t="shared" si="210"/>
        <v>tabletop games</v>
      </c>
      <c r="S2198" s="7">
        <f t="shared" si="206"/>
        <v>42706.291666666672</v>
      </c>
      <c r="T2198" s="7">
        <f t="shared" si="207"/>
        <v>42675.487291666665</v>
      </c>
    </row>
    <row r="2199" spans="1:20" ht="43.2" hidden="1" x14ac:dyDescent="0.5500000000000000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5">
        <v>1425132059</v>
      </c>
      <c r="J2199">
        <v>1422540059</v>
      </c>
      <c r="K2199" t="b">
        <v>0</v>
      </c>
      <c r="L2199">
        <v>4330</v>
      </c>
      <c r="M2199">
        <f t="shared" si="205"/>
        <v>65.89</v>
      </c>
      <c r="N2199" t="b">
        <v>1</v>
      </c>
      <c r="O2199">
        <f t="shared" si="208"/>
        <v>951</v>
      </c>
      <c r="P2199" t="s">
        <v>8297</v>
      </c>
      <c r="Q2199" t="str">
        <f t="shared" si="209"/>
        <v>games</v>
      </c>
      <c r="R2199" t="str">
        <f t="shared" si="210"/>
        <v>tabletop games</v>
      </c>
      <c r="S2199" s="7">
        <f t="shared" si="206"/>
        <v>42063.584016203706</v>
      </c>
      <c r="T2199" s="7">
        <f t="shared" si="207"/>
        <v>42033.584016203706</v>
      </c>
    </row>
    <row r="2200" spans="1:20" ht="43.2" hidden="1" x14ac:dyDescent="0.5500000000000000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5">
        <v>1447507200</v>
      </c>
      <c r="J2200">
        <v>1444911600</v>
      </c>
      <c r="K2200" t="b">
        <v>0</v>
      </c>
      <c r="L2200">
        <v>651</v>
      </c>
      <c r="M2200">
        <f t="shared" si="205"/>
        <v>81.650000000000006</v>
      </c>
      <c r="N2200" t="b">
        <v>1</v>
      </c>
      <c r="O2200">
        <f t="shared" si="208"/>
        <v>133</v>
      </c>
      <c r="P2200" t="s">
        <v>8297</v>
      </c>
      <c r="Q2200" t="str">
        <f t="shared" si="209"/>
        <v>games</v>
      </c>
      <c r="R2200" t="str">
        <f t="shared" si="210"/>
        <v>tabletop games</v>
      </c>
      <c r="S2200" s="7">
        <f t="shared" si="206"/>
        <v>42322.555555555555</v>
      </c>
      <c r="T2200" s="7">
        <f t="shared" si="207"/>
        <v>42292.513888888891</v>
      </c>
    </row>
    <row r="2201" spans="1:20" ht="28.8" hidden="1" x14ac:dyDescent="0.5500000000000000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5">
        <v>1444903198</v>
      </c>
      <c r="J2201">
        <v>1442311198</v>
      </c>
      <c r="K2201" t="b">
        <v>1</v>
      </c>
      <c r="L2201">
        <v>251</v>
      </c>
      <c r="M2201">
        <f t="shared" si="205"/>
        <v>52.7</v>
      </c>
      <c r="N2201" t="b">
        <v>1</v>
      </c>
      <c r="O2201">
        <f t="shared" si="208"/>
        <v>147</v>
      </c>
      <c r="P2201" t="s">
        <v>8297</v>
      </c>
      <c r="Q2201" t="str">
        <f t="shared" si="209"/>
        <v>games</v>
      </c>
      <c r="R2201" t="str">
        <f t="shared" si="210"/>
        <v>tabletop games</v>
      </c>
      <c r="S2201" s="7">
        <f t="shared" si="206"/>
        <v>42292.416643518518</v>
      </c>
      <c r="T2201" s="7">
        <f t="shared" si="207"/>
        <v>42262.416643518518</v>
      </c>
    </row>
    <row r="2202" spans="1:20" ht="43.2" hidden="1" x14ac:dyDescent="0.5500000000000000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5">
        <v>1436151600</v>
      </c>
      <c r="J2202">
        <v>1433775668</v>
      </c>
      <c r="K2202" t="b">
        <v>0</v>
      </c>
      <c r="L2202">
        <v>263</v>
      </c>
      <c r="M2202">
        <f t="shared" si="205"/>
        <v>41.23</v>
      </c>
      <c r="N2202" t="b">
        <v>1</v>
      </c>
      <c r="O2202">
        <f t="shared" si="208"/>
        <v>542</v>
      </c>
      <c r="P2202" t="s">
        <v>8297</v>
      </c>
      <c r="Q2202" t="str">
        <f t="shared" si="209"/>
        <v>games</v>
      </c>
      <c r="R2202" t="str">
        <f t="shared" si="210"/>
        <v>tabletop games</v>
      </c>
      <c r="S2202" s="7">
        <f t="shared" si="206"/>
        <v>42191.125</v>
      </c>
      <c r="T2202" s="7">
        <f t="shared" si="207"/>
        <v>42163.625787037032</v>
      </c>
    </row>
    <row r="2203" spans="1:20" ht="43.2" hidden="1" x14ac:dyDescent="0.5500000000000000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5">
        <v>1358367565</v>
      </c>
      <c r="J2203">
        <v>1357157965</v>
      </c>
      <c r="K2203" t="b">
        <v>0</v>
      </c>
      <c r="L2203">
        <v>28</v>
      </c>
      <c r="M2203">
        <f t="shared" si="205"/>
        <v>15.04</v>
      </c>
      <c r="N2203" t="b">
        <v>1</v>
      </c>
      <c r="O2203">
        <f t="shared" si="208"/>
        <v>383</v>
      </c>
      <c r="P2203" t="s">
        <v>8280</v>
      </c>
      <c r="Q2203" t="str">
        <f t="shared" si="209"/>
        <v>music</v>
      </c>
      <c r="R2203" t="str">
        <f t="shared" si="210"/>
        <v>electronic music</v>
      </c>
      <c r="S2203" s="7">
        <f t="shared" si="206"/>
        <v>41290.846817129634</v>
      </c>
      <c r="T2203" s="7">
        <f t="shared" si="207"/>
        <v>41276.846817129634</v>
      </c>
    </row>
    <row r="2204" spans="1:20" ht="28.8" hidden="1" x14ac:dyDescent="0.5500000000000000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5">
        <v>1351801368</v>
      </c>
      <c r="J2204">
        <v>1349209368</v>
      </c>
      <c r="K2204" t="b">
        <v>0</v>
      </c>
      <c r="L2204">
        <v>721</v>
      </c>
      <c r="M2204">
        <f t="shared" si="205"/>
        <v>39.07</v>
      </c>
      <c r="N2204" t="b">
        <v>1</v>
      </c>
      <c r="O2204">
        <f t="shared" si="208"/>
        <v>704</v>
      </c>
      <c r="P2204" t="s">
        <v>8280</v>
      </c>
      <c r="Q2204" t="str">
        <f t="shared" si="209"/>
        <v>music</v>
      </c>
      <c r="R2204" t="str">
        <f t="shared" si="210"/>
        <v>electronic music</v>
      </c>
      <c r="S2204" s="7">
        <f t="shared" si="206"/>
        <v>41214.849166666667</v>
      </c>
      <c r="T2204" s="7">
        <f t="shared" si="207"/>
        <v>41184.849166666667</v>
      </c>
    </row>
    <row r="2205" spans="1:20" ht="43.2" hidden="1" x14ac:dyDescent="0.5500000000000000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5">
        <v>1443127082</v>
      </c>
      <c r="J2205">
        <v>1440535082</v>
      </c>
      <c r="K2205" t="b">
        <v>0</v>
      </c>
      <c r="L2205">
        <v>50</v>
      </c>
      <c r="M2205">
        <f t="shared" si="205"/>
        <v>43.82</v>
      </c>
      <c r="N2205" t="b">
        <v>1</v>
      </c>
      <c r="O2205">
        <f t="shared" si="208"/>
        <v>110</v>
      </c>
      <c r="P2205" t="s">
        <v>8280</v>
      </c>
      <c r="Q2205" t="str">
        <f t="shared" si="209"/>
        <v>music</v>
      </c>
      <c r="R2205" t="str">
        <f t="shared" si="210"/>
        <v>electronic music</v>
      </c>
      <c r="S2205" s="7">
        <f t="shared" si="206"/>
        <v>42271.85974537037</v>
      </c>
      <c r="T2205" s="7">
        <f t="shared" si="207"/>
        <v>42241.85974537037</v>
      </c>
    </row>
    <row r="2206" spans="1:20" ht="43.2" hidden="1" x14ac:dyDescent="0.5500000000000000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5">
        <v>1362814119</v>
      </c>
      <c r="J2206">
        <v>1360222119</v>
      </c>
      <c r="K2206" t="b">
        <v>0</v>
      </c>
      <c r="L2206">
        <v>73</v>
      </c>
      <c r="M2206">
        <f t="shared" si="205"/>
        <v>27.3</v>
      </c>
      <c r="N2206" t="b">
        <v>1</v>
      </c>
      <c r="O2206">
        <f t="shared" si="208"/>
        <v>133</v>
      </c>
      <c r="P2206" t="s">
        <v>8280</v>
      </c>
      <c r="Q2206" t="str">
        <f t="shared" si="209"/>
        <v>music</v>
      </c>
      <c r="R2206" t="str">
        <f t="shared" si="210"/>
        <v>electronic music</v>
      </c>
      <c r="S2206" s="7">
        <f t="shared" si="206"/>
        <v>41342.311562499999</v>
      </c>
      <c r="T2206" s="7">
        <f t="shared" si="207"/>
        <v>41312.311562499999</v>
      </c>
    </row>
    <row r="2207" spans="1:20" ht="43.2" hidden="1" x14ac:dyDescent="0.5500000000000000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5">
        <v>1338579789</v>
      </c>
      <c r="J2207">
        <v>1335987789</v>
      </c>
      <c r="K2207" t="b">
        <v>0</v>
      </c>
      <c r="L2207">
        <v>27</v>
      </c>
      <c r="M2207">
        <f t="shared" si="205"/>
        <v>42.22</v>
      </c>
      <c r="N2207" t="b">
        <v>1</v>
      </c>
      <c r="O2207">
        <f t="shared" si="208"/>
        <v>152</v>
      </c>
      <c r="P2207" t="s">
        <v>8280</v>
      </c>
      <c r="Q2207" t="str">
        <f t="shared" si="209"/>
        <v>music</v>
      </c>
      <c r="R2207" t="str">
        <f t="shared" si="210"/>
        <v>electronic music</v>
      </c>
      <c r="S2207" s="7">
        <f t="shared" si="206"/>
        <v>41061.82163194444</v>
      </c>
      <c r="T2207" s="7">
        <f t="shared" si="207"/>
        <v>41031.82163194444</v>
      </c>
    </row>
    <row r="2208" spans="1:20" ht="43.2" hidden="1" x14ac:dyDescent="0.5500000000000000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5">
        <v>1334556624</v>
      </c>
      <c r="J2208">
        <v>1333001424</v>
      </c>
      <c r="K2208" t="b">
        <v>0</v>
      </c>
      <c r="L2208">
        <v>34</v>
      </c>
      <c r="M2208">
        <f t="shared" si="205"/>
        <v>33.24</v>
      </c>
      <c r="N2208" t="b">
        <v>1</v>
      </c>
      <c r="O2208">
        <f t="shared" si="208"/>
        <v>103</v>
      </c>
      <c r="P2208" t="s">
        <v>8280</v>
      </c>
      <c r="Q2208" t="str">
        <f t="shared" si="209"/>
        <v>music</v>
      </c>
      <c r="R2208" t="str">
        <f t="shared" si="210"/>
        <v>electronic music</v>
      </c>
      <c r="S2208" s="7">
        <f t="shared" si="206"/>
        <v>41015.257222222222</v>
      </c>
      <c r="T2208" s="7">
        <f t="shared" si="207"/>
        <v>40997.257222222222</v>
      </c>
    </row>
    <row r="2209" spans="1:20" ht="43.2" hidden="1" x14ac:dyDescent="0.5500000000000000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5">
        <v>1384580373</v>
      </c>
      <c r="J2209">
        <v>1381984773</v>
      </c>
      <c r="K2209" t="b">
        <v>0</v>
      </c>
      <c r="L2209">
        <v>7</v>
      </c>
      <c r="M2209">
        <f t="shared" si="205"/>
        <v>285.70999999999998</v>
      </c>
      <c r="N2209" t="b">
        <v>1</v>
      </c>
      <c r="O2209">
        <f t="shared" si="208"/>
        <v>100</v>
      </c>
      <c r="P2209" t="s">
        <v>8280</v>
      </c>
      <c r="Q2209" t="str">
        <f t="shared" si="209"/>
        <v>music</v>
      </c>
      <c r="R2209" t="str">
        <f t="shared" si="210"/>
        <v>electronic music</v>
      </c>
      <c r="S2209" s="7">
        <f t="shared" si="206"/>
        <v>41594.235798611109</v>
      </c>
      <c r="T2209" s="7">
        <f t="shared" si="207"/>
        <v>41564.194131944445</v>
      </c>
    </row>
    <row r="2210" spans="1:20" ht="43.2" hidden="1" x14ac:dyDescent="0.5500000000000000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5">
        <v>1333771200</v>
      </c>
      <c r="J2210">
        <v>1328649026</v>
      </c>
      <c r="K2210" t="b">
        <v>0</v>
      </c>
      <c r="L2210">
        <v>24</v>
      </c>
      <c r="M2210">
        <f t="shared" si="205"/>
        <v>42.33</v>
      </c>
      <c r="N2210" t="b">
        <v>1</v>
      </c>
      <c r="O2210">
        <f t="shared" si="208"/>
        <v>102</v>
      </c>
      <c r="P2210" t="s">
        <v>8280</v>
      </c>
      <c r="Q2210" t="str">
        <f t="shared" si="209"/>
        <v>music</v>
      </c>
      <c r="R2210" t="str">
        <f t="shared" si="210"/>
        <v>electronic music</v>
      </c>
      <c r="S2210" s="7">
        <f t="shared" si="206"/>
        <v>41006.166666666664</v>
      </c>
      <c r="T2210" s="7">
        <f t="shared" si="207"/>
        <v>40946.882245370369</v>
      </c>
    </row>
    <row r="2211" spans="1:20" ht="28.8" hidden="1" x14ac:dyDescent="0.5500000000000000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5">
        <v>1397516400</v>
      </c>
      <c r="J2211">
        <v>1396524644</v>
      </c>
      <c r="K2211" t="b">
        <v>0</v>
      </c>
      <c r="L2211">
        <v>15</v>
      </c>
      <c r="M2211">
        <f t="shared" si="205"/>
        <v>50.27</v>
      </c>
      <c r="N2211" t="b">
        <v>1</v>
      </c>
      <c r="O2211">
        <f t="shared" si="208"/>
        <v>151</v>
      </c>
      <c r="P2211" t="s">
        <v>8280</v>
      </c>
      <c r="Q2211" t="str">
        <f t="shared" si="209"/>
        <v>music</v>
      </c>
      <c r="R2211" t="str">
        <f t="shared" si="210"/>
        <v>electronic music</v>
      </c>
      <c r="S2211" s="7">
        <f t="shared" si="206"/>
        <v>41743.958333333336</v>
      </c>
      <c r="T2211" s="7">
        <f t="shared" si="207"/>
        <v>41732.479675925926</v>
      </c>
    </row>
    <row r="2212" spans="1:20" ht="43.2" hidden="1" x14ac:dyDescent="0.5500000000000000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5">
        <v>1334424960</v>
      </c>
      <c r="J2212">
        <v>1329442510</v>
      </c>
      <c r="K2212" t="b">
        <v>0</v>
      </c>
      <c r="L2212">
        <v>72</v>
      </c>
      <c r="M2212">
        <f t="shared" si="205"/>
        <v>61.9</v>
      </c>
      <c r="N2212" t="b">
        <v>1</v>
      </c>
      <c r="O2212">
        <f t="shared" si="208"/>
        <v>111</v>
      </c>
      <c r="P2212" t="s">
        <v>8280</v>
      </c>
      <c r="Q2212" t="str">
        <f t="shared" si="209"/>
        <v>music</v>
      </c>
      <c r="R2212" t="str">
        <f t="shared" si="210"/>
        <v>electronic music</v>
      </c>
      <c r="S2212" s="7">
        <f t="shared" si="206"/>
        <v>41013.73333333333</v>
      </c>
      <c r="T2212" s="7">
        <f t="shared" si="207"/>
        <v>40956.066087962965</v>
      </c>
    </row>
    <row r="2213" spans="1:20" ht="43.2" hidden="1" x14ac:dyDescent="0.5500000000000000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5">
        <v>1397113140</v>
      </c>
      <c r="J2213">
        <v>1395168625</v>
      </c>
      <c r="K2213" t="b">
        <v>0</v>
      </c>
      <c r="L2213">
        <v>120</v>
      </c>
      <c r="M2213">
        <f t="shared" si="205"/>
        <v>40.75</v>
      </c>
      <c r="N2213" t="b">
        <v>1</v>
      </c>
      <c r="O2213">
        <f t="shared" si="208"/>
        <v>196</v>
      </c>
      <c r="P2213" t="s">
        <v>8280</v>
      </c>
      <c r="Q2213" t="str">
        <f t="shared" si="209"/>
        <v>music</v>
      </c>
      <c r="R2213" t="str">
        <f t="shared" si="210"/>
        <v>electronic music</v>
      </c>
      <c r="S2213" s="7">
        <f t="shared" si="206"/>
        <v>41739.290972222225</v>
      </c>
      <c r="T2213" s="7">
        <f t="shared" si="207"/>
        <v>41716.785011574073</v>
      </c>
    </row>
    <row r="2214" spans="1:20" ht="43.2" hidden="1" x14ac:dyDescent="0.5500000000000000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5">
        <v>1383526800</v>
      </c>
      <c r="J2214">
        <v>1380650177</v>
      </c>
      <c r="K2214" t="b">
        <v>0</v>
      </c>
      <c r="L2214">
        <v>123</v>
      </c>
      <c r="M2214">
        <f t="shared" si="205"/>
        <v>55.8</v>
      </c>
      <c r="N2214" t="b">
        <v>1</v>
      </c>
      <c r="O2214">
        <f t="shared" si="208"/>
        <v>114</v>
      </c>
      <c r="P2214" t="s">
        <v>8280</v>
      </c>
      <c r="Q2214" t="str">
        <f t="shared" si="209"/>
        <v>music</v>
      </c>
      <c r="R2214" t="str">
        <f t="shared" si="210"/>
        <v>electronic music</v>
      </c>
      <c r="S2214" s="7">
        <f t="shared" si="206"/>
        <v>41582.041666666664</v>
      </c>
      <c r="T2214" s="7">
        <f t="shared" si="207"/>
        <v>41548.747418981482</v>
      </c>
    </row>
    <row r="2215" spans="1:20" ht="57.6" hidden="1" x14ac:dyDescent="0.5500000000000000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5">
        <v>1431719379</v>
      </c>
      <c r="J2215">
        <v>1429127379</v>
      </c>
      <c r="K2215" t="b">
        <v>0</v>
      </c>
      <c r="L2215">
        <v>1</v>
      </c>
      <c r="M2215">
        <f t="shared" si="205"/>
        <v>10</v>
      </c>
      <c r="N2215" t="b">
        <v>1</v>
      </c>
      <c r="O2215">
        <f t="shared" si="208"/>
        <v>200</v>
      </c>
      <c r="P2215" t="s">
        <v>8280</v>
      </c>
      <c r="Q2215" t="str">
        <f t="shared" si="209"/>
        <v>music</v>
      </c>
      <c r="R2215" t="str">
        <f t="shared" si="210"/>
        <v>electronic music</v>
      </c>
      <c r="S2215" s="7">
        <f t="shared" si="206"/>
        <v>42139.826145833329</v>
      </c>
      <c r="T2215" s="7">
        <f t="shared" si="207"/>
        <v>42109.826145833329</v>
      </c>
    </row>
    <row r="2216" spans="1:20" ht="43.2" hidden="1" x14ac:dyDescent="0.5500000000000000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5">
        <v>1391713248</v>
      </c>
      <c r="J2216">
        <v>1389121248</v>
      </c>
      <c r="K2216" t="b">
        <v>0</v>
      </c>
      <c r="L2216">
        <v>24</v>
      </c>
      <c r="M2216">
        <f t="shared" si="205"/>
        <v>73.13</v>
      </c>
      <c r="N2216" t="b">
        <v>1</v>
      </c>
      <c r="O2216">
        <f t="shared" si="208"/>
        <v>293</v>
      </c>
      <c r="P2216" t="s">
        <v>8280</v>
      </c>
      <c r="Q2216" t="str">
        <f t="shared" si="209"/>
        <v>music</v>
      </c>
      <c r="R2216" t="str">
        <f t="shared" si="210"/>
        <v>electronic music</v>
      </c>
      <c r="S2216" s="7">
        <f t="shared" si="206"/>
        <v>41676.792222222226</v>
      </c>
      <c r="T2216" s="7">
        <f t="shared" si="207"/>
        <v>41646.792222222226</v>
      </c>
    </row>
    <row r="2217" spans="1:20" ht="28.8" hidden="1" x14ac:dyDescent="0.5500000000000000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5">
        <v>1331621940</v>
      </c>
      <c r="J2217">
        <v>1329671572</v>
      </c>
      <c r="K2217" t="b">
        <v>0</v>
      </c>
      <c r="L2217">
        <v>33</v>
      </c>
      <c r="M2217">
        <f t="shared" si="205"/>
        <v>26.06</v>
      </c>
      <c r="N2217" t="b">
        <v>1</v>
      </c>
      <c r="O2217">
        <f t="shared" si="208"/>
        <v>156</v>
      </c>
      <c r="P2217" t="s">
        <v>8280</v>
      </c>
      <c r="Q2217" t="str">
        <f t="shared" si="209"/>
        <v>music</v>
      </c>
      <c r="R2217" t="str">
        <f t="shared" si="210"/>
        <v>electronic music</v>
      </c>
      <c r="S2217" s="7">
        <f t="shared" si="206"/>
        <v>40981.290972222225</v>
      </c>
      <c r="T2217" s="7">
        <f t="shared" si="207"/>
        <v>40958.717268518521</v>
      </c>
    </row>
    <row r="2218" spans="1:20" ht="43.2" hidden="1" x14ac:dyDescent="0.5500000000000000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5">
        <v>1437674545</v>
      </c>
      <c r="J2218">
        <v>1436464945</v>
      </c>
      <c r="K2218" t="b">
        <v>0</v>
      </c>
      <c r="L2218">
        <v>14</v>
      </c>
      <c r="M2218">
        <f t="shared" si="205"/>
        <v>22.64</v>
      </c>
      <c r="N2218" t="b">
        <v>1</v>
      </c>
      <c r="O2218">
        <f t="shared" si="208"/>
        <v>106</v>
      </c>
      <c r="P2218" t="s">
        <v>8280</v>
      </c>
      <c r="Q2218" t="str">
        <f t="shared" si="209"/>
        <v>music</v>
      </c>
      <c r="R2218" t="str">
        <f t="shared" si="210"/>
        <v>electronic music</v>
      </c>
      <c r="S2218" s="7">
        <f t="shared" si="206"/>
        <v>42208.751678240747</v>
      </c>
      <c r="T2218" s="7">
        <f t="shared" si="207"/>
        <v>42194.751678240747</v>
      </c>
    </row>
    <row r="2219" spans="1:20" ht="43.2" hidden="1" x14ac:dyDescent="0.5500000000000000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5">
        <v>1446451200</v>
      </c>
      <c r="J2219">
        <v>1445539113</v>
      </c>
      <c r="K2219" t="b">
        <v>0</v>
      </c>
      <c r="L2219">
        <v>9</v>
      </c>
      <c r="M2219">
        <f t="shared" si="205"/>
        <v>47.22</v>
      </c>
      <c r="N2219" t="b">
        <v>1</v>
      </c>
      <c r="O2219">
        <f t="shared" si="208"/>
        <v>101</v>
      </c>
      <c r="P2219" t="s">
        <v>8280</v>
      </c>
      <c r="Q2219" t="str">
        <f t="shared" si="209"/>
        <v>music</v>
      </c>
      <c r="R2219" t="str">
        <f t="shared" si="210"/>
        <v>electronic music</v>
      </c>
      <c r="S2219" s="7">
        <f t="shared" si="206"/>
        <v>42310.333333333328</v>
      </c>
      <c r="T2219" s="7">
        <f t="shared" si="207"/>
        <v>42299.776770833334</v>
      </c>
    </row>
    <row r="2220" spans="1:20" ht="43.2" hidden="1" x14ac:dyDescent="0.5500000000000000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5">
        <v>1346198400</v>
      </c>
      <c r="J2220">
        <v>1344281383</v>
      </c>
      <c r="K2220" t="b">
        <v>0</v>
      </c>
      <c r="L2220">
        <v>76</v>
      </c>
      <c r="M2220">
        <f t="shared" si="205"/>
        <v>32.32</v>
      </c>
      <c r="N2220" t="b">
        <v>1</v>
      </c>
      <c r="O2220">
        <f t="shared" si="208"/>
        <v>123</v>
      </c>
      <c r="P2220" t="s">
        <v>8280</v>
      </c>
      <c r="Q2220" t="str">
        <f t="shared" si="209"/>
        <v>music</v>
      </c>
      <c r="R2220" t="str">
        <f t="shared" si="210"/>
        <v>electronic music</v>
      </c>
      <c r="S2220" s="7">
        <f t="shared" si="206"/>
        <v>41150</v>
      </c>
      <c r="T2220" s="7">
        <f t="shared" si="207"/>
        <v>41127.812303240738</v>
      </c>
    </row>
    <row r="2221" spans="1:20" ht="43.2" hidden="1" x14ac:dyDescent="0.5500000000000000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5">
        <v>1440004512</v>
      </c>
      <c r="J2221">
        <v>1437412512</v>
      </c>
      <c r="K2221" t="b">
        <v>0</v>
      </c>
      <c r="L2221">
        <v>19</v>
      </c>
      <c r="M2221">
        <f t="shared" si="205"/>
        <v>53.42</v>
      </c>
      <c r="N2221" t="b">
        <v>1</v>
      </c>
      <c r="O2221">
        <f t="shared" si="208"/>
        <v>102</v>
      </c>
      <c r="P2221" t="s">
        <v>8280</v>
      </c>
      <c r="Q2221" t="str">
        <f t="shared" si="209"/>
        <v>music</v>
      </c>
      <c r="R2221" t="str">
        <f t="shared" si="210"/>
        <v>electronic music</v>
      </c>
      <c r="S2221" s="7">
        <f t="shared" si="206"/>
        <v>42235.718888888892</v>
      </c>
      <c r="T2221" s="7">
        <f t="shared" si="207"/>
        <v>42205.718888888892</v>
      </c>
    </row>
    <row r="2222" spans="1:20" ht="43.2" hidden="1" x14ac:dyDescent="0.5500000000000000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5">
        <v>1374888436</v>
      </c>
      <c r="J2222">
        <v>1372296436</v>
      </c>
      <c r="K2222" t="b">
        <v>0</v>
      </c>
      <c r="L2222">
        <v>69</v>
      </c>
      <c r="M2222">
        <f t="shared" si="205"/>
        <v>51.3</v>
      </c>
      <c r="N2222" t="b">
        <v>1</v>
      </c>
      <c r="O2222">
        <f t="shared" si="208"/>
        <v>101</v>
      </c>
      <c r="P2222" t="s">
        <v>8280</v>
      </c>
      <c r="Q2222" t="str">
        <f t="shared" si="209"/>
        <v>music</v>
      </c>
      <c r="R2222" t="str">
        <f t="shared" si="210"/>
        <v>electronic music</v>
      </c>
      <c r="S2222" s="7">
        <f t="shared" si="206"/>
        <v>41482.060601851852</v>
      </c>
      <c r="T2222" s="7">
        <f t="shared" si="207"/>
        <v>41452.060601851852</v>
      </c>
    </row>
    <row r="2223" spans="1:20" ht="43.2" hidden="1" x14ac:dyDescent="0.5500000000000000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5">
        <v>1461369600</v>
      </c>
      <c r="J2223">
        <v>1458748809</v>
      </c>
      <c r="K2223" t="b">
        <v>0</v>
      </c>
      <c r="L2223">
        <v>218</v>
      </c>
      <c r="M2223">
        <f t="shared" si="205"/>
        <v>37.200000000000003</v>
      </c>
      <c r="N2223" t="b">
        <v>1</v>
      </c>
      <c r="O2223">
        <f t="shared" si="208"/>
        <v>108</v>
      </c>
      <c r="P2223" t="s">
        <v>8297</v>
      </c>
      <c r="Q2223" t="str">
        <f t="shared" si="209"/>
        <v>games</v>
      </c>
      <c r="R2223" t="str">
        <f t="shared" si="210"/>
        <v>tabletop games</v>
      </c>
      <c r="S2223" s="7">
        <f t="shared" si="206"/>
        <v>42483</v>
      </c>
      <c r="T2223" s="7">
        <f t="shared" si="207"/>
        <v>42452.666770833333</v>
      </c>
    </row>
    <row r="2224" spans="1:20" ht="43.2" hidden="1" x14ac:dyDescent="0.5500000000000000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5">
        <v>1327776847</v>
      </c>
      <c r="J2224">
        <v>1325184847</v>
      </c>
      <c r="K2224" t="b">
        <v>0</v>
      </c>
      <c r="L2224">
        <v>30</v>
      </c>
      <c r="M2224">
        <f t="shared" si="205"/>
        <v>27.1</v>
      </c>
      <c r="N2224" t="b">
        <v>1</v>
      </c>
      <c r="O2224">
        <f t="shared" si="208"/>
        <v>163</v>
      </c>
      <c r="P2224" t="s">
        <v>8297</v>
      </c>
      <c r="Q2224" t="str">
        <f t="shared" si="209"/>
        <v>games</v>
      </c>
      <c r="R2224" t="str">
        <f t="shared" si="210"/>
        <v>tabletop games</v>
      </c>
      <c r="S2224" s="7">
        <f t="shared" si="206"/>
        <v>40936.787581018521</v>
      </c>
      <c r="T2224" s="7">
        <f t="shared" si="207"/>
        <v>40906.787581018521</v>
      </c>
    </row>
    <row r="2225" spans="1:20" ht="43.2" hidden="1" x14ac:dyDescent="0.5500000000000000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5">
        <v>1435418568</v>
      </c>
      <c r="J2225">
        <v>1432826568</v>
      </c>
      <c r="K2225" t="b">
        <v>0</v>
      </c>
      <c r="L2225">
        <v>100</v>
      </c>
      <c r="M2225">
        <f t="shared" si="205"/>
        <v>206.31</v>
      </c>
      <c r="N2225" t="b">
        <v>1</v>
      </c>
      <c r="O2225">
        <f t="shared" si="208"/>
        <v>106</v>
      </c>
      <c r="P2225" t="s">
        <v>8297</v>
      </c>
      <c r="Q2225" t="str">
        <f t="shared" si="209"/>
        <v>games</v>
      </c>
      <c r="R2225" t="str">
        <f t="shared" si="210"/>
        <v>tabletop games</v>
      </c>
      <c r="S2225" s="7">
        <f t="shared" si="206"/>
        <v>42182.640833333338</v>
      </c>
      <c r="T2225" s="7">
        <f t="shared" si="207"/>
        <v>42152.640833333338</v>
      </c>
    </row>
    <row r="2226" spans="1:20" ht="43.2" hidden="1" x14ac:dyDescent="0.5500000000000000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5">
        <v>1477767600</v>
      </c>
      <c r="J2226">
        <v>1475337675</v>
      </c>
      <c r="K2226" t="b">
        <v>0</v>
      </c>
      <c r="L2226">
        <v>296</v>
      </c>
      <c r="M2226">
        <f t="shared" si="205"/>
        <v>82.15</v>
      </c>
      <c r="N2226" t="b">
        <v>1</v>
      </c>
      <c r="O2226">
        <f t="shared" si="208"/>
        <v>243</v>
      </c>
      <c r="P2226" t="s">
        <v>8297</v>
      </c>
      <c r="Q2226" t="str">
        <f t="shared" si="209"/>
        <v>games</v>
      </c>
      <c r="R2226" t="str">
        <f t="shared" si="210"/>
        <v>tabletop games</v>
      </c>
      <c r="S2226" s="7">
        <f t="shared" si="206"/>
        <v>42672.791666666672</v>
      </c>
      <c r="T2226" s="7">
        <f t="shared" si="207"/>
        <v>42644.667534722219</v>
      </c>
    </row>
    <row r="2227" spans="1:20" ht="43.2" hidden="1" x14ac:dyDescent="0.5500000000000000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5">
        <v>1411326015</v>
      </c>
      <c r="J2227">
        <v>1408734015</v>
      </c>
      <c r="K2227" t="b">
        <v>0</v>
      </c>
      <c r="L2227">
        <v>1204</v>
      </c>
      <c r="M2227">
        <f t="shared" si="205"/>
        <v>164.8</v>
      </c>
      <c r="N2227" t="b">
        <v>1</v>
      </c>
      <c r="O2227">
        <f t="shared" si="208"/>
        <v>945</v>
      </c>
      <c r="P2227" t="s">
        <v>8297</v>
      </c>
      <c r="Q2227" t="str">
        <f t="shared" si="209"/>
        <v>games</v>
      </c>
      <c r="R2227" t="str">
        <f t="shared" si="210"/>
        <v>tabletop games</v>
      </c>
      <c r="S2227" s="7">
        <f t="shared" si="206"/>
        <v>41903.79184027778</v>
      </c>
      <c r="T2227" s="7">
        <f t="shared" si="207"/>
        <v>41873.79184027778</v>
      </c>
    </row>
    <row r="2228" spans="1:20" ht="43.2" hidden="1" x14ac:dyDescent="0.5500000000000000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5">
        <v>1455253140</v>
      </c>
      <c r="J2228">
        <v>1452625822</v>
      </c>
      <c r="K2228" t="b">
        <v>0</v>
      </c>
      <c r="L2228">
        <v>321</v>
      </c>
      <c r="M2228">
        <f t="shared" si="205"/>
        <v>60.82</v>
      </c>
      <c r="N2228" t="b">
        <v>1</v>
      </c>
      <c r="O2228">
        <f t="shared" si="208"/>
        <v>108</v>
      </c>
      <c r="P2228" t="s">
        <v>8297</v>
      </c>
      <c r="Q2228" t="str">
        <f t="shared" si="209"/>
        <v>games</v>
      </c>
      <c r="R2228" t="str">
        <f t="shared" si="210"/>
        <v>tabletop games</v>
      </c>
      <c r="S2228" s="7">
        <f t="shared" si="206"/>
        <v>42412.207638888889</v>
      </c>
      <c r="T2228" s="7">
        <f t="shared" si="207"/>
        <v>42381.79886574074</v>
      </c>
    </row>
    <row r="2229" spans="1:20" ht="43.2" hidden="1" x14ac:dyDescent="0.5500000000000000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5">
        <v>1384374155</v>
      </c>
      <c r="J2229">
        <v>1381778555</v>
      </c>
      <c r="K2229" t="b">
        <v>0</v>
      </c>
      <c r="L2229">
        <v>301</v>
      </c>
      <c r="M2229">
        <f t="shared" si="205"/>
        <v>67.97</v>
      </c>
      <c r="N2229" t="b">
        <v>1</v>
      </c>
      <c r="O2229">
        <f t="shared" si="208"/>
        <v>157</v>
      </c>
      <c r="P2229" t="s">
        <v>8297</v>
      </c>
      <c r="Q2229" t="str">
        <f t="shared" si="209"/>
        <v>games</v>
      </c>
      <c r="R2229" t="str">
        <f t="shared" si="210"/>
        <v>tabletop games</v>
      </c>
      <c r="S2229" s="7">
        <f t="shared" si="206"/>
        <v>41591.849016203705</v>
      </c>
      <c r="T2229" s="7">
        <f t="shared" si="207"/>
        <v>41561.807349537034</v>
      </c>
    </row>
    <row r="2230" spans="1:20" ht="43.2" hidden="1" x14ac:dyDescent="0.5500000000000000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5">
        <v>1439707236</v>
      </c>
      <c r="J2230">
        <v>1437115236</v>
      </c>
      <c r="K2230" t="b">
        <v>0</v>
      </c>
      <c r="L2230">
        <v>144</v>
      </c>
      <c r="M2230">
        <f t="shared" si="205"/>
        <v>81.56</v>
      </c>
      <c r="N2230" t="b">
        <v>1</v>
      </c>
      <c r="O2230">
        <f t="shared" si="208"/>
        <v>1174</v>
      </c>
      <c r="P2230" t="s">
        <v>8297</v>
      </c>
      <c r="Q2230" t="str">
        <f t="shared" si="209"/>
        <v>games</v>
      </c>
      <c r="R2230" t="str">
        <f t="shared" si="210"/>
        <v>tabletop games</v>
      </c>
      <c r="S2230" s="7">
        <f t="shared" si="206"/>
        <v>42232.278194444443</v>
      </c>
      <c r="T2230" s="7">
        <f t="shared" si="207"/>
        <v>42202.278194444443</v>
      </c>
    </row>
    <row r="2231" spans="1:20" ht="43.2" hidden="1" x14ac:dyDescent="0.5500000000000000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5">
        <v>1378180800</v>
      </c>
      <c r="J2231">
        <v>1375113391</v>
      </c>
      <c r="K2231" t="b">
        <v>0</v>
      </c>
      <c r="L2231">
        <v>539</v>
      </c>
      <c r="M2231">
        <f t="shared" si="205"/>
        <v>25.43</v>
      </c>
      <c r="N2231" t="b">
        <v>1</v>
      </c>
      <c r="O2231">
        <f t="shared" si="208"/>
        <v>171</v>
      </c>
      <c r="P2231" t="s">
        <v>8297</v>
      </c>
      <c r="Q2231" t="str">
        <f t="shared" si="209"/>
        <v>games</v>
      </c>
      <c r="R2231" t="str">
        <f t="shared" si="210"/>
        <v>tabletop games</v>
      </c>
      <c r="S2231" s="7">
        <f t="shared" si="206"/>
        <v>41520.166666666664</v>
      </c>
      <c r="T2231" s="7">
        <f t="shared" si="207"/>
        <v>41484.664247685185</v>
      </c>
    </row>
    <row r="2232" spans="1:20" ht="43.2" hidden="1" x14ac:dyDescent="0.5500000000000000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5">
        <v>1398460127</v>
      </c>
      <c r="J2232">
        <v>1395868127</v>
      </c>
      <c r="K2232" t="b">
        <v>0</v>
      </c>
      <c r="L2232">
        <v>498</v>
      </c>
      <c r="M2232">
        <f t="shared" si="205"/>
        <v>21.5</v>
      </c>
      <c r="N2232" t="b">
        <v>1</v>
      </c>
      <c r="O2232">
        <f t="shared" si="208"/>
        <v>126</v>
      </c>
      <c r="P2232" t="s">
        <v>8297</v>
      </c>
      <c r="Q2232" t="str">
        <f t="shared" si="209"/>
        <v>games</v>
      </c>
      <c r="R2232" t="str">
        <f t="shared" si="210"/>
        <v>tabletop games</v>
      </c>
      <c r="S2232" s="7">
        <f t="shared" si="206"/>
        <v>41754.881099537037</v>
      </c>
      <c r="T2232" s="7">
        <f t="shared" si="207"/>
        <v>41724.881099537037</v>
      </c>
    </row>
    <row r="2233" spans="1:20" ht="43.2" hidden="1" x14ac:dyDescent="0.5500000000000000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5">
        <v>1372136400</v>
      </c>
      <c r="J2233">
        <v>1369864301</v>
      </c>
      <c r="K2233" t="b">
        <v>0</v>
      </c>
      <c r="L2233">
        <v>1113</v>
      </c>
      <c r="M2233">
        <f t="shared" si="205"/>
        <v>27.23</v>
      </c>
      <c r="N2233" t="b">
        <v>1</v>
      </c>
      <c r="O2233">
        <f t="shared" si="208"/>
        <v>1212</v>
      </c>
      <c r="P2233" t="s">
        <v>8297</v>
      </c>
      <c r="Q2233" t="str">
        <f t="shared" si="209"/>
        <v>games</v>
      </c>
      <c r="R2233" t="str">
        <f t="shared" si="210"/>
        <v>tabletop games</v>
      </c>
      <c r="S2233" s="7">
        <f t="shared" si="206"/>
        <v>41450.208333333336</v>
      </c>
      <c r="T2233" s="7">
        <f t="shared" si="207"/>
        <v>41423.910891203705</v>
      </c>
    </row>
    <row r="2234" spans="1:20" ht="43.2" hidden="1" x14ac:dyDescent="0.5500000000000000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5">
        <v>1405738800</v>
      </c>
      <c r="J2234">
        <v>1402945408</v>
      </c>
      <c r="K2234" t="b">
        <v>0</v>
      </c>
      <c r="L2234">
        <v>988</v>
      </c>
      <c r="M2234">
        <f t="shared" si="205"/>
        <v>25.09</v>
      </c>
      <c r="N2234" t="b">
        <v>1</v>
      </c>
      <c r="O2234">
        <f t="shared" si="208"/>
        <v>496</v>
      </c>
      <c r="P2234" t="s">
        <v>8297</v>
      </c>
      <c r="Q2234" t="str">
        <f t="shared" si="209"/>
        <v>games</v>
      </c>
      <c r="R2234" t="str">
        <f t="shared" si="210"/>
        <v>tabletop games</v>
      </c>
      <c r="S2234" s="7">
        <f t="shared" si="206"/>
        <v>41839.125</v>
      </c>
      <c r="T2234" s="7">
        <f t="shared" si="207"/>
        <v>41806.794074074074</v>
      </c>
    </row>
    <row r="2235" spans="1:20" ht="43.2" hidden="1" x14ac:dyDescent="0.5500000000000000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5">
        <v>1450051200</v>
      </c>
      <c r="J2235">
        <v>1448269539</v>
      </c>
      <c r="K2235" t="b">
        <v>0</v>
      </c>
      <c r="L2235">
        <v>391</v>
      </c>
      <c r="M2235">
        <f t="shared" si="205"/>
        <v>21.23</v>
      </c>
      <c r="N2235" t="b">
        <v>1</v>
      </c>
      <c r="O2235">
        <f t="shared" si="208"/>
        <v>332</v>
      </c>
      <c r="P2235" t="s">
        <v>8297</v>
      </c>
      <c r="Q2235" t="str">
        <f t="shared" si="209"/>
        <v>games</v>
      </c>
      <c r="R2235" t="str">
        <f t="shared" si="210"/>
        <v>tabletop games</v>
      </c>
      <c r="S2235" s="7">
        <f t="shared" si="206"/>
        <v>42352</v>
      </c>
      <c r="T2235" s="7">
        <f t="shared" si="207"/>
        <v>42331.378923611104</v>
      </c>
    </row>
    <row r="2236" spans="1:20" ht="43.2" hidden="1" x14ac:dyDescent="0.5500000000000000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5">
        <v>1483645647</v>
      </c>
      <c r="J2236">
        <v>1481053647</v>
      </c>
      <c r="K2236" t="b">
        <v>0</v>
      </c>
      <c r="L2236">
        <v>28</v>
      </c>
      <c r="M2236">
        <f t="shared" si="205"/>
        <v>41.61</v>
      </c>
      <c r="N2236" t="b">
        <v>1</v>
      </c>
      <c r="O2236">
        <f t="shared" si="208"/>
        <v>1165</v>
      </c>
      <c r="P2236" t="s">
        <v>8297</v>
      </c>
      <c r="Q2236" t="str">
        <f t="shared" si="209"/>
        <v>games</v>
      </c>
      <c r="R2236" t="str">
        <f t="shared" si="210"/>
        <v>tabletop games</v>
      </c>
      <c r="S2236" s="7">
        <f t="shared" si="206"/>
        <v>42740.824618055558</v>
      </c>
      <c r="T2236" s="7">
        <f t="shared" si="207"/>
        <v>42710.824618055558</v>
      </c>
    </row>
    <row r="2237" spans="1:20" ht="28.8" hidden="1" x14ac:dyDescent="0.5500000000000000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5">
        <v>1427585511</v>
      </c>
      <c r="J2237">
        <v>1424997111</v>
      </c>
      <c r="K2237" t="b">
        <v>0</v>
      </c>
      <c r="L2237">
        <v>147</v>
      </c>
      <c r="M2237">
        <f t="shared" si="205"/>
        <v>135.59</v>
      </c>
      <c r="N2237" t="b">
        <v>1</v>
      </c>
      <c r="O2237">
        <f t="shared" si="208"/>
        <v>153</v>
      </c>
      <c r="P2237" t="s">
        <v>8297</v>
      </c>
      <c r="Q2237" t="str">
        <f t="shared" si="209"/>
        <v>games</v>
      </c>
      <c r="R2237" t="str">
        <f t="shared" si="210"/>
        <v>tabletop games</v>
      </c>
      <c r="S2237" s="7">
        <f t="shared" si="206"/>
        <v>42091.980451388896</v>
      </c>
      <c r="T2237" s="7">
        <f t="shared" si="207"/>
        <v>42062.022118055553</v>
      </c>
    </row>
    <row r="2238" spans="1:20" ht="43.2" hidden="1" x14ac:dyDescent="0.5500000000000000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5">
        <v>1454338123</v>
      </c>
      <c r="J2238">
        <v>1451746123</v>
      </c>
      <c r="K2238" t="b">
        <v>0</v>
      </c>
      <c r="L2238">
        <v>680</v>
      </c>
      <c r="M2238">
        <f t="shared" si="205"/>
        <v>22.12</v>
      </c>
      <c r="N2238" t="b">
        <v>1</v>
      </c>
      <c r="O2238">
        <f t="shared" si="208"/>
        <v>537</v>
      </c>
      <c r="P2238" t="s">
        <v>8297</v>
      </c>
      <c r="Q2238" t="str">
        <f t="shared" si="209"/>
        <v>games</v>
      </c>
      <c r="R2238" t="str">
        <f t="shared" si="210"/>
        <v>tabletop games</v>
      </c>
      <c r="S2238" s="7">
        <f t="shared" si="206"/>
        <v>42401.617164351846</v>
      </c>
      <c r="T2238" s="7">
        <f t="shared" si="207"/>
        <v>42371.617164351846</v>
      </c>
    </row>
    <row r="2239" spans="1:20" ht="43.2" hidden="1" x14ac:dyDescent="0.5500000000000000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5">
        <v>1415779140</v>
      </c>
      <c r="J2239">
        <v>1412294683</v>
      </c>
      <c r="K2239" t="b">
        <v>0</v>
      </c>
      <c r="L2239">
        <v>983</v>
      </c>
      <c r="M2239">
        <f t="shared" si="205"/>
        <v>64.63</v>
      </c>
      <c r="N2239" t="b">
        <v>1</v>
      </c>
      <c r="O2239">
        <f t="shared" si="208"/>
        <v>353</v>
      </c>
      <c r="P2239" t="s">
        <v>8297</v>
      </c>
      <c r="Q2239" t="str">
        <f t="shared" si="209"/>
        <v>games</v>
      </c>
      <c r="R2239" t="str">
        <f t="shared" si="210"/>
        <v>tabletop games</v>
      </c>
      <c r="S2239" s="7">
        <f t="shared" si="206"/>
        <v>41955.332638888889</v>
      </c>
      <c r="T2239" s="7">
        <f t="shared" si="207"/>
        <v>41915.003275462965</v>
      </c>
    </row>
    <row r="2240" spans="1:20" ht="28.8" hidden="1" x14ac:dyDescent="0.5500000000000000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5">
        <v>1489157716</v>
      </c>
      <c r="J2240">
        <v>1486565716</v>
      </c>
      <c r="K2240" t="b">
        <v>0</v>
      </c>
      <c r="L2240">
        <v>79</v>
      </c>
      <c r="M2240">
        <f t="shared" si="205"/>
        <v>69.569999999999993</v>
      </c>
      <c r="N2240" t="b">
        <v>1</v>
      </c>
      <c r="O2240">
        <f t="shared" si="208"/>
        <v>137</v>
      </c>
      <c r="P2240" t="s">
        <v>8297</v>
      </c>
      <c r="Q2240" t="str">
        <f t="shared" si="209"/>
        <v>games</v>
      </c>
      <c r="R2240" t="str">
        <f t="shared" si="210"/>
        <v>tabletop games</v>
      </c>
      <c r="S2240" s="7">
        <f t="shared" si="206"/>
        <v>42804.621712962966</v>
      </c>
      <c r="T2240" s="7">
        <f t="shared" si="207"/>
        <v>42774.621712962966</v>
      </c>
    </row>
    <row r="2241" spans="1:20" ht="28.8" hidden="1" x14ac:dyDescent="0.5500000000000000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5">
        <v>1385870520</v>
      </c>
      <c r="J2241">
        <v>1382742014</v>
      </c>
      <c r="K2241" t="b">
        <v>0</v>
      </c>
      <c r="L2241">
        <v>426</v>
      </c>
      <c r="M2241">
        <f t="shared" si="205"/>
        <v>75.13</v>
      </c>
      <c r="N2241" t="b">
        <v>1</v>
      </c>
      <c r="O2241">
        <f t="shared" si="208"/>
        <v>128</v>
      </c>
      <c r="P2241" t="s">
        <v>8297</v>
      </c>
      <c r="Q2241" t="str">
        <f t="shared" si="209"/>
        <v>games</v>
      </c>
      <c r="R2241" t="str">
        <f t="shared" si="210"/>
        <v>tabletop games</v>
      </c>
      <c r="S2241" s="7">
        <f t="shared" si="206"/>
        <v>41609.168055555558</v>
      </c>
      <c r="T2241" s="7">
        <f t="shared" si="207"/>
        <v>41572.958495370374</v>
      </c>
    </row>
    <row r="2242" spans="1:20" ht="43.2" hidden="1" x14ac:dyDescent="0.5500000000000000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5">
        <v>1461354544</v>
      </c>
      <c r="J2242">
        <v>1458762544</v>
      </c>
      <c r="K2242" t="b">
        <v>0</v>
      </c>
      <c r="L2242">
        <v>96</v>
      </c>
      <c r="M2242">
        <f t="shared" ref="M2242:M2305" si="211">IF(L2242=0,0,ROUND(E2242/L2242,2))</f>
        <v>140.97999999999999</v>
      </c>
      <c r="N2242" t="b">
        <v>1</v>
      </c>
      <c r="O2242">
        <f t="shared" si="208"/>
        <v>271</v>
      </c>
      <c r="P2242" t="s">
        <v>8297</v>
      </c>
      <c r="Q2242" t="str">
        <f t="shared" si="209"/>
        <v>games</v>
      </c>
      <c r="R2242" t="str">
        <f t="shared" si="210"/>
        <v>tabletop games</v>
      </c>
      <c r="S2242" s="7">
        <f t="shared" ref="S2242:S2305" si="212">(((I2242/60)/60)/24)+DATE(1970,1,1)</f>
        <v>42482.825740740736</v>
      </c>
      <c r="T2242" s="7">
        <f t="shared" ref="T2242:T2305" si="213">(((J2242/60)/60)/24)+DATE(1970,1,1)</f>
        <v>42452.825740740736</v>
      </c>
    </row>
    <row r="2243" spans="1:20" ht="43.2" hidden="1" x14ac:dyDescent="0.5500000000000000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5">
        <v>1488484300</v>
      </c>
      <c r="J2243">
        <v>1485892300</v>
      </c>
      <c r="K2243" t="b">
        <v>0</v>
      </c>
      <c r="L2243">
        <v>163</v>
      </c>
      <c r="M2243">
        <f t="shared" si="211"/>
        <v>49.47</v>
      </c>
      <c r="N2243" t="b">
        <v>1</v>
      </c>
      <c r="O2243">
        <f t="shared" ref="O2243:O2306" si="214">ROUND(($E2243*100)/$D2243,0)</f>
        <v>806</v>
      </c>
      <c r="P2243" t="s">
        <v>8297</v>
      </c>
      <c r="Q2243" t="str">
        <f t="shared" ref="Q2243:Q2306" si="215">LEFT(P2243,FIND("/",P2243)-1)</f>
        <v>games</v>
      </c>
      <c r="R2243" t="str">
        <f t="shared" si="210"/>
        <v>tabletop games</v>
      </c>
      <c r="S2243" s="7">
        <f t="shared" si="212"/>
        <v>42796.827546296292</v>
      </c>
      <c r="T2243" s="7">
        <f t="shared" si="213"/>
        <v>42766.827546296292</v>
      </c>
    </row>
    <row r="2244" spans="1:20" ht="28.8" hidden="1" x14ac:dyDescent="0.5500000000000000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5">
        <v>1385521320</v>
      </c>
      <c r="J2244">
        <v>1382449733</v>
      </c>
      <c r="K2244" t="b">
        <v>0</v>
      </c>
      <c r="L2244">
        <v>2525</v>
      </c>
      <c r="M2244">
        <f t="shared" si="211"/>
        <v>53.87</v>
      </c>
      <c r="N2244" t="b">
        <v>1</v>
      </c>
      <c r="O2244">
        <f t="shared" si="214"/>
        <v>1360</v>
      </c>
      <c r="P2244" t="s">
        <v>8297</v>
      </c>
      <c r="Q2244" t="str">
        <f t="shared" si="215"/>
        <v>games</v>
      </c>
      <c r="R2244" t="str">
        <f t="shared" si="210"/>
        <v>tabletop games</v>
      </c>
      <c r="S2244" s="7">
        <f t="shared" si="212"/>
        <v>41605.126388888886</v>
      </c>
      <c r="T2244" s="7">
        <f t="shared" si="213"/>
        <v>41569.575613425928</v>
      </c>
    </row>
    <row r="2245" spans="1:20" ht="43.2" hidden="1" x14ac:dyDescent="0.5500000000000000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5">
        <v>1489374000</v>
      </c>
      <c r="J2245">
        <v>1488823290</v>
      </c>
      <c r="K2245" t="b">
        <v>0</v>
      </c>
      <c r="L2245">
        <v>2035</v>
      </c>
      <c r="M2245">
        <f t="shared" si="211"/>
        <v>4.57</v>
      </c>
      <c r="N2245" t="b">
        <v>1</v>
      </c>
      <c r="O2245">
        <f t="shared" si="214"/>
        <v>930250</v>
      </c>
      <c r="P2245" t="s">
        <v>8297</v>
      </c>
      <c r="Q2245" t="str">
        <f t="shared" si="215"/>
        <v>games</v>
      </c>
      <c r="R2245" t="str">
        <f t="shared" si="210"/>
        <v>tabletop games</v>
      </c>
      <c r="S2245" s="7">
        <f t="shared" si="212"/>
        <v>42807.125</v>
      </c>
      <c r="T2245" s="7">
        <f t="shared" si="213"/>
        <v>42800.751041666663</v>
      </c>
    </row>
    <row r="2246" spans="1:20" ht="43.2" hidden="1" x14ac:dyDescent="0.5500000000000000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5">
        <v>1476649800</v>
      </c>
      <c r="J2246">
        <v>1475609946</v>
      </c>
      <c r="K2246" t="b">
        <v>0</v>
      </c>
      <c r="L2246">
        <v>290</v>
      </c>
      <c r="M2246">
        <f t="shared" si="211"/>
        <v>65</v>
      </c>
      <c r="N2246" t="b">
        <v>1</v>
      </c>
      <c r="O2246">
        <f t="shared" si="214"/>
        <v>377</v>
      </c>
      <c r="P2246" t="s">
        <v>8297</v>
      </c>
      <c r="Q2246" t="str">
        <f t="shared" si="215"/>
        <v>games</v>
      </c>
      <c r="R2246" t="str">
        <f t="shared" si="210"/>
        <v>tabletop games</v>
      </c>
      <c r="S2246" s="7">
        <f t="shared" si="212"/>
        <v>42659.854166666672</v>
      </c>
      <c r="T2246" s="7">
        <f t="shared" si="213"/>
        <v>42647.818819444445</v>
      </c>
    </row>
    <row r="2247" spans="1:20" ht="43.2" hidden="1" x14ac:dyDescent="0.5500000000000000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5">
        <v>1393005600</v>
      </c>
      <c r="J2247">
        <v>1390323617</v>
      </c>
      <c r="K2247" t="b">
        <v>0</v>
      </c>
      <c r="L2247">
        <v>1980</v>
      </c>
      <c r="M2247">
        <f t="shared" si="211"/>
        <v>53.48</v>
      </c>
      <c r="N2247" t="b">
        <v>1</v>
      </c>
      <c r="O2247">
        <f t="shared" si="214"/>
        <v>2647</v>
      </c>
      <c r="P2247" t="s">
        <v>8297</v>
      </c>
      <c r="Q2247" t="str">
        <f t="shared" si="215"/>
        <v>games</v>
      </c>
      <c r="R2247" t="str">
        <f t="shared" si="210"/>
        <v>tabletop games</v>
      </c>
      <c r="S2247" s="7">
        <f t="shared" si="212"/>
        <v>41691.75</v>
      </c>
      <c r="T2247" s="7">
        <f t="shared" si="213"/>
        <v>41660.708530092597</v>
      </c>
    </row>
    <row r="2248" spans="1:20" ht="43.2" hidden="1" x14ac:dyDescent="0.5500000000000000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5">
        <v>1441393210</v>
      </c>
      <c r="J2248">
        <v>1438801210</v>
      </c>
      <c r="K2248" t="b">
        <v>0</v>
      </c>
      <c r="L2248">
        <v>57</v>
      </c>
      <c r="M2248">
        <f t="shared" si="211"/>
        <v>43.91</v>
      </c>
      <c r="N2248" t="b">
        <v>1</v>
      </c>
      <c r="O2248">
        <f t="shared" si="214"/>
        <v>100</v>
      </c>
      <c r="P2248" t="s">
        <v>8297</v>
      </c>
      <c r="Q2248" t="str">
        <f t="shared" si="215"/>
        <v>games</v>
      </c>
      <c r="R2248" t="str">
        <f t="shared" si="210"/>
        <v>tabletop games</v>
      </c>
      <c r="S2248" s="7">
        <f t="shared" si="212"/>
        <v>42251.79178240741</v>
      </c>
      <c r="T2248" s="7">
        <f t="shared" si="213"/>
        <v>42221.79178240741</v>
      </c>
    </row>
    <row r="2249" spans="1:20" ht="28.8" hidden="1" x14ac:dyDescent="0.5500000000000000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5">
        <v>1438185565</v>
      </c>
      <c r="J2249">
        <v>1436975965</v>
      </c>
      <c r="K2249" t="b">
        <v>0</v>
      </c>
      <c r="L2249">
        <v>380</v>
      </c>
      <c r="M2249">
        <f t="shared" si="211"/>
        <v>50.85</v>
      </c>
      <c r="N2249" t="b">
        <v>1</v>
      </c>
      <c r="O2249">
        <f t="shared" si="214"/>
        <v>104</v>
      </c>
      <c r="P2249" t="s">
        <v>8297</v>
      </c>
      <c r="Q2249" t="str">
        <f t="shared" si="215"/>
        <v>games</v>
      </c>
      <c r="R2249" t="str">
        <f t="shared" si="210"/>
        <v>tabletop games</v>
      </c>
      <c r="S2249" s="7">
        <f t="shared" si="212"/>
        <v>42214.666261574079</v>
      </c>
      <c r="T2249" s="7">
        <f t="shared" si="213"/>
        <v>42200.666261574079</v>
      </c>
    </row>
    <row r="2250" spans="1:20" ht="43.2" hidden="1" x14ac:dyDescent="0.5500000000000000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5">
        <v>1481749278</v>
      </c>
      <c r="J2250">
        <v>1479157278</v>
      </c>
      <c r="K2250" t="b">
        <v>0</v>
      </c>
      <c r="L2250">
        <v>128</v>
      </c>
      <c r="M2250">
        <f t="shared" si="211"/>
        <v>58.63</v>
      </c>
      <c r="N2250" t="b">
        <v>1</v>
      </c>
      <c r="O2250">
        <f t="shared" si="214"/>
        <v>107</v>
      </c>
      <c r="P2250" t="s">
        <v>8297</v>
      </c>
      <c r="Q2250" t="str">
        <f t="shared" si="215"/>
        <v>games</v>
      </c>
      <c r="R2250" t="str">
        <f t="shared" si="210"/>
        <v>tabletop games</v>
      </c>
      <c r="S2250" s="7">
        <f t="shared" si="212"/>
        <v>42718.875902777778</v>
      </c>
      <c r="T2250" s="7">
        <f t="shared" si="213"/>
        <v>42688.875902777778</v>
      </c>
    </row>
    <row r="2251" spans="1:20" ht="43.2" hidden="1" x14ac:dyDescent="0.5500000000000000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5">
        <v>1364917965</v>
      </c>
      <c r="J2251">
        <v>1362329565</v>
      </c>
      <c r="K2251" t="b">
        <v>0</v>
      </c>
      <c r="L2251">
        <v>180</v>
      </c>
      <c r="M2251">
        <f t="shared" si="211"/>
        <v>32.82</v>
      </c>
      <c r="N2251" t="b">
        <v>1</v>
      </c>
      <c r="O2251">
        <f t="shared" si="214"/>
        <v>169</v>
      </c>
      <c r="P2251" t="s">
        <v>8297</v>
      </c>
      <c r="Q2251" t="str">
        <f t="shared" si="215"/>
        <v>games</v>
      </c>
      <c r="R2251" t="str">
        <f t="shared" ref="R2251:R2314" si="216">RIGHT(P2251,LEN(P2251)-FIND("/",P2251))</f>
        <v>tabletop games</v>
      </c>
      <c r="S2251" s="7">
        <f t="shared" si="212"/>
        <v>41366.661631944444</v>
      </c>
      <c r="T2251" s="7">
        <f t="shared" si="213"/>
        <v>41336.703298611108</v>
      </c>
    </row>
    <row r="2252" spans="1:20" ht="43.2" hidden="1" x14ac:dyDescent="0.5500000000000000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5">
        <v>1480727273</v>
      </c>
      <c r="J2252">
        <v>1478131673</v>
      </c>
      <c r="K2252" t="b">
        <v>0</v>
      </c>
      <c r="L2252">
        <v>571</v>
      </c>
      <c r="M2252">
        <f t="shared" si="211"/>
        <v>426.93</v>
      </c>
      <c r="N2252" t="b">
        <v>1</v>
      </c>
      <c r="O2252">
        <f t="shared" si="214"/>
        <v>975</v>
      </c>
      <c r="P2252" t="s">
        <v>8297</v>
      </c>
      <c r="Q2252" t="str">
        <f t="shared" si="215"/>
        <v>games</v>
      </c>
      <c r="R2252" t="str">
        <f t="shared" si="216"/>
        <v>tabletop games</v>
      </c>
      <c r="S2252" s="7">
        <f t="shared" si="212"/>
        <v>42707.0471412037</v>
      </c>
      <c r="T2252" s="7">
        <f t="shared" si="213"/>
        <v>42677.005474537036</v>
      </c>
    </row>
    <row r="2253" spans="1:20" ht="43.2" hidden="1" x14ac:dyDescent="0.5500000000000000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5">
        <v>1408177077</v>
      </c>
      <c r="J2253">
        <v>1406362677</v>
      </c>
      <c r="K2253" t="b">
        <v>0</v>
      </c>
      <c r="L2253">
        <v>480</v>
      </c>
      <c r="M2253">
        <f t="shared" si="211"/>
        <v>23.81</v>
      </c>
      <c r="N2253" t="b">
        <v>1</v>
      </c>
      <c r="O2253">
        <f t="shared" si="214"/>
        <v>134</v>
      </c>
      <c r="P2253" t="s">
        <v>8297</v>
      </c>
      <c r="Q2253" t="str">
        <f t="shared" si="215"/>
        <v>games</v>
      </c>
      <c r="R2253" t="str">
        <f t="shared" si="216"/>
        <v>tabletop games</v>
      </c>
      <c r="S2253" s="7">
        <f t="shared" si="212"/>
        <v>41867.34579861111</v>
      </c>
      <c r="T2253" s="7">
        <f t="shared" si="213"/>
        <v>41846.34579861111</v>
      </c>
    </row>
    <row r="2254" spans="1:20" ht="43.2" hidden="1" x14ac:dyDescent="0.5500000000000000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5">
        <v>1470469938</v>
      </c>
      <c r="J2254">
        <v>1469173938</v>
      </c>
      <c r="K2254" t="b">
        <v>0</v>
      </c>
      <c r="L2254">
        <v>249</v>
      </c>
      <c r="M2254">
        <f t="shared" si="211"/>
        <v>98.41</v>
      </c>
      <c r="N2254" t="b">
        <v>1</v>
      </c>
      <c r="O2254">
        <f t="shared" si="214"/>
        <v>272</v>
      </c>
      <c r="P2254" t="s">
        <v>8297</v>
      </c>
      <c r="Q2254" t="str">
        <f t="shared" si="215"/>
        <v>games</v>
      </c>
      <c r="R2254" t="str">
        <f t="shared" si="216"/>
        <v>tabletop games</v>
      </c>
      <c r="S2254" s="7">
        <f t="shared" si="212"/>
        <v>42588.327986111108</v>
      </c>
      <c r="T2254" s="7">
        <f t="shared" si="213"/>
        <v>42573.327986111108</v>
      </c>
    </row>
    <row r="2255" spans="1:20" ht="43.2" hidden="1" x14ac:dyDescent="0.5500000000000000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5">
        <v>1447862947</v>
      </c>
      <c r="J2255">
        <v>1445267347</v>
      </c>
      <c r="K2255" t="b">
        <v>0</v>
      </c>
      <c r="L2255">
        <v>84</v>
      </c>
      <c r="M2255">
        <f t="shared" si="211"/>
        <v>107.32</v>
      </c>
      <c r="N2255" t="b">
        <v>1</v>
      </c>
      <c r="O2255">
        <f t="shared" si="214"/>
        <v>113</v>
      </c>
      <c r="P2255" t="s">
        <v>8297</v>
      </c>
      <c r="Q2255" t="str">
        <f t="shared" si="215"/>
        <v>games</v>
      </c>
      <c r="R2255" t="str">
        <f t="shared" si="216"/>
        <v>tabletop games</v>
      </c>
      <c r="S2255" s="7">
        <f t="shared" si="212"/>
        <v>42326.672997685186</v>
      </c>
      <c r="T2255" s="7">
        <f t="shared" si="213"/>
        <v>42296.631331018521</v>
      </c>
    </row>
    <row r="2256" spans="1:20" ht="28.8" hidden="1" x14ac:dyDescent="0.5500000000000000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5">
        <v>1485271968</v>
      </c>
      <c r="J2256">
        <v>1484667168</v>
      </c>
      <c r="K2256" t="b">
        <v>0</v>
      </c>
      <c r="L2256">
        <v>197</v>
      </c>
      <c r="M2256">
        <f t="shared" si="211"/>
        <v>11.67</v>
      </c>
      <c r="N2256" t="b">
        <v>1</v>
      </c>
      <c r="O2256">
        <f t="shared" si="214"/>
        <v>460</v>
      </c>
      <c r="P2256" t="s">
        <v>8297</v>
      </c>
      <c r="Q2256" t="str">
        <f t="shared" si="215"/>
        <v>games</v>
      </c>
      <c r="R2256" t="str">
        <f t="shared" si="216"/>
        <v>tabletop games</v>
      </c>
      <c r="S2256" s="7">
        <f t="shared" si="212"/>
        <v>42759.647777777776</v>
      </c>
      <c r="T2256" s="7">
        <f t="shared" si="213"/>
        <v>42752.647777777776</v>
      </c>
    </row>
    <row r="2257" spans="1:20" ht="28.8" hidden="1" x14ac:dyDescent="0.5500000000000000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5">
        <v>1462661451</v>
      </c>
      <c r="J2257">
        <v>1460069451</v>
      </c>
      <c r="K2257" t="b">
        <v>0</v>
      </c>
      <c r="L2257">
        <v>271</v>
      </c>
      <c r="M2257">
        <f t="shared" si="211"/>
        <v>41.78</v>
      </c>
      <c r="N2257" t="b">
        <v>1</v>
      </c>
      <c r="O2257">
        <f t="shared" si="214"/>
        <v>287</v>
      </c>
      <c r="P2257" t="s">
        <v>8297</v>
      </c>
      <c r="Q2257" t="str">
        <f t="shared" si="215"/>
        <v>games</v>
      </c>
      <c r="R2257" t="str">
        <f t="shared" si="216"/>
        <v>tabletop games</v>
      </c>
      <c r="S2257" s="7">
        <f t="shared" si="212"/>
        <v>42497.951979166668</v>
      </c>
      <c r="T2257" s="7">
        <f t="shared" si="213"/>
        <v>42467.951979166668</v>
      </c>
    </row>
    <row r="2258" spans="1:20" ht="43.2" hidden="1" x14ac:dyDescent="0.5500000000000000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5">
        <v>1479811846</v>
      </c>
      <c r="J2258">
        <v>1478602246</v>
      </c>
      <c r="K2258" t="b">
        <v>0</v>
      </c>
      <c r="L2258">
        <v>50</v>
      </c>
      <c r="M2258">
        <f t="shared" si="211"/>
        <v>21.38</v>
      </c>
      <c r="N2258" t="b">
        <v>1</v>
      </c>
      <c r="O2258">
        <f t="shared" si="214"/>
        <v>223</v>
      </c>
      <c r="P2258" t="s">
        <v>8297</v>
      </c>
      <c r="Q2258" t="str">
        <f t="shared" si="215"/>
        <v>games</v>
      </c>
      <c r="R2258" t="str">
        <f t="shared" si="216"/>
        <v>tabletop games</v>
      </c>
      <c r="S2258" s="7">
        <f t="shared" si="212"/>
        <v>42696.451921296291</v>
      </c>
      <c r="T2258" s="7">
        <f t="shared" si="213"/>
        <v>42682.451921296291</v>
      </c>
    </row>
    <row r="2259" spans="1:20" ht="43.2" hidden="1" x14ac:dyDescent="0.5500000000000000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5">
        <v>1466377200</v>
      </c>
      <c r="J2259">
        <v>1463351329</v>
      </c>
      <c r="K2259" t="b">
        <v>0</v>
      </c>
      <c r="L2259">
        <v>169</v>
      </c>
      <c r="M2259">
        <f t="shared" si="211"/>
        <v>94.1</v>
      </c>
      <c r="N2259" t="b">
        <v>1</v>
      </c>
      <c r="O2259">
        <f t="shared" si="214"/>
        <v>636</v>
      </c>
      <c r="P2259" t="s">
        <v>8297</v>
      </c>
      <c r="Q2259" t="str">
        <f t="shared" si="215"/>
        <v>games</v>
      </c>
      <c r="R2259" t="str">
        <f t="shared" si="216"/>
        <v>tabletop games</v>
      </c>
      <c r="S2259" s="7">
        <f t="shared" si="212"/>
        <v>42540.958333333328</v>
      </c>
      <c r="T2259" s="7">
        <f t="shared" si="213"/>
        <v>42505.936678240745</v>
      </c>
    </row>
    <row r="2260" spans="1:20" ht="28.8" hidden="1" x14ac:dyDescent="0.5500000000000000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5">
        <v>1434045687</v>
      </c>
      <c r="J2260">
        <v>1431453687</v>
      </c>
      <c r="K2260" t="b">
        <v>0</v>
      </c>
      <c r="L2260">
        <v>205</v>
      </c>
      <c r="M2260">
        <f t="shared" si="211"/>
        <v>15.72</v>
      </c>
      <c r="N2260" t="b">
        <v>1</v>
      </c>
      <c r="O2260">
        <f t="shared" si="214"/>
        <v>147</v>
      </c>
      <c r="P2260" t="s">
        <v>8297</v>
      </c>
      <c r="Q2260" t="str">
        <f t="shared" si="215"/>
        <v>games</v>
      </c>
      <c r="R2260" t="str">
        <f t="shared" si="216"/>
        <v>tabletop games</v>
      </c>
      <c r="S2260" s="7">
        <f t="shared" si="212"/>
        <v>42166.75100694444</v>
      </c>
      <c r="T2260" s="7">
        <f t="shared" si="213"/>
        <v>42136.75100694444</v>
      </c>
    </row>
    <row r="2261" spans="1:20" ht="43.2" hidden="1" x14ac:dyDescent="0.5500000000000000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5">
        <v>1481224736</v>
      </c>
      <c r="J2261">
        <v>1480360736</v>
      </c>
      <c r="K2261" t="b">
        <v>0</v>
      </c>
      <c r="L2261">
        <v>206</v>
      </c>
      <c r="M2261">
        <f t="shared" si="211"/>
        <v>90.64</v>
      </c>
      <c r="N2261" t="b">
        <v>1</v>
      </c>
      <c r="O2261">
        <f t="shared" si="214"/>
        <v>1867</v>
      </c>
      <c r="P2261" t="s">
        <v>8297</v>
      </c>
      <c r="Q2261" t="str">
        <f t="shared" si="215"/>
        <v>games</v>
      </c>
      <c r="R2261" t="str">
        <f t="shared" si="216"/>
        <v>tabletop games</v>
      </c>
      <c r="S2261" s="7">
        <f t="shared" si="212"/>
        <v>42712.804814814815</v>
      </c>
      <c r="T2261" s="7">
        <f t="shared" si="213"/>
        <v>42702.804814814815</v>
      </c>
    </row>
    <row r="2262" spans="1:20" ht="43.2" hidden="1" x14ac:dyDescent="0.5500000000000000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5">
        <v>1395876250</v>
      </c>
      <c r="J2262">
        <v>1393287850</v>
      </c>
      <c r="K2262" t="b">
        <v>0</v>
      </c>
      <c r="L2262">
        <v>84</v>
      </c>
      <c r="M2262">
        <f t="shared" si="211"/>
        <v>97.3</v>
      </c>
      <c r="N2262" t="b">
        <v>1</v>
      </c>
      <c r="O2262">
        <f t="shared" si="214"/>
        <v>327</v>
      </c>
      <c r="P2262" t="s">
        <v>8297</v>
      </c>
      <c r="Q2262" t="str">
        <f t="shared" si="215"/>
        <v>games</v>
      </c>
      <c r="R2262" t="str">
        <f t="shared" si="216"/>
        <v>tabletop games</v>
      </c>
      <c r="S2262" s="7">
        <f t="shared" si="212"/>
        <v>41724.975115740745</v>
      </c>
      <c r="T2262" s="7">
        <f t="shared" si="213"/>
        <v>41695.016782407409</v>
      </c>
    </row>
    <row r="2263" spans="1:20" ht="43.2" hidden="1" x14ac:dyDescent="0.5500000000000000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5">
        <v>1487093020</v>
      </c>
      <c r="J2263">
        <v>1485278620</v>
      </c>
      <c r="K2263" t="b">
        <v>0</v>
      </c>
      <c r="L2263">
        <v>210</v>
      </c>
      <c r="M2263">
        <f t="shared" si="211"/>
        <v>37.119999999999997</v>
      </c>
      <c r="N2263" t="b">
        <v>1</v>
      </c>
      <c r="O2263">
        <f t="shared" si="214"/>
        <v>780</v>
      </c>
      <c r="P2263" t="s">
        <v>8297</v>
      </c>
      <c r="Q2263" t="str">
        <f t="shared" si="215"/>
        <v>games</v>
      </c>
      <c r="R2263" t="str">
        <f t="shared" si="216"/>
        <v>tabletop games</v>
      </c>
      <c r="S2263" s="7">
        <f t="shared" si="212"/>
        <v>42780.724768518514</v>
      </c>
      <c r="T2263" s="7">
        <f t="shared" si="213"/>
        <v>42759.724768518514</v>
      </c>
    </row>
    <row r="2264" spans="1:20" ht="28.8" hidden="1" x14ac:dyDescent="0.5500000000000000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5">
        <v>1416268800</v>
      </c>
      <c r="J2264">
        <v>1413295358</v>
      </c>
      <c r="K2264" t="b">
        <v>0</v>
      </c>
      <c r="L2264">
        <v>181</v>
      </c>
      <c r="M2264">
        <f t="shared" si="211"/>
        <v>28.1</v>
      </c>
      <c r="N2264" t="b">
        <v>1</v>
      </c>
      <c r="O2264">
        <f t="shared" si="214"/>
        <v>154</v>
      </c>
      <c r="P2264" t="s">
        <v>8297</v>
      </c>
      <c r="Q2264" t="str">
        <f t="shared" si="215"/>
        <v>games</v>
      </c>
      <c r="R2264" t="str">
        <f t="shared" si="216"/>
        <v>tabletop games</v>
      </c>
      <c r="S2264" s="7">
        <f t="shared" si="212"/>
        <v>41961</v>
      </c>
      <c r="T2264" s="7">
        <f t="shared" si="213"/>
        <v>41926.585162037038</v>
      </c>
    </row>
    <row r="2265" spans="1:20" ht="43.2" hidden="1" x14ac:dyDescent="0.5500000000000000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5">
        <v>1422734313</v>
      </c>
      <c r="J2265">
        <v>1420919913</v>
      </c>
      <c r="K2265" t="b">
        <v>0</v>
      </c>
      <c r="L2265">
        <v>60</v>
      </c>
      <c r="M2265">
        <f t="shared" si="211"/>
        <v>144.43</v>
      </c>
      <c r="N2265" t="b">
        <v>1</v>
      </c>
      <c r="O2265">
        <f t="shared" si="214"/>
        <v>116</v>
      </c>
      <c r="P2265" t="s">
        <v>8297</v>
      </c>
      <c r="Q2265" t="str">
        <f t="shared" si="215"/>
        <v>games</v>
      </c>
      <c r="R2265" t="str">
        <f t="shared" si="216"/>
        <v>tabletop games</v>
      </c>
      <c r="S2265" s="7">
        <f t="shared" si="212"/>
        <v>42035.832326388889</v>
      </c>
      <c r="T2265" s="7">
        <f t="shared" si="213"/>
        <v>42014.832326388889</v>
      </c>
    </row>
    <row r="2266" spans="1:20" ht="43.2" hidden="1" x14ac:dyDescent="0.5500000000000000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5">
        <v>1463972400</v>
      </c>
      <c r="J2266">
        <v>1462543114</v>
      </c>
      <c r="K2266" t="b">
        <v>0</v>
      </c>
      <c r="L2266">
        <v>445</v>
      </c>
      <c r="M2266">
        <f t="shared" si="211"/>
        <v>24.27</v>
      </c>
      <c r="N2266" t="b">
        <v>1</v>
      </c>
      <c r="O2266">
        <f t="shared" si="214"/>
        <v>180</v>
      </c>
      <c r="P2266" t="s">
        <v>8297</v>
      </c>
      <c r="Q2266" t="str">
        <f t="shared" si="215"/>
        <v>games</v>
      </c>
      <c r="R2266" t="str">
        <f t="shared" si="216"/>
        <v>tabletop games</v>
      </c>
      <c r="S2266" s="7">
        <f t="shared" si="212"/>
        <v>42513.125</v>
      </c>
      <c r="T2266" s="7">
        <f t="shared" si="213"/>
        <v>42496.582337962958</v>
      </c>
    </row>
    <row r="2267" spans="1:20" ht="43.2" hidden="1" x14ac:dyDescent="0.5500000000000000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5">
        <v>1479846507</v>
      </c>
      <c r="J2267">
        <v>1479241707</v>
      </c>
      <c r="K2267" t="b">
        <v>0</v>
      </c>
      <c r="L2267">
        <v>17</v>
      </c>
      <c r="M2267">
        <f t="shared" si="211"/>
        <v>35.119999999999997</v>
      </c>
      <c r="N2267" t="b">
        <v>1</v>
      </c>
      <c r="O2267">
        <f t="shared" si="214"/>
        <v>299</v>
      </c>
      <c r="P2267" t="s">
        <v>8297</v>
      </c>
      <c r="Q2267" t="str">
        <f t="shared" si="215"/>
        <v>games</v>
      </c>
      <c r="R2267" t="str">
        <f t="shared" si="216"/>
        <v>tabletop games</v>
      </c>
      <c r="S2267" s="7">
        <f t="shared" si="212"/>
        <v>42696.853090277778</v>
      </c>
      <c r="T2267" s="7">
        <f t="shared" si="213"/>
        <v>42689.853090277778</v>
      </c>
    </row>
    <row r="2268" spans="1:20" ht="43.2" hidden="1" x14ac:dyDescent="0.5500000000000000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5">
        <v>1461722400</v>
      </c>
      <c r="J2268">
        <v>1460235592</v>
      </c>
      <c r="K2268" t="b">
        <v>0</v>
      </c>
      <c r="L2268">
        <v>194</v>
      </c>
      <c r="M2268">
        <f t="shared" si="211"/>
        <v>24.76</v>
      </c>
      <c r="N2268" t="b">
        <v>1</v>
      </c>
      <c r="O2268">
        <f t="shared" si="214"/>
        <v>320</v>
      </c>
      <c r="P2268" t="s">
        <v>8297</v>
      </c>
      <c r="Q2268" t="str">
        <f t="shared" si="215"/>
        <v>games</v>
      </c>
      <c r="R2268" t="str">
        <f t="shared" si="216"/>
        <v>tabletop games</v>
      </c>
      <c r="S2268" s="7">
        <f t="shared" si="212"/>
        <v>42487.083333333328</v>
      </c>
      <c r="T2268" s="7">
        <f t="shared" si="213"/>
        <v>42469.874907407408</v>
      </c>
    </row>
    <row r="2269" spans="1:20" ht="43.2" hidden="1" x14ac:dyDescent="0.5500000000000000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5">
        <v>1419123600</v>
      </c>
      <c r="J2269">
        <v>1416945297</v>
      </c>
      <c r="K2269" t="b">
        <v>0</v>
      </c>
      <c r="L2269">
        <v>404</v>
      </c>
      <c r="M2269">
        <f t="shared" si="211"/>
        <v>188.38</v>
      </c>
      <c r="N2269" t="b">
        <v>1</v>
      </c>
      <c r="O2269">
        <f t="shared" si="214"/>
        <v>381</v>
      </c>
      <c r="P2269" t="s">
        <v>8297</v>
      </c>
      <c r="Q2269" t="str">
        <f t="shared" si="215"/>
        <v>games</v>
      </c>
      <c r="R2269" t="str">
        <f t="shared" si="216"/>
        <v>tabletop games</v>
      </c>
      <c r="S2269" s="7">
        <f t="shared" si="212"/>
        <v>41994.041666666672</v>
      </c>
      <c r="T2269" s="7">
        <f t="shared" si="213"/>
        <v>41968.829826388886</v>
      </c>
    </row>
    <row r="2270" spans="1:20" ht="43.2" hidden="1" x14ac:dyDescent="0.5500000000000000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5">
        <v>1489283915</v>
      </c>
      <c r="J2270">
        <v>1486691915</v>
      </c>
      <c r="K2270" t="b">
        <v>0</v>
      </c>
      <c r="L2270">
        <v>194</v>
      </c>
      <c r="M2270">
        <f t="shared" si="211"/>
        <v>148.08000000000001</v>
      </c>
      <c r="N2270" t="b">
        <v>1</v>
      </c>
      <c r="O2270">
        <f t="shared" si="214"/>
        <v>103</v>
      </c>
      <c r="P2270" t="s">
        <v>8297</v>
      </c>
      <c r="Q2270" t="str">
        <f t="shared" si="215"/>
        <v>games</v>
      </c>
      <c r="R2270" t="str">
        <f t="shared" si="216"/>
        <v>tabletop games</v>
      </c>
      <c r="S2270" s="7">
        <f t="shared" si="212"/>
        <v>42806.082349537035</v>
      </c>
      <c r="T2270" s="7">
        <f t="shared" si="213"/>
        <v>42776.082349537035</v>
      </c>
    </row>
    <row r="2271" spans="1:20" ht="43.2" hidden="1" x14ac:dyDescent="0.5500000000000000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5">
        <v>1488862800</v>
      </c>
      <c r="J2271">
        <v>1486745663</v>
      </c>
      <c r="K2271" t="b">
        <v>0</v>
      </c>
      <c r="L2271">
        <v>902</v>
      </c>
      <c r="M2271">
        <f t="shared" si="211"/>
        <v>49.93</v>
      </c>
      <c r="N2271" t="b">
        <v>1</v>
      </c>
      <c r="O2271">
        <f t="shared" si="214"/>
        <v>1802</v>
      </c>
      <c r="P2271" t="s">
        <v>8297</v>
      </c>
      <c r="Q2271" t="str">
        <f t="shared" si="215"/>
        <v>games</v>
      </c>
      <c r="R2271" t="str">
        <f t="shared" si="216"/>
        <v>tabletop games</v>
      </c>
      <c r="S2271" s="7">
        <f t="shared" si="212"/>
        <v>42801.208333333328</v>
      </c>
      <c r="T2271" s="7">
        <f t="shared" si="213"/>
        <v>42776.704432870371</v>
      </c>
    </row>
    <row r="2272" spans="1:20" ht="43.2" hidden="1" x14ac:dyDescent="0.5500000000000000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5">
        <v>1484085540</v>
      </c>
      <c r="J2272">
        <v>1482353513</v>
      </c>
      <c r="K2272" t="b">
        <v>0</v>
      </c>
      <c r="L2272">
        <v>1670</v>
      </c>
      <c r="M2272">
        <f t="shared" si="211"/>
        <v>107.82</v>
      </c>
      <c r="N2272" t="b">
        <v>1</v>
      </c>
      <c r="O2272">
        <f t="shared" si="214"/>
        <v>720</v>
      </c>
      <c r="P2272" t="s">
        <v>8297</v>
      </c>
      <c r="Q2272" t="str">
        <f t="shared" si="215"/>
        <v>games</v>
      </c>
      <c r="R2272" t="str">
        <f t="shared" si="216"/>
        <v>tabletop games</v>
      </c>
      <c r="S2272" s="7">
        <f t="shared" si="212"/>
        <v>42745.915972222225</v>
      </c>
      <c r="T2272" s="7">
        <f t="shared" si="213"/>
        <v>42725.869363425925</v>
      </c>
    </row>
    <row r="2273" spans="1:20" ht="43.2" hidden="1" x14ac:dyDescent="0.5500000000000000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5">
        <v>1481328004</v>
      </c>
      <c r="J2273">
        <v>1478736004</v>
      </c>
      <c r="K2273" t="b">
        <v>0</v>
      </c>
      <c r="L2273">
        <v>1328</v>
      </c>
      <c r="M2273">
        <f t="shared" si="211"/>
        <v>42.63</v>
      </c>
      <c r="N2273" t="b">
        <v>1</v>
      </c>
      <c r="O2273">
        <f t="shared" si="214"/>
        <v>283</v>
      </c>
      <c r="P2273" t="s">
        <v>8297</v>
      </c>
      <c r="Q2273" t="str">
        <f t="shared" si="215"/>
        <v>games</v>
      </c>
      <c r="R2273" t="str">
        <f t="shared" si="216"/>
        <v>tabletop games</v>
      </c>
      <c r="S2273" s="7">
        <f t="shared" si="212"/>
        <v>42714.000046296293</v>
      </c>
      <c r="T2273" s="7">
        <f t="shared" si="213"/>
        <v>42684.000046296293</v>
      </c>
    </row>
    <row r="2274" spans="1:20" ht="43.2" hidden="1" x14ac:dyDescent="0.5500000000000000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5">
        <v>1449506836</v>
      </c>
      <c r="J2274">
        <v>1446914836</v>
      </c>
      <c r="K2274" t="b">
        <v>0</v>
      </c>
      <c r="L2274">
        <v>944</v>
      </c>
      <c r="M2274">
        <f t="shared" si="211"/>
        <v>14.37</v>
      </c>
      <c r="N2274" t="b">
        <v>1</v>
      </c>
      <c r="O2274">
        <f t="shared" si="214"/>
        <v>1357</v>
      </c>
      <c r="P2274" t="s">
        <v>8297</v>
      </c>
      <c r="Q2274" t="str">
        <f t="shared" si="215"/>
        <v>games</v>
      </c>
      <c r="R2274" t="str">
        <f t="shared" si="216"/>
        <v>tabletop games</v>
      </c>
      <c r="S2274" s="7">
        <f t="shared" si="212"/>
        <v>42345.699490740735</v>
      </c>
      <c r="T2274" s="7">
        <f t="shared" si="213"/>
        <v>42315.699490740735</v>
      </c>
    </row>
    <row r="2275" spans="1:20" ht="43.2" hidden="1" x14ac:dyDescent="0.5500000000000000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5">
        <v>1489320642</v>
      </c>
      <c r="J2275">
        <v>1487164242</v>
      </c>
      <c r="K2275" t="b">
        <v>0</v>
      </c>
      <c r="L2275">
        <v>147</v>
      </c>
      <c r="M2275">
        <f t="shared" si="211"/>
        <v>37.479999999999997</v>
      </c>
      <c r="N2275" t="b">
        <v>1</v>
      </c>
      <c r="O2275">
        <f t="shared" si="214"/>
        <v>220</v>
      </c>
      <c r="P2275" t="s">
        <v>8297</v>
      </c>
      <c r="Q2275" t="str">
        <f t="shared" si="215"/>
        <v>games</v>
      </c>
      <c r="R2275" t="str">
        <f t="shared" si="216"/>
        <v>tabletop games</v>
      </c>
      <c r="S2275" s="7">
        <f t="shared" si="212"/>
        <v>42806.507430555561</v>
      </c>
      <c r="T2275" s="7">
        <f t="shared" si="213"/>
        <v>42781.549097222218</v>
      </c>
    </row>
    <row r="2276" spans="1:20" ht="57.6" hidden="1" x14ac:dyDescent="0.5500000000000000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5">
        <v>1393156857</v>
      </c>
      <c r="J2276">
        <v>1390564857</v>
      </c>
      <c r="K2276" t="b">
        <v>0</v>
      </c>
      <c r="L2276">
        <v>99</v>
      </c>
      <c r="M2276">
        <f t="shared" si="211"/>
        <v>30.2</v>
      </c>
      <c r="N2276" t="b">
        <v>1</v>
      </c>
      <c r="O2276">
        <f t="shared" si="214"/>
        <v>120</v>
      </c>
      <c r="P2276" t="s">
        <v>8297</v>
      </c>
      <c r="Q2276" t="str">
        <f t="shared" si="215"/>
        <v>games</v>
      </c>
      <c r="R2276" t="str">
        <f t="shared" si="216"/>
        <v>tabletop games</v>
      </c>
      <c r="S2276" s="7">
        <f t="shared" si="212"/>
        <v>41693.500659722224</v>
      </c>
      <c r="T2276" s="7">
        <f t="shared" si="213"/>
        <v>41663.500659722224</v>
      </c>
    </row>
    <row r="2277" spans="1:20" ht="43.2" hidden="1" x14ac:dyDescent="0.5500000000000000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5">
        <v>1419259679</v>
      </c>
      <c r="J2277">
        <v>1416667679</v>
      </c>
      <c r="K2277" t="b">
        <v>0</v>
      </c>
      <c r="L2277">
        <v>79</v>
      </c>
      <c r="M2277">
        <f t="shared" si="211"/>
        <v>33.549999999999997</v>
      </c>
      <c r="N2277" t="b">
        <v>1</v>
      </c>
      <c r="O2277">
        <f t="shared" si="214"/>
        <v>408</v>
      </c>
      <c r="P2277" t="s">
        <v>8297</v>
      </c>
      <c r="Q2277" t="str">
        <f t="shared" si="215"/>
        <v>games</v>
      </c>
      <c r="R2277" t="str">
        <f t="shared" si="216"/>
        <v>tabletop games</v>
      </c>
      <c r="S2277" s="7">
        <f t="shared" si="212"/>
        <v>41995.616655092599</v>
      </c>
      <c r="T2277" s="7">
        <f t="shared" si="213"/>
        <v>41965.616655092599</v>
      </c>
    </row>
    <row r="2278" spans="1:20" ht="43.2" hidden="1" x14ac:dyDescent="0.5500000000000000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5">
        <v>1388936289</v>
      </c>
      <c r="J2278">
        <v>1386344289</v>
      </c>
      <c r="K2278" t="b">
        <v>0</v>
      </c>
      <c r="L2278">
        <v>75</v>
      </c>
      <c r="M2278">
        <f t="shared" si="211"/>
        <v>64.75</v>
      </c>
      <c r="N2278" t="b">
        <v>1</v>
      </c>
      <c r="O2278">
        <f t="shared" si="214"/>
        <v>106</v>
      </c>
      <c r="P2278" t="s">
        <v>8297</v>
      </c>
      <c r="Q2278" t="str">
        <f t="shared" si="215"/>
        <v>games</v>
      </c>
      <c r="R2278" t="str">
        <f t="shared" si="216"/>
        <v>tabletop games</v>
      </c>
      <c r="S2278" s="7">
        <f t="shared" si="212"/>
        <v>41644.651493055557</v>
      </c>
      <c r="T2278" s="7">
        <f t="shared" si="213"/>
        <v>41614.651493055557</v>
      </c>
    </row>
    <row r="2279" spans="1:20" ht="43.2" hidden="1" x14ac:dyDescent="0.5500000000000000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5">
        <v>1330359423</v>
      </c>
      <c r="J2279">
        <v>1327767423</v>
      </c>
      <c r="K2279" t="b">
        <v>0</v>
      </c>
      <c r="L2279">
        <v>207</v>
      </c>
      <c r="M2279">
        <f t="shared" si="211"/>
        <v>57.93</v>
      </c>
      <c r="N2279" t="b">
        <v>1</v>
      </c>
      <c r="O2279">
        <f t="shared" si="214"/>
        <v>141</v>
      </c>
      <c r="P2279" t="s">
        <v>8297</v>
      </c>
      <c r="Q2279" t="str">
        <f t="shared" si="215"/>
        <v>games</v>
      </c>
      <c r="R2279" t="str">
        <f t="shared" si="216"/>
        <v>tabletop games</v>
      </c>
      <c r="S2279" s="7">
        <f t="shared" si="212"/>
        <v>40966.678506944445</v>
      </c>
      <c r="T2279" s="7">
        <f t="shared" si="213"/>
        <v>40936.678506944445</v>
      </c>
    </row>
    <row r="2280" spans="1:20" ht="28.8" hidden="1" x14ac:dyDescent="0.5500000000000000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5">
        <v>1451861940</v>
      </c>
      <c r="J2280">
        <v>1448902867</v>
      </c>
      <c r="K2280" t="b">
        <v>0</v>
      </c>
      <c r="L2280">
        <v>102</v>
      </c>
      <c r="M2280">
        <f t="shared" si="211"/>
        <v>53.08</v>
      </c>
      <c r="N2280" t="b">
        <v>1</v>
      </c>
      <c r="O2280">
        <f t="shared" si="214"/>
        <v>271</v>
      </c>
      <c r="P2280" t="s">
        <v>8297</v>
      </c>
      <c r="Q2280" t="str">
        <f t="shared" si="215"/>
        <v>games</v>
      </c>
      <c r="R2280" t="str">
        <f t="shared" si="216"/>
        <v>tabletop games</v>
      </c>
      <c r="S2280" s="7">
        <f t="shared" si="212"/>
        <v>42372.957638888889</v>
      </c>
      <c r="T2280" s="7">
        <f t="shared" si="213"/>
        <v>42338.709108796291</v>
      </c>
    </row>
    <row r="2281" spans="1:20" ht="43.2" hidden="1" x14ac:dyDescent="0.5500000000000000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5">
        <v>1423022400</v>
      </c>
      <c r="J2281">
        <v>1421436099</v>
      </c>
      <c r="K2281" t="b">
        <v>0</v>
      </c>
      <c r="L2281">
        <v>32</v>
      </c>
      <c r="M2281">
        <f t="shared" si="211"/>
        <v>48.06</v>
      </c>
      <c r="N2281" t="b">
        <v>1</v>
      </c>
      <c r="O2281">
        <f t="shared" si="214"/>
        <v>154</v>
      </c>
      <c r="P2281" t="s">
        <v>8297</v>
      </c>
      <c r="Q2281" t="str">
        <f t="shared" si="215"/>
        <v>games</v>
      </c>
      <c r="R2281" t="str">
        <f t="shared" si="216"/>
        <v>tabletop games</v>
      </c>
      <c r="S2281" s="7">
        <f t="shared" si="212"/>
        <v>42039.166666666672</v>
      </c>
      <c r="T2281" s="7">
        <f t="shared" si="213"/>
        <v>42020.806701388887</v>
      </c>
    </row>
    <row r="2282" spans="1:20" ht="57.6" hidden="1" x14ac:dyDescent="0.5500000000000000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5">
        <v>1442501991</v>
      </c>
      <c r="J2282">
        <v>1439909991</v>
      </c>
      <c r="K2282" t="b">
        <v>0</v>
      </c>
      <c r="L2282">
        <v>480</v>
      </c>
      <c r="M2282">
        <f t="shared" si="211"/>
        <v>82.4</v>
      </c>
      <c r="N2282" t="b">
        <v>1</v>
      </c>
      <c r="O2282">
        <f t="shared" si="214"/>
        <v>404</v>
      </c>
      <c r="P2282" t="s">
        <v>8297</v>
      </c>
      <c r="Q2282" t="str">
        <f t="shared" si="215"/>
        <v>games</v>
      </c>
      <c r="R2282" t="str">
        <f t="shared" si="216"/>
        <v>tabletop games</v>
      </c>
      <c r="S2282" s="7">
        <f t="shared" si="212"/>
        <v>42264.624895833331</v>
      </c>
      <c r="T2282" s="7">
        <f t="shared" si="213"/>
        <v>42234.624895833331</v>
      </c>
    </row>
    <row r="2283" spans="1:20" ht="43.2" hidden="1" x14ac:dyDescent="0.5500000000000000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5">
        <v>1311576600</v>
      </c>
      <c r="J2283">
        <v>1306219897</v>
      </c>
      <c r="K2283" t="b">
        <v>0</v>
      </c>
      <c r="L2283">
        <v>11</v>
      </c>
      <c r="M2283">
        <f t="shared" si="211"/>
        <v>50.45</v>
      </c>
      <c r="N2283" t="b">
        <v>1</v>
      </c>
      <c r="O2283">
        <f t="shared" si="214"/>
        <v>185</v>
      </c>
      <c r="P2283" t="s">
        <v>8276</v>
      </c>
      <c r="Q2283" t="str">
        <f t="shared" si="215"/>
        <v>music</v>
      </c>
      <c r="R2283" t="str">
        <f t="shared" si="216"/>
        <v>rock</v>
      </c>
      <c r="S2283" s="7">
        <f t="shared" si="212"/>
        <v>40749.284722222219</v>
      </c>
      <c r="T2283" s="7">
        <f t="shared" si="213"/>
        <v>40687.285844907405</v>
      </c>
    </row>
    <row r="2284" spans="1:20" ht="28.8" hidden="1" x14ac:dyDescent="0.5500000000000000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5">
        <v>1452744686</v>
      </c>
      <c r="J2284">
        <v>1447560686</v>
      </c>
      <c r="K2284" t="b">
        <v>0</v>
      </c>
      <c r="L2284">
        <v>12</v>
      </c>
      <c r="M2284">
        <f t="shared" si="211"/>
        <v>115.83</v>
      </c>
      <c r="N2284" t="b">
        <v>1</v>
      </c>
      <c r="O2284">
        <f t="shared" si="214"/>
        <v>185</v>
      </c>
      <c r="P2284" t="s">
        <v>8276</v>
      </c>
      <c r="Q2284" t="str">
        <f t="shared" si="215"/>
        <v>music</v>
      </c>
      <c r="R2284" t="str">
        <f t="shared" si="216"/>
        <v>rock</v>
      </c>
      <c r="S2284" s="7">
        <f t="shared" si="212"/>
        <v>42383.17460648148</v>
      </c>
      <c r="T2284" s="7">
        <f t="shared" si="213"/>
        <v>42323.17460648148</v>
      </c>
    </row>
    <row r="2285" spans="1:20" ht="43.2" hidden="1" x14ac:dyDescent="0.5500000000000000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5">
        <v>1336528804</v>
      </c>
      <c r="J2285">
        <v>1331348404</v>
      </c>
      <c r="K2285" t="b">
        <v>0</v>
      </c>
      <c r="L2285">
        <v>48</v>
      </c>
      <c r="M2285">
        <f t="shared" si="211"/>
        <v>63.03</v>
      </c>
      <c r="N2285" t="b">
        <v>1</v>
      </c>
      <c r="O2285">
        <f t="shared" si="214"/>
        <v>101</v>
      </c>
      <c r="P2285" t="s">
        <v>8276</v>
      </c>
      <c r="Q2285" t="str">
        <f t="shared" si="215"/>
        <v>music</v>
      </c>
      <c r="R2285" t="str">
        <f t="shared" si="216"/>
        <v>rock</v>
      </c>
      <c r="S2285" s="7">
        <f t="shared" si="212"/>
        <v>41038.083379629628</v>
      </c>
      <c r="T2285" s="7">
        <f t="shared" si="213"/>
        <v>40978.125046296293</v>
      </c>
    </row>
    <row r="2286" spans="1:20" ht="28.8" hidden="1" x14ac:dyDescent="0.5500000000000000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5">
        <v>1299902400</v>
      </c>
      <c r="J2286">
        <v>1297451245</v>
      </c>
      <c r="K2286" t="b">
        <v>0</v>
      </c>
      <c r="L2286">
        <v>59</v>
      </c>
      <c r="M2286">
        <f t="shared" si="211"/>
        <v>108.02</v>
      </c>
      <c r="N2286" t="b">
        <v>1</v>
      </c>
      <c r="O2286">
        <f t="shared" si="214"/>
        <v>106</v>
      </c>
      <c r="P2286" t="s">
        <v>8276</v>
      </c>
      <c r="Q2286" t="str">
        <f t="shared" si="215"/>
        <v>music</v>
      </c>
      <c r="R2286" t="str">
        <f t="shared" si="216"/>
        <v>rock</v>
      </c>
      <c r="S2286" s="7">
        <f t="shared" si="212"/>
        <v>40614.166666666664</v>
      </c>
      <c r="T2286" s="7">
        <f t="shared" si="213"/>
        <v>40585.796817129631</v>
      </c>
    </row>
    <row r="2287" spans="1:20" ht="43.2" hidden="1" x14ac:dyDescent="0.5500000000000000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5">
        <v>1340944043</v>
      </c>
      <c r="J2287">
        <v>1338352043</v>
      </c>
      <c r="K2287" t="b">
        <v>0</v>
      </c>
      <c r="L2287">
        <v>79</v>
      </c>
      <c r="M2287">
        <f t="shared" si="211"/>
        <v>46.09</v>
      </c>
      <c r="N2287" t="b">
        <v>1</v>
      </c>
      <c r="O2287">
        <f t="shared" si="214"/>
        <v>121</v>
      </c>
      <c r="P2287" t="s">
        <v>8276</v>
      </c>
      <c r="Q2287" t="str">
        <f t="shared" si="215"/>
        <v>music</v>
      </c>
      <c r="R2287" t="str">
        <f t="shared" si="216"/>
        <v>rock</v>
      </c>
      <c r="S2287" s="7">
        <f t="shared" si="212"/>
        <v>41089.185682870368</v>
      </c>
      <c r="T2287" s="7">
        <f t="shared" si="213"/>
        <v>41059.185682870368</v>
      </c>
    </row>
    <row r="2288" spans="1:20" ht="43.2" hidden="1" x14ac:dyDescent="0.5500000000000000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5">
        <v>1378439940</v>
      </c>
      <c r="J2288">
        <v>1376003254</v>
      </c>
      <c r="K2288" t="b">
        <v>0</v>
      </c>
      <c r="L2288">
        <v>14</v>
      </c>
      <c r="M2288">
        <f t="shared" si="211"/>
        <v>107.21</v>
      </c>
      <c r="N2288" t="b">
        <v>1</v>
      </c>
      <c r="O2288">
        <f t="shared" si="214"/>
        <v>100</v>
      </c>
      <c r="P2288" t="s">
        <v>8276</v>
      </c>
      <c r="Q2288" t="str">
        <f t="shared" si="215"/>
        <v>music</v>
      </c>
      <c r="R2288" t="str">
        <f t="shared" si="216"/>
        <v>rock</v>
      </c>
      <c r="S2288" s="7">
        <f t="shared" si="212"/>
        <v>41523.165972222225</v>
      </c>
      <c r="T2288" s="7">
        <f t="shared" si="213"/>
        <v>41494.963587962964</v>
      </c>
    </row>
    <row r="2289" spans="1:20" ht="43.2" hidden="1" x14ac:dyDescent="0.5500000000000000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5">
        <v>1403539260</v>
      </c>
      <c r="J2289">
        <v>1401724860</v>
      </c>
      <c r="K2289" t="b">
        <v>0</v>
      </c>
      <c r="L2289">
        <v>106</v>
      </c>
      <c r="M2289">
        <f t="shared" si="211"/>
        <v>50.93</v>
      </c>
      <c r="N2289" t="b">
        <v>1</v>
      </c>
      <c r="O2289">
        <f t="shared" si="214"/>
        <v>120</v>
      </c>
      <c r="P2289" t="s">
        <v>8276</v>
      </c>
      <c r="Q2289" t="str">
        <f t="shared" si="215"/>
        <v>music</v>
      </c>
      <c r="R2289" t="str">
        <f t="shared" si="216"/>
        <v>rock</v>
      </c>
      <c r="S2289" s="7">
        <f t="shared" si="212"/>
        <v>41813.667361111111</v>
      </c>
      <c r="T2289" s="7">
        <f t="shared" si="213"/>
        <v>41792.667361111111</v>
      </c>
    </row>
    <row r="2290" spans="1:20" ht="43.2" hidden="1" x14ac:dyDescent="0.5500000000000000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5">
        <v>1340733600</v>
      </c>
      <c r="J2290">
        <v>1339098689</v>
      </c>
      <c r="K2290" t="b">
        <v>0</v>
      </c>
      <c r="L2290">
        <v>25</v>
      </c>
      <c r="M2290">
        <f t="shared" si="211"/>
        <v>40.04</v>
      </c>
      <c r="N2290" t="b">
        <v>1</v>
      </c>
      <c r="O2290">
        <f t="shared" si="214"/>
        <v>100</v>
      </c>
      <c r="P2290" t="s">
        <v>8276</v>
      </c>
      <c r="Q2290" t="str">
        <f t="shared" si="215"/>
        <v>music</v>
      </c>
      <c r="R2290" t="str">
        <f t="shared" si="216"/>
        <v>rock</v>
      </c>
      <c r="S2290" s="7">
        <f t="shared" si="212"/>
        <v>41086.75</v>
      </c>
      <c r="T2290" s="7">
        <f t="shared" si="213"/>
        <v>41067.827418981484</v>
      </c>
    </row>
    <row r="2291" spans="1:20" ht="43.2" hidden="1" x14ac:dyDescent="0.5500000000000000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5">
        <v>1386372120</v>
      </c>
      <c r="J2291">
        <v>1382659060</v>
      </c>
      <c r="K2291" t="b">
        <v>0</v>
      </c>
      <c r="L2291">
        <v>25</v>
      </c>
      <c r="M2291">
        <f t="shared" si="211"/>
        <v>64.44</v>
      </c>
      <c r="N2291" t="b">
        <v>1</v>
      </c>
      <c r="O2291">
        <f t="shared" si="214"/>
        <v>107</v>
      </c>
      <c r="P2291" t="s">
        <v>8276</v>
      </c>
      <c r="Q2291" t="str">
        <f t="shared" si="215"/>
        <v>music</v>
      </c>
      <c r="R2291" t="str">
        <f t="shared" si="216"/>
        <v>rock</v>
      </c>
      <c r="S2291" s="7">
        <f t="shared" si="212"/>
        <v>41614.973611111112</v>
      </c>
      <c r="T2291" s="7">
        <f t="shared" si="213"/>
        <v>41571.998379629629</v>
      </c>
    </row>
    <row r="2292" spans="1:20" ht="43.2" hidden="1" x14ac:dyDescent="0.5500000000000000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5">
        <v>1259686800</v>
      </c>
      <c r="J2292">
        <v>1252908330</v>
      </c>
      <c r="K2292" t="b">
        <v>0</v>
      </c>
      <c r="L2292">
        <v>29</v>
      </c>
      <c r="M2292">
        <f t="shared" si="211"/>
        <v>53.83</v>
      </c>
      <c r="N2292" t="b">
        <v>1</v>
      </c>
      <c r="O2292">
        <f t="shared" si="214"/>
        <v>104</v>
      </c>
      <c r="P2292" t="s">
        <v>8276</v>
      </c>
      <c r="Q2292" t="str">
        <f t="shared" si="215"/>
        <v>music</v>
      </c>
      <c r="R2292" t="str">
        <f t="shared" si="216"/>
        <v>rock</v>
      </c>
      <c r="S2292" s="7">
        <f t="shared" si="212"/>
        <v>40148.708333333336</v>
      </c>
      <c r="T2292" s="7">
        <f t="shared" si="213"/>
        <v>40070.253819444442</v>
      </c>
    </row>
    <row r="2293" spans="1:20" ht="43.2" hidden="1" x14ac:dyDescent="0.5500000000000000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5">
        <v>1335153600</v>
      </c>
      <c r="J2293">
        <v>1332199618</v>
      </c>
      <c r="K2293" t="b">
        <v>0</v>
      </c>
      <c r="L2293">
        <v>43</v>
      </c>
      <c r="M2293">
        <f t="shared" si="211"/>
        <v>100.47</v>
      </c>
      <c r="N2293" t="b">
        <v>1</v>
      </c>
      <c r="O2293">
        <f t="shared" si="214"/>
        <v>173</v>
      </c>
      <c r="P2293" t="s">
        <v>8276</v>
      </c>
      <c r="Q2293" t="str">
        <f t="shared" si="215"/>
        <v>music</v>
      </c>
      <c r="R2293" t="str">
        <f t="shared" si="216"/>
        <v>rock</v>
      </c>
      <c r="S2293" s="7">
        <f t="shared" si="212"/>
        <v>41022.166666666664</v>
      </c>
      <c r="T2293" s="7">
        <f t="shared" si="213"/>
        <v>40987.977060185185</v>
      </c>
    </row>
    <row r="2294" spans="1:20" ht="43.2" hidden="1" x14ac:dyDescent="0.5500000000000000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5">
        <v>1334767476</v>
      </c>
      <c r="J2294">
        <v>1332175476</v>
      </c>
      <c r="K2294" t="b">
        <v>0</v>
      </c>
      <c r="L2294">
        <v>46</v>
      </c>
      <c r="M2294">
        <f t="shared" si="211"/>
        <v>46.63</v>
      </c>
      <c r="N2294" t="b">
        <v>1</v>
      </c>
      <c r="O2294">
        <f t="shared" si="214"/>
        <v>107</v>
      </c>
      <c r="P2294" t="s">
        <v>8276</v>
      </c>
      <c r="Q2294" t="str">
        <f t="shared" si="215"/>
        <v>music</v>
      </c>
      <c r="R2294" t="str">
        <f t="shared" si="216"/>
        <v>rock</v>
      </c>
      <c r="S2294" s="7">
        <f t="shared" si="212"/>
        <v>41017.697638888887</v>
      </c>
      <c r="T2294" s="7">
        <f t="shared" si="213"/>
        <v>40987.697638888887</v>
      </c>
    </row>
    <row r="2295" spans="1:20" ht="28.8" hidden="1" x14ac:dyDescent="0.5500000000000000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5">
        <v>1348545540</v>
      </c>
      <c r="J2295">
        <v>1346345999</v>
      </c>
      <c r="K2295" t="b">
        <v>0</v>
      </c>
      <c r="L2295">
        <v>27</v>
      </c>
      <c r="M2295">
        <f t="shared" si="211"/>
        <v>34.07</v>
      </c>
      <c r="N2295" t="b">
        <v>1</v>
      </c>
      <c r="O2295">
        <f t="shared" si="214"/>
        <v>108</v>
      </c>
      <c r="P2295" t="s">
        <v>8276</v>
      </c>
      <c r="Q2295" t="str">
        <f t="shared" si="215"/>
        <v>music</v>
      </c>
      <c r="R2295" t="str">
        <f t="shared" si="216"/>
        <v>rock</v>
      </c>
      <c r="S2295" s="7">
        <f t="shared" si="212"/>
        <v>41177.165972222225</v>
      </c>
      <c r="T2295" s="7">
        <f t="shared" si="213"/>
        <v>41151.708321759259</v>
      </c>
    </row>
    <row r="2296" spans="1:20" ht="43.2" hidden="1" x14ac:dyDescent="0.5500000000000000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5">
        <v>1358702480</v>
      </c>
      <c r="J2296">
        <v>1356110480</v>
      </c>
      <c r="K2296" t="b">
        <v>0</v>
      </c>
      <c r="L2296">
        <v>112</v>
      </c>
      <c r="M2296">
        <f t="shared" si="211"/>
        <v>65.209999999999994</v>
      </c>
      <c r="N2296" t="b">
        <v>1</v>
      </c>
      <c r="O2296">
        <f t="shared" si="214"/>
        <v>146</v>
      </c>
      <c r="P2296" t="s">
        <v>8276</v>
      </c>
      <c r="Q2296" t="str">
        <f t="shared" si="215"/>
        <v>music</v>
      </c>
      <c r="R2296" t="str">
        <f t="shared" si="216"/>
        <v>rock</v>
      </c>
      <c r="S2296" s="7">
        <f t="shared" si="212"/>
        <v>41294.72314814815</v>
      </c>
      <c r="T2296" s="7">
        <f t="shared" si="213"/>
        <v>41264.72314814815</v>
      </c>
    </row>
    <row r="2297" spans="1:20" ht="43.2" hidden="1" x14ac:dyDescent="0.5500000000000000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5">
        <v>1359240856</v>
      </c>
      <c r="J2297">
        <v>1356648856</v>
      </c>
      <c r="K2297" t="b">
        <v>0</v>
      </c>
      <c r="L2297">
        <v>34</v>
      </c>
      <c r="M2297">
        <f t="shared" si="211"/>
        <v>44.21</v>
      </c>
      <c r="N2297" t="b">
        <v>1</v>
      </c>
      <c r="O2297">
        <f t="shared" si="214"/>
        <v>125</v>
      </c>
      <c r="P2297" t="s">
        <v>8276</v>
      </c>
      <c r="Q2297" t="str">
        <f t="shared" si="215"/>
        <v>music</v>
      </c>
      <c r="R2297" t="str">
        <f t="shared" si="216"/>
        <v>rock</v>
      </c>
      <c r="S2297" s="7">
        <f t="shared" si="212"/>
        <v>41300.954351851848</v>
      </c>
      <c r="T2297" s="7">
        <f t="shared" si="213"/>
        <v>41270.954351851848</v>
      </c>
    </row>
    <row r="2298" spans="1:20" ht="43.2" hidden="1" x14ac:dyDescent="0.5500000000000000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5">
        <v>1330018426</v>
      </c>
      <c r="J2298">
        <v>1326994426</v>
      </c>
      <c r="K2298" t="b">
        <v>0</v>
      </c>
      <c r="L2298">
        <v>145</v>
      </c>
      <c r="M2298">
        <f t="shared" si="211"/>
        <v>71.97</v>
      </c>
      <c r="N2298" t="b">
        <v>1</v>
      </c>
      <c r="O2298">
        <f t="shared" si="214"/>
        <v>149</v>
      </c>
      <c r="P2298" t="s">
        <v>8276</v>
      </c>
      <c r="Q2298" t="str">
        <f t="shared" si="215"/>
        <v>music</v>
      </c>
      <c r="R2298" t="str">
        <f t="shared" si="216"/>
        <v>rock</v>
      </c>
      <c r="S2298" s="7">
        <f t="shared" si="212"/>
        <v>40962.731782407405</v>
      </c>
      <c r="T2298" s="7">
        <f t="shared" si="213"/>
        <v>40927.731782407405</v>
      </c>
    </row>
    <row r="2299" spans="1:20" ht="28.8" hidden="1" x14ac:dyDescent="0.5500000000000000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5">
        <v>1331697540</v>
      </c>
      <c r="J2299">
        <v>1328749249</v>
      </c>
      <c r="K2299" t="b">
        <v>0</v>
      </c>
      <c r="L2299">
        <v>19</v>
      </c>
      <c r="M2299">
        <f t="shared" si="211"/>
        <v>52.95</v>
      </c>
      <c r="N2299" t="b">
        <v>1</v>
      </c>
      <c r="O2299">
        <f t="shared" si="214"/>
        <v>101</v>
      </c>
      <c r="P2299" t="s">
        <v>8276</v>
      </c>
      <c r="Q2299" t="str">
        <f t="shared" si="215"/>
        <v>music</v>
      </c>
      <c r="R2299" t="str">
        <f t="shared" si="216"/>
        <v>rock</v>
      </c>
      <c r="S2299" s="7">
        <f t="shared" si="212"/>
        <v>40982.165972222225</v>
      </c>
      <c r="T2299" s="7">
        <f t="shared" si="213"/>
        <v>40948.042233796295</v>
      </c>
    </row>
    <row r="2300" spans="1:20" ht="43.2" hidden="1" x14ac:dyDescent="0.5500000000000000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5">
        <v>1395861033</v>
      </c>
      <c r="J2300">
        <v>1393272633</v>
      </c>
      <c r="K2300" t="b">
        <v>0</v>
      </c>
      <c r="L2300">
        <v>288</v>
      </c>
      <c r="M2300">
        <f t="shared" si="211"/>
        <v>109.45</v>
      </c>
      <c r="N2300" t="b">
        <v>1</v>
      </c>
      <c r="O2300">
        <f t="shared" si="214"/>
        <v>105</v>
      </c>
      <c r="P2300" t="s">
        <v>8276</v>
      </c>
      <c r="Q2300" t="str">
        <f t="shared" si="215"/>
        <v>music</v>
      </c>
      <c r="R2300" t="str">
        <f t="shared" si="216"/>
        <v>rock</v>
      </c>
      <c r="S2300" s="7">
        <f t="shared" si="212"/>
        <v>41724.798993055556</v>
      </c>
      <c r="T2300" s="7">
        <f t="shared" si="213"/>
        <v>41694.84065972222</v>
      </c>
    </row>
    <row r="2301" spans="1:20" ht="43.2" hidden="1" x14ac:dyDescent="0.5500000000000000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5">
        <v>1296953209</v>
      </c>
      <c r="J2301">
        <v>1295657209</v>
      </c>
      <c r="K2301" t="b">
        <v>0</v>
      </c>
      <c r="L2301">
        <v>14</v>
      </c>
      <c r="M2301">
        <f t="shared" si="211"/>
        <v>75.040000000000006</v>
      </c>
      <c r="N2301" t="b">
        <v>1</v>
      </c>
      <c r="O2301">
        <f t="shared" si="214"/>
        <v>350</v>
      </c>
      <c r="P2301" t="s">
        <v>8276</v>
      </c>
      <c r="Q2301" t="str">
        <f t="shared" si="215"/>
        <v>music</v>
      </c>
      <c r="R2301" t="str">
        <f t="shared" si="216"/>
        <v>rock</v>
      </c>
      <c r="S2301" s="7">
        <f t="shared" si="212"/>
        <v>40580.032511574071</v>
      </c>
      <c r="T2301" s="7">
        <f t="shared" si="213"/>
        <v>40565.032511574071</v>
      </c>
    </row>
    <row r="2302" spans="1:20" ht="43.2" hidden="1" x14ac:dyDescent="0.5500000000000000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5">
        <v>1340904416</v>
      </c>
      <c r="J2302">
        <v>1339694816</v>
      </c>
      <c r="K2302" t="b">
        <v>0</v>
      </c>
      <c r="L2302">
        <v>7</v>
      </c>
      <c r="M2302">
        <f t="shared" si="211"/>
        <v>115.71</v>
      </c>
      <c r="N2302" t="b">
        <v>1</v>
      </c>
      <c r="O2302">
        <f t="shared" si="214"/>
        <v>101</v>
      </c>
      <c r="P2302" t="s">
        <v>8276</v>
      </c>
      <c r="Q2302" t="str">
        <f t="shared" si="215"/>
        <v>music</v>
      </c>
      <c r="R2302" t="str">
        <f t="shared" si="216"/>
        <v>rock</v>
      </c>
      <c r="S2302" s="7">
        <f t="shared" si="212"/>
        <v>41088.727037037039</v>
      </c>
      <c r="T2302" s="7">
        <f t="shared" si="213"/>
        <v>41074.727037037039</v>
      </c>
    </row>
    <row r="2303" spans="1:20" ht="28.8" hidden="1" x14ac:dyDescent="0.5500000000000000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5">
        <v>1371785496</v>
      </c>
      <c r="J2303">
        <v>1369193496</v>
      </c>
      <c r="K2303" t="b">
        <v>1</v>
      </c>
      <c r="L2303">
        <v>211</v>
      </c>
      <c r="M2303">
        <f t="shared" si="211"/>
        <v>31.66</v>
      </c>
      <c r="N2303" t="b">
        <v>1</v>
      </c>
      <c r="O2303">
        <f t="shared" si="214"/>
        <v>134</v>
      </c>
      <c r="P2303" t="s">
        <v>8279</v>
      </c>
      <c r="Q2303" t="str">
        <f t="shared" si="215"/>
        <v>music</v>
      </c>
      <c r="R2303" t="str">
        <f t="shared" si="216"/>
        <v>indie rock</v>
      </c>
      <c r="S2303" s="7">
        <f t="shared" si="212"/>
        <v>41446.146944444445</v>
      </c>
      <c r="T2303" s="7">
        <f t="shared" si="213"/>
        <v>41416.146944444445</v>
      </c>
    </row>
    <row r="2304" spans="1:20" ht="43.2" hidden="1" x14ac:dyDescent="0.5500000000000000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5">
        <v>1388473200</v>
      </c>
      <c r="J2304">
        <v>1385585434</v>
      </c>
      <c r="K2304" t="b">
        <v>1</v>
      </c>
      <c r="L2304">
        <v>85</v>
      </c>
      <c r="M2304">
        <f t="shared" si="211"/>
        <v>46.18</v>
      </c>
      <c r="N2304" t="b">
        <v>1</v>
      </c>
      <c r="O2304">
        <f t="shared" si="214"/>
        <v>171</v>
      </c>
      <c r="P2304" t="s">
        <v>8279</v>
      </c>
      <c r="Q2304" t="str">
        <f t="shared" si="215"/>
        <v>music</v>
      </c>
      <c r="R2304" t="str">
        <f t="shared" si="216"/>
        <v>indie rock</v>
      </c>
      <c r="S2304" s="7">
        <f t="shared" si="212"/>
        <v>41639.291666666664</v>
      </c>
      <c r="T2304" s="7">
        <f t="shared" si="213"/>
        <v>41605.868449074071</v>
      </c>
    </row>
    <row r="2305" spans="1:20" ht="43.2" hidden="1" x14ac:dyDescent="0.5500000000000000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5">
        <v>1323747596</v>
      </c>
      <c r="J2305">
        <v>1320287996</v>
      </c>
      <c r="K2305" t="b">
        <v>1</v>
      </c>
      <c r="L2305">
        <v>103</v>
      </c>
      <c r="M2305">
        <f t="shared" si="211"/>
        <v>68.48</v>
      </c>
      <c r="N2305" t="b">
        <v>1</v>
      </c>
      <c r="O2305">
        <f t="shared" si="214"/>
        <v>109</v>
      </c>
      <c r="P2305" t="s">
        <v>8279</v>
      </c>
      <c r="Q2305" t="str">
        <f t="shared" si="215"/>
        <v>music</v>
      </c>
      <c r="R2305" t="str">
        <f t="shared" si="216"/>
        <v>indie rock</v>
      </c>
      <c r="S2305" s="7">
        <f t="shared" si="212"/>
        <v>40890.152731481481</v>
      </c>
      <c r="T2305" s="7">
        <f t="shared" si="213"/>
        <v>40850.111064814817</v>
      </c>
    </row>
    <row r="2306" spans="1:20" ht="43.2" hidden="1" x14ac:dyDescent="0.5500000000000000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5">
        <v>1293857940</v>
      </c>
      <c r="J2306">
        <v>1290281691</v>
      </c>
      <c r="K2306" t="b">
        <v>1</v>
      </c>
      <c r="L2306">
        <v>113</v>
      </c>
      <c r="M2306">
        <f t="shared" ref="M2306:M2369" si="217">IF(L2306=0,0,ROUND(E2306/L2306,2))</f>
        <v>53.47</v>
      </c>
      <c r="N2306" t="b">
        <v>1</v>
      </c>
      <c r="O2306">
        <f t="shared" si="214"/>
        <v>101</v>
      </c>
      <c r="P2306" t="s">
        <v>8279</v>
      </c>
      <c r="Q2306" t="str">
        <f t="shared" si="215"/>
        <v>music</v>
      </c>
      <c r="R2306" t="str">
        <f t="shared" si="216"/>
        <v>indie rock</v>
      </c>
      <c r="S2306" s="7">
        <f t="shared" ref="S2306:S2369" si="218">(((I2306/60)/60)/24)+DATE(1970,1,1)</f>
        <v>40544.207638888889</v>
      </c>
      <c r="T2306" s="7">
        <f t="shared" ref="T2306:T2369" si="219">(((J2306/60)/60)/24)+DATE(1970,1,1)</f>
        <v>40502.815868055557</v>
      </c>
    </row>
    <row r="2307" spans="1:20" ht="43.2" hidden="1" x14ac:dyDescent="0.5500000000000000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5">
        <v>1407520800</v>
      </c>
      <c r="J2307">
        <v>1405356072</v>
      </c>
      <c r="K2307" t="b">
        <v>1</v>
      </c>
      <c r="L2307">
        <v>167</v>
      </c>
      <c r="M2307">
        <f t="shared" si="217"/>
        <v>109.11</v>
      </c>
      <c r="N2307" t="b">
        <v>1</v>
      </c>
      <c r="O2307">
        <f t="shared" ref="O2307:O2370" si="220">ROUND(($E2307*100)/$D2307,0)</f>
        <v>101</v>
      </c>
      <c r="P2307" t="s">
        <v>8279</v>
      </c>
      <c r="Q2307" t="str">
        <f t="shared" ref="Q2307:Q2370" si="221">LEFT(P2307,FIND("/",P2307)-1)</f>
        <v>music</v>
      </c>
      <c r="R2307" t="str">
        <f t="shared" si="216"/>
        <v>indie rock</v>
      </c>
      <c r="S2307" s="7">
        <f t="shared" si="218"/>
        <v>41859.75</v>
      </c>
      <c r="T2307" s="7">
        <f t="shared" si="219"/>
        <v>41834.695277777777</v>
      </c>
    </row>
    <row r="2308" spans="1:20" ht="43.2" hidden="1" x14ac:dyDescent="0.5500000000000000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5">
        <v>1331352129</v>
      </c>
      <c r="J2308">
        <v>1328760129</v>
      </c>
      <c r="K2308" t="b">
        <v>1</v>
      </c>
      <c r="L2308">
        <v>73</v>
      </c>
      <c r="M2308">
        <f t="shared" si="217"/>
        <v>51.19</v>
      </c>
      <c r="N2308" t="b">
        <v>1</v>
      </c>
      <c r="O2308">
        <f t="shared" si="220"/>
        <v>107</v>
      </c>
      <c r="P2308" t="s">
        <v>8279</v>
      </c>
      <c r="Q2308" t="str">
        <f t="shared" si="221"/>
        <v>music</v>
      </c>
      <c r="R2308" t="str">
        <f t="shared" si="216"/>
        <v>indie rock</v>
      </c>
      <c r="S2308" s="7">
        <f t="shared" si="218"/>
        <v>40978.16815972222</v>
      </c>
      <c r="T2308" s="7">
        <f t="shared" si="219"/>
        <v>40948.16815972222</v>
      </c>
    </row>
    <row r="2309" spans="1:20" ht="43.2" hidden="1" x14ac:dyDescent="0.5500000000000000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5">
        <v>1336245328</v>
      </c>
      <c r="J2309">
        <v>1333653333</v>
      </c>
      <c r="K2309" t="b">
        <v>1</v>
      </c>
      <c r="L2309">
        <v>75</v>
      </c>
      <c r="M2309">
        <f t="shared" si="217"/>
        <v>27.94</v>
      </c>
      <c r="N2309" t="b">
        <v>1</v>
      </c>
      <c r="O2309">
        <f t="shared" si="220"/>
        <v>107</v>
      </c>
      <c r="P2309" t="s">
        <v>8279</v>
      </c>
      <c r="Q2309" t="str">
        <f t="shared" si="221"/>
        <v>music</v>
      </c>
      <c r="R2309" t="str">
        <f t="shared" si="216"/>
        <v>indie rock</v>
      </c>
      <c r="S2309" s="7">
        <f t="shared" si="218"/>
        <v>41034.802407407406</v>
      </c>
      <c r="T2309" s="7">
        <f t="shared" si="219"/>
        <v>41004.802465277775</v>
      </c>
    </row>
    <row r="2310" spans="1:20" ht="43.2" hidden="1" x14ac:dyDescent="0.5500000000000000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5">
        <v>1409274000</v>
      </c>
      <c r="J2310">
        <v>1406847996</v>
      </c>
      <c r="K2310" t="b">
        <v>1</v>
      </c>
      <c r="L2310">
        <v>614</v>
      </c>
      <c r="M2310">
        <f t="shared" si="217"/>
        <v>82.5</v>
      </c>
      <c r="N2310" t="b">
        <v>1</v>
      </c>
      <c r="O2310">
        <f t="shared" si="220"/>
        <v>101</v>
      </c>
      <c r="P2310" t="s">
        <v>8279</v>
      </c>
      <c r="Q2310" t="str">
        <f t="shared" si="221"/>
        <v>music</v>
      </c>
      <c r="R2310" t="str">
        <f t="shared" si="216"/>
        <v>indie rock</v>
      </c>
      <c r="S2310" s="7">
        <f t="shared" si="218"/>
        <v>41880.041666666664</v>
      </c>
      <c r="T2310" s="7">
        <f t="shared" si="219"/>
        <v>41851.962916666671</v>
      </c>
    </row>
    <row r="2311" spans="1:20" ht="43.2" hidden="1" x14ac:dyDescent="0.5500000000000000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5">
        <v>1362872537</v>
      </c>
      <c r="J2311">
        <v>1359848537</v>
      </c>
      <c r="K2311" t="b">
        <v>1</v>
      </c>
      <c r="L2311">
        <v>107</v>
      </c>
      <c r="M2311">
        <f t="shared" si="217"/>
        <v>59.82</v>
      </c>
      <c r="N2311" t="b">
        <v>1</v>
      </c>
      <c r="O2311">
        <f t="shared" si="220"/>
        <v>107</v>
      </c>
      <c r="P2311" t="s">
        <v>8279</v>
      </c>
      <c r="Q2311" t="str">
        <f t="shared" si="221"/>
        <v>music</v>
      </c>
      <c r="R2311" t="str">
        <f t="shared" si="216"/>
        <v>indie rock</v>
      </c>
      <c r="S2311" s="7">
        <f t="shared" si="218"/>
        <v>41342.987696759257</v>
      </c>
      <c r="T2311" s="7">
        <f t="shared" si="219"/>
        <v>41307.987696759257</v>
      </c>
    </row>
    <row r="2312" spans="1:20" ht="43.2" hidden="1" x14ac:dyDescent="0.5500000000000000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5">
        <v>1363889015</v>
      </c>
      <c r="J2312">
        <v>1361300615</v>
      </c>
      <c r="K2312" t="b">
        <v>1</v>
      </c>
      <c r="L2312">
        <v>1224</v>
      </c>
      <c r="M2312">
        <f t="shared" si="217"/>
        <v>64.819999999999993</v>
      </c>
      <c r="N2312" t="b">
        <v>1</v>
      </c>
      <c r="O2312">
        <f t="shared" si="220"/>
        <v>429</v>
      </c>
      <c r="P2312" t="s">
        <v>8279</v>
      </c>
      <c r="Q2312" t="str">
        <f t="shared" si="221"/>
        <v>music</v>
      </c>
      <c r="R2312" t="str">
        <f t="shared" si="216"/>
        <v>indie rock</v>
      </c>
      <c r="S2312" s="7">
        <f t="shared" si="218"/>
        <v>41354.752488425926</v>
      </c>
      <c r="T2312" s="7">
        <f t="shared" si="219"/>
        <v>41324.79415509259</v>
      </c>
    </row>
    <row r="2313" spans="1:20" ht="43.2" hidden="1" x14ac:dyDescent="0.5500000000000000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5">
        <v>1399421189</v>
      </c>
      <c r="J2313">
        <v>1396829189</v>
      </c>
      <c r="K2313" t="b">
        <v>1</v>
      </c>
      <c r="L2313">
        <v>104</v>
      </c>
      <c r="M2313">
        <f t="shared" si="217"/>
        <v>90.1</v>
      </c>
      <c r="N2313" t="b">
        <v>1</v>
      </c>
      <c r="O2313">
        <f t="shared" si="220"/>
        <v>104</v>
      </c>
      <c r="P2313" t="s">
        <v>8279</v>
      </c>
      <c r="Q2313" t="str">
        <f t="shared" si="221"/>
        <v>music</v>
      </c>
      <c r="R2313" t="str">
        <f t="shared" si="216"/>
        <v>indie rock</v>
      </c>
      <c r="S2313" s="7">
        <f t="shared" si="218"/>
        <v>41766.004502314812</v>
      </c>
      <c r="T2313" s="7">
        <f t="shared" si="219"/>
        <v>41736.004502314812</v>
      </c>
    </row>
    <row r="2314" spans="1:20" ht="43.2" hidden="1" x14ac:dyDescent="0.5500000000000000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5">
        <v>1397862000</v>
      </c>
      <c r="J2314">
        <v>1395155478</v>
      </c>
      <c r="K2314" t="b">
        <v>1</v>
      </c>
      <c r="L2314">
        <v>79</v>
      </c>
      <c r="M2314">
        <f t="shared" si="217"/>
        <v>40.96</v>
      </c>
      <c r="N2314" t="b">
        <v>1</v>
      </c>
      <c r="O2314">
        <f t="shared" si="220"/>
        <v>108</v>
      </c>
      <c r="P2314" t="s">
        <v>8279</v>
      </c>
      <c r="Q2314" t="str">
        <f t="shared" si="221"/>
        <v>music</v>
      </c>
      <c r="R2314" t="str">
        <f t="shared" si="216"/>
        <v>indie rock</v>
      </c>
      <c r="S2314" s="7">
        <f t="shared" si="218"/>
        <v>41747.958333333336</v>
      </c>
      <c r="T2314" s="7">
        <f t="shared" si="219"/>
        <v>41716.632847222223</v>
      </c>
    </row>
    <row r="2315" spans="1:20" ht="28.8" hidden="1" x14ac:dyDescent="0.5500000000000000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5">
        <v>1336086026</v>
      </c>
      <c r="J2315">
        <v>1333494026</v>
      </c>
      <c r="K2315" t="b">
        <v>1</v>
      </c>
      <c r="L2315">
        <v>157</v>
      </c>
      <c r="M2315">
        <f t="shared" si="217"/>
        <v>56</v>
      </c>
      <c r="N2315" t="b">
        <v>1</v>
      </c>
      <c r="O2315">
        <f t="shared" si="220"/>
        <v>176</v>
      </c>
      <c r="P2315" t="s">
        <v>8279</v>
      </c>
      <c r="Q2315" t="str">
        <f t="shared" si="221"/>
        <v>music</v>
      </c>
      <c r="R2315" t="str">
        <f t="shared" ref="R2315:R2378" si="222">RIGHT(P2315,LEN(P2315)-FIND("/",P2315))</f>
        <v>indie rock</v>
      </c>
      <c r="S2315" s="7">
        <f t="shared" si="218"/>
        <v>41032.958634259259</v>
      </c>
      <c r="T2315" s="7">
        <f t="shared" si="219"/>
        <v>41002.958634259259</v>
      </c>
    </row>
    <row r="2316" spans="1:20" ht="43.2" hidden="1" x14ac:dyDescent="0.5500000000000000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5">
        <v>1339074857</v>
      </c>
      <c r="J2316">
        <v>1336482857</v>
      </c>
      <c r="K2316" t="b">
        <v>1</v>
      </c>
      <c r="L2316">
        <v>50</v>
      </c>
      <c r="M2316">
        <f t="shared" si="217"/>
        <v>37.67</v>
      </c>
      <c r="N2316" t="b">
        <v>1</v>
      </c>
      <c r="O2316">
        <f t="shared" si="220"/>
        <v>157</v>
      </c>
      <c r="P2316" t="s">
        <v>8279</v>
      </c>
      <c r="Q2316" t="str">
        <f t="shared" si="221"/>
        <v>music</v>
      </c>
      <c r="R2316" t="str">
        <f t="shared" si="222"/>
        <v>indie rock</v>
      </c>
      <c r="S2316" s="7">
        <f t="shared" si="218"/>
        <v>41067.551585648151</v>
      </c>
      <c r="T2316" s="7">
        <f t="shared" si="219"/>
        <v>41037.551585648151</v>
      </c>
    </row>
    <row r="2317" spans="1:20" ht="28.8" hidden="1" x14ac:dyDescent="0.5500000000000000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5">
        <v>1336238743</v>
      </c>
      <c r="J2317">
        <v>1333646743</v>
      </c>
      <c r="K2317" t="b">
        <v>1</v>
      </c>
      <c r="L2317">
        <v>64</v>
      </c>
      <c r="M2317">
        <f t="shared" si="217"/>
        <v>40.08</v>
      </c>
      <c r="N2317" t="b">
        <v>1</v>
      </c>
      <c r="O2317">
        <f t="shared" si="220"/>
        <v>103</v>
      </c>
      <c r="P2317" t="s">
        <v>8279</v>
      </c>
      <c r="Q2317" t="str">
        <f t="shared" si="221"/>
        <v>music</v>
      </c>
      <c r="R2317" t="str">
        <f t="shared" si="222"/>
        <v>indie rock</v>
      </c>
      <c r="S2317" s="7">
        <f t="shared" si="218"/>
        <v>41034.72619212963</v>
      </c>
      <c r="T2317" s="7">
        <f t="shared" si="219"/>
        <v>41004.72619212963</v>
      </c>
    </row>
    <row r="2318" spans="1:20" ht="57.6" hidden="1" x14ac:dyDescent="0.5500000000000000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5">
        <v>1260383040</v>
      </c>
      <c r="J2318">
        <v>1253726650</v>
      </c>
      <c r="K2318" t="b">
        <v>1</v>
      </c>
      <c r="L2318">
        <v>200</v>
      </c>
      <c r="M2318">
        <f t="shared" si="217"/>
        <v>78.03</v>
      </c>
      <c r="N2318" t="b">
        <v>1</v>
      </c>
      <c r="O2318">
        <f t="shared" si="220"/>
        <v>104</v>
      </c>
      <c r="P2318" t="s">
        <v>8279</v>
      </c>
      <c r="Q2318" t="str">
        <f t="shared" si="221"/>
        <v>music</v>
      </c>
      <c r="R2318" t="str">
        <f t="shared" si="222"/>
        <v>indie rock</v>
      </c>
      <c r="S2318" s="7">
        <f t="shared" si="218"/>
        <v>40156.76666666667</v>
      </c>
      <c r="T2318" s="7">
        <f t="shared" si="219"/>
        <v>40079.725115740745</v>
      </c>
    </row>
    <row r="2319" spans="1:20" ht="43.2" hidden="1" x14ac:dyDescent="0.5500000000000000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5">
        <v>1266210000</v>
      </c>
      <c r="J2319">
        <v>1263474049</v>
      </c>
      <c r="K2319" t="b">
        <v>1</v>
      </c>
      <c r="L2319">
        <v>22</v>
      </c>
      <c r="M2319">
        <f t="shared" si="217"/>
        <v>18.91</v>
      </c>
      <c r="N2319" t="b">
        <v>1</v>
      </c>
      <c r="O2319">
        <f t="shared" si="220"/>
        <v>104</v>
      </c>
      <c r="P2319" t="s">
        <v>8279</v>
      </c>
      <c r="Q2319" t="str">
        <f t="shared" si="221"/>
        <v>music</v>
      </c>
      <c r="R2319" t="str">
        <f t="shared" si="222"/>
        <v>indie rock</v>
      </c>
      <c r="S2319" s="7">
        <f t="shared" si="218"/>
        <v>40224.208333333336</v>
      </c>
      <c r="T2319" s="7">
        <f t="shared" si="219"/>
        <v>40192.542233796295</v>
      </c>
    </row>
    <row r="2320" spans="1:20" ht="57.6" hidden="1" x14ac:dyDescent="0.5500000000000000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5">
        <v>1253937540</v>
      </c>
      <c r="J2320">
        <v>1251214014</v>
      </c>
      <c r="K2320" t="b">
        <v>1</v>
      </c>
      <c r="L2320">
        <v>163</v>
      </c>
      <c r="M2320">
        <f t="shared" si="217"/>
        <v>37.130000000000003</v>
      </c>
      <c r="N2320" t="b">
        <v>1</v>
      </c>
      <c r="O2320">
        <f t="shared" si="220"/>
        <v>121</v>
      </c>
      <c r="P2320" t="s">
        <v>8279</v>
      </c>
      <c r="Q2320" t="str">
        <f t="shared" si="221"/>
        <v>music</v>
      </c>
      <c r="R2320" t="str">
        <f t="shared" si="222"/>
        <v>indie rock</v>
      </c>
      <c r="S2320" s="7">
        <f t="shared" si="218"/>
        <v>40082.165972222225</v>
      </c>
      <c r="T2320" s="7">
        <f t="shared" si="219"/>
        <v>40050.643680555557</v>
      </c>
    </row>
    <row r="2321" spans="1:20" ht="43.2" hidden="1" x14ac:dyDescent="0.5500000000000000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5">
        <v>1387072685</v>
      </c>
      <c r="J2321">
        <v>1384480685</v>
      </c>
      <c r="K2321" t="b">
        <v>1</v>
      </c>
      <c r="L2321">
        <v>77</v>
      </c>
      <c r="M2321">
        <f t="shared" si="217"/>
        <v>41.96</v>
      </c>
      <c r="N2321" t="b">
        <v>1</v>
      </c>
      <c r="O2321">
        <f t="shared" si="220"/>
        <v>108</v>
      </c>
      <c r="P2321" t="s">
        <v>8279</v>
      </c>
      <c r="Q2321" t="str">
        <f t="shared" si="221"/>
        <v>music</v>
      </c>
      <c r="R2321" t="str">
        <f t="shared" si="222"/>
        <v>indie rock</v>
      </c>
      <c r="S2321" s="7">
        <f t="shared" si="218"/>
        <v>41623.082002314812</v>
      </c>
      <c r="T2321" s="7">
        <f t="shared" si="219"/>
        <v>41593.082002314812</v>
      </c>
    </row>
    <row r="2322" spans="1:20" ht="43.2" hidden="1" x14ac:dyDescent="0.5500000000000000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5">
        <v>1396463800</v>
      </c>
      <c r="J2322">
        <v>1393443400</v>
      </c>
      <c r="K2322" t="b">
        <v>1</v>
      </c>
      <c r="L2322">
        <v>89</v>
      </c>
      <c r="M2322">
        <f t="shared" si="217"/>
        <v>61.04</v>
      </c>
      <c r="N2322" t="b">
        <v>1</v>
      </c>
      <c r="O2322">
        <f t="shared" si="220"/>
        <v>109</v>
      </c>
      <c r="P2322" t="s">
        <v>8279</v>
      </c>
      <c r="Q2322" t="str">
        <f t="shared" si="221"/>
        <v>music</v>
      </c>
      <c r="R2322" t="str">
        <f t="shared" si="222"/>
        <v>indie rock</v>
      </c>
      <c r="S2322" s="7">
        <f t="shared" si="218"/>
        <v>41731.775462962964</v>
      </c>
      <c r="T2322" s="7">
        <f t="shared" si="219"/>
        <v>41696.817129629628</v>
      </c>
    </row>
    <row r="2323" spans="1:20" ht="43.2" hidden="1" x14ac:dyDescent="0.5500000000000000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5">
        <v>1491282901</v>
      </c>
      <c r="J2323">
        <v>1488694501</v>
      </c>
      <c r="K2323" t="b">
        <v>0</v>
      </c>
      <c r="L2323">
        <v>64</v>
      </c>
      <c r="M2323">
        <f t="shared" si="217"/>
        <v>64.53</v>
      </c>
      <c r="N2323" t="b">
        <v>0</v>
      </c>
      <c r="O2323">
        <f t="shared" si="220"/>
        <v>39</v>
      </c>
      <c r="P2323" t="s">
        <v>8298</v>
      </c>
      <c r="Q2323" t="str">
        <f t="shared" si="221"/>
        <v>food</v>
      </c>
      <c r="R2323" t="str">
        <f t="shared" si="222"/>
        <v>small batch</v>
      </c>
      <c r="S2323" s="7">
        <f t="shared" si="218"/>
        <v>42829.21876157407</v>
      </c>
      <c r="T2323" s="7">
        <f t="shared" si="219"/>
        <v>42799.260428240741</v>
      </c>
    </row>
    <row r="2324" spans="1:20" ht="43.2" hidden="1" x14ac:dyDescent="0.5500000000000000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5">
        <v>1491769769</v>
      </c>
      <c r="J2324">
        <v>1489181369</v>
      </c>
      <c r="K2324" t="b">
        <v>0</v>
      </c>
      <c r="L2324">
        <v>4</v>
      </c>
      <c r="M2324">
        <f t="shared" si="217"/>
        <v>21.25</v>
      </c>
      <c r="N2324" t="b">
        <v>0</v>
      </c>
      <c r="O2324">
        <f t="shared" si="220"/>
        <v>3</v>
      </c>
      <c r="P2324" t="s">
        <v>8298</v>
      </c>
      <c r="Q2324" t="str">
        <f t="shared" si="221"/>
        <v>food</v>
      </c>
      <c r="R2324" t="str">
        <f t="shared" si="222"/>
        <v>small batch</v>
      </c>
      <c r="S2324" s="7">
        <f t="shared" si="218"/>
        <v>42834.853807870371</v>
      </c>
      <c r="T2324" s="7">
        <f t="shared" si="219"/>
        <v>42804.895474537043</v>
      </c>
    </row>
    <row r="2325" spans="1:20" ht="43.2" hidden="1" x14ac:dyDescent="0.5500000000000000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5">
        <v>1490033247</v>
      </c>
      <c r="J2325">
        <v>1489428447</v>
      </c>
      <c r="K2325" t="b">
        <v>0</v>
      </c>
      <c r="L2325">
        <v>4</v>
      </c>
      <c r="M2325">
        <f t="shared" si="217"/>
        <v>30</v>
      </c>
      <c r="N2325" t="b">
        <v>0</v>
      </c>
      <c r="O2325">
        <f t="shared" si="220"/>
        <v>48</v>
      </c>
      <c r="P2325" t="s">
        <v>8298</v>
      </c>
      <c r="Q2325" t="str">
        <f t="shared" si="221"/>
        <v>food</v>
      </c>
      <c r="R2325" t="str">
        <f t="shared" si="222"/>
        <v>small batch</v>
      </c>
      <c r="S2325" s="7">
        <f t="shared" si="218"/>
        <v>42814.755173611105</v>
      </c>
      <c r="T2325" s="7">
        <f t="shared" si="219"/>
        <v>42807.755173611105</v>
      </c>
    </row>
    <row r="2326" spans="1:20" ht="28.8" hidden="1" x14ac:dyDescent="0.5500000000000000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5">
        <v>1490559285</v>
      </c>
      <c r="J2326">
        <v>1487970885</v>
      </c>
      <c r="K2326" t="b">
        <v>0</v>
      </c>
      <c r="L2326">
        <v>61</v>
      </c>
      <c r="M2326">
        <f t="shared" si="217"/>
        <v>25.49</v>
      </c>
      <c r="N2326" t="b">
        <v>0</v>
      </c>
      <c r="O2326">
        <f t="shared" si="220"/>
        <v>21</v>
      </c>
      <c r="P2326" t="s">
        <v>8298</v>
      </c>
      <c r="Q2326" t="str">
        <f t="shared" si="221"/>
        <v>food</v>
      </c>
      <c r="R2326" t="str">
        <f t="shared" si="222"/>
        <v>small batch</v>
      </c>
      <c r="S2326" s="7">
        <f t="shared" si="218"/>
        <v>42820.843576388885</v>
      </c>
      <c r="T2326" s="7">
        <f t="shared" si="219"/>
        <v>42790.885243055556</v>
      </c>
    </row>
    <row r="2327" spans="1:20" ht="43.2" hidden="1" x14ac:dyDescent="0.5500000000000000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5">
        <v>1490830331</v>
      </c>
      <c r="J2327">
        <v>1488241931</v>
      </c>
      <c r="K2327" t="b">
        <v>0</v>
      </c>
      <c r="L2327">
        <v>7</v>
      </c>
      <c r="M2327">
        <f t="shared" si="217"/>
        <v>11.43</v>
      </c>
      <c r="N2327" t="b">
        <v>0</v>
      </c>
      <c r="O2327">
        <f t="shared" si="220"/>
        <v>8</v>
      </c>
      <c r="P2327" t="s">
        <v>8298</v>
      </c>
      <c r="Q2327" t="str">
        <f t="shared" si="221"/>
        <v>food</v>
      </c>
      <c r="R2327" t="str">
        <f t="shared" si="222"/>
        <v>small batch</v>
      </c>
      <c r="S2327" s="7">
        <f t="shared" si="218"/>
        <v>42823.980682870373</v>
      </c>
      <c r="T2327" s="7">
        <f t="shared" si="219"/>
        <v>42794.022349537037</v>
      </c>
    </row>
    <row r="2328" spans="1:20" ht="43.2" hidden="1" x14ac:dyDescent="0.5500000000000000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5">
        <v>1493571600</v>
      </c>
      <c r="J2328">
        <v>1489106948</v>
      </c>
      <c r="K2328" t="b">
        <v>0</v>
      </c>
      <c r="L2328">
        <v>1</v>
      </c>
      <c r="M2328">
        <f t="shared" si="217"/>
        <v>108</v>
      </c>
      <c r="N2328" t="b">
        <v>0</v>
      </c>
      <c r="O2328">
        <f t="shared" si="220"/>
        <v>1</v>
      </c>
      <c r="P2328" t="s">
        <v>8298</v>
      </c>
      <c r="Q2328" t="str">
        <f t="shared" si="221"/>
        <v>food</v>
      </c>
      <c r="R2328" t="str">
        <f t="shared" si="222"/>
        <v>small batch</v>
      </c>
      <c r="S2328" s="7">
        <f t="shared" si="218"/>
        <v>42855.708333333328</v>
      </c>
      <c r="T2328" s="7">
        <f t="shared" si="219"/>
        <v>42804.034120370372</v>
      </c>
    </row>
    <row r="2329" spans="1:20" ht="28.8" hidden="1" x14ac:dyDescent="0.5500000000000000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5">
        <v>1409090440</v>
      </c>
      <c r="J2329">
        <v>1406066440</v>
      </c>
      <c r="K2329" t="b">
        <v>1</v>
      </c>
      <c r="L2329">
        <v>3355</v>
      </c>
      <c r="M2329">
        <f t="shared" si="217"/>
        <v>54.88</v>
      </c>
      <c r="N2329" t="b">
        <v>1</v>
      </c>
      <c r="O2329">
        <f t="shared" si="220"/>
        <v>526</v>
      </c>
      <c r="P2329" t="s">
        <v>8298</v>
      </c>
      <c r="Q2329" t="str">
        <f t="shared" si="221"/>
        <v>food</v>
      </c>
      <c r="R2329" t="str">
        <f t="shared" si="222"/>
        <v>small batch</v>
      </c>
      <c r="S2329" s="7">
        <f t="shared" si="218"/>
        <v>41877.917129629634</v>
      </c>
      <c r="T2329" s="7">
        <f t="shared" si="219"/>
        <v>41842.917129629634</v>
      </c>
    </row>
    <row r="2330" spans="1:20" ht="57.6" hidden="1" x14ac:dyDescent="0.5500000000000000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5">
        <v>1434307537</v>
      </c>
      <c r="J2330">
        <v>1431715537</v>
      </c>
      <c r="K2330" t="b">
        <v>1</v>
      </c>
      <c r="L2330">
        <v>537</v>
      </c>
      <c r="M2330">
        <f t="shared" si="217"/>
        <v>47.38</v>
      </c>
      <c r="N2330" t="b">
        <v>1</v>
      </c>
      <c r="O2330">
        <f t="shared" si="220"/>
        <v>254</v>
      </c>
      <c r="P2330" t="s">
        <v>8298</v>
      </c>
      <c r="Q2330" t="str">
        <f t="shared" si="221"/>
        <v>food</v>
      </c>
      <c r="R2330" t="str">
        <f t="shared" si="222"/>
        <v>small batch</v>
      </c>
      <c r="S2330" s="7">
        <f t="shared" si="218"/>
        <v>42169.781678240746</v>
      </c>
      <c r="T2330" s="7">
        <f t="shared" si="219"/>
        <v>42139.781678240746</v>
      </c>
    </row>
    <row r="2331" spans="1:20" ht="43.2" hidden="1" x14ac:dyDescent="0.5500000000000000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5">
        <v>1405609146</v>
      </c>
      <c r="J2331">
        <v>1403017146</v>
      </c>
      <c r="K2331" t="b">
        <v>1</v>
      </c>
      <c r="L2331">
        <v>125</v>
      </c>
      <c r="M2331">
        <f t="shared" si="217"/>
        <v>211.84</v>
      </c>
      <c r="N2331" t="b">
        <v>1</v>
      </c>
      <c r="O2331">
        <f t="shared" si="220"/>
        <v>106</v>
      </c>
      <c r="P2331" t="s">
        <v>8298</v>
      </c>
      <c r="Q2331" t="str">
        <f t="shared" si="221"/>
        <v>food</v>
      </c>
      <c r="R2331" t="str">
        <f t="shared" si="222"/>
        <v>small batch</v>
      </c>
      <c r="S2331" s="7">
        <f t="shared" si="218"/>
        <v>41837.624374999999</v>
      </c>
      <c r="T2331" s="7">
        <f t="shared" si="219"/>
        <v>41807.624374999999</v>
      </c>
    </row>
    <row r="2332" spans="1:20" ht="43.2" hidden="1" x14ac:dyDescent="0.5500000000000000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5">
        <v>1451001600</v>
      </c>
      <c r="J2332">
        <v>1448400943</v>
      </c>
      <c r="K2332" t="b">
        <v>1</v>
      </c>
      <c r="L2332">
        <v>163</v>
      </c>
      <c r="M2332">
        <f t="shared" si="217"/>
        <v>219.93</v>
      </c>
      <c r="N2332" t="b">
        <v>1</v>
      </c>
      <c r="O2332">
        <f t="shared" si="220"/>
        <v>102</v>
      </c>
      <c r="P2332" t="s">
        <v>8298</v>
      </c>
      <c r="Q2332" t="str">
        <f t="shared" si="221"/>
        <v>food</v>
      </c>
      <c r="R2332" t="str">
        <f t="shared" si="222"/>
        <v>small batch</v>
      </c>
      <c r="S2332" s="7">
        <f t="shared" si="218"/>
        <v>42363</v>
      </c>
      <c r="T2332" s="7">
        <f t="shared" si="219"/>
        <v>42332.89980324074</v>
      </c>
    </row>
    <row r="2333" spans="1:20" ht="43.2" hidden="1" x14ac:dyDescent="0.5500000000000000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5">
        <v>1408320490</v>
      </c>
      <c r="J2333">
        <v>1405728490</v>
      </c>
      <c r="K2333" t="b">
        <v>1</v>
      </c>
      <c r="L2333">
        <v>283</v>
      </c>
      <c r="M2333">
        <f t="shared" si="217"/>
        <v>40.799999999999997</v>
      </c>
      <c r="N2333" t="b">
        <v>1</v>
      </c>
      <c r="O2333">
        <f t="shared" si="220"/>
        <v>144</v>
      </c>
      <c r="P2333" t="s">
        <v>8298</v>
      </c>
      <c r="Q2333" t="str">
        <f t="shared" si="221"/>
        <v>food</v>
      </c>
      <c r="R2333" t="str">
        <f t="shared" si="222"/>
        <v>small batch</v>
      </c>
      <c r="S2333" s="7">
        <f t="shared" si="218"/>
        <v>41869.005671296298</v>
      </c>
      <c r="T2333" s="7">
        <f t="shared" si="219"/>
        <v>41839.005671296298</v>
      </c>
    </row>
    <row r="2334" spans="1:20" ht="43.2" hidden="1" x14ac:dyDescent="0.5500000000000000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5">
        <v>1423235071</v>
      </c>
      <c r="J2334">
        <v>1420643071</v>
      </c>
      <c r="K2334" t="b">
        <v>1</v>
      </c>
      <c r="L2334">
        <v>352</v>
      </c>
      <c r="M2334">
        <f t="shared" si="217"/>
        <v>75.5</v>
      </c>
      <c r="N2334" t="b">
        <v>1</v>
      </c>
      <c r="O2334">
        <f t="shared" si="220"/>
        <v>106</v>
      </c>
      <c r="P2334" t="s">
        <v>8298</v>
      </c>
      <c r="Q2334" t="str">
        <f t="shared" si="221"/>
        <v>food</v>
      </c>
      <c r="R2334" t="str">
        <f t="shared" si="222"/>
        <v>small batch</v>
      </c>
      <c r="S2334" s="7">
        <f t="shared" si="218"/>
        <v>42041.628136574072</v>
      </c>
      <c r="T2334" s="7">
        <f t="shared" si="219"/>
        <v>42011.628136574072</v>
      </c>
    </row>
    <row r="2335" spans="1:20" ht="43.2" hidden="1" x14ac:dyDescent="0.5500000000000000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5">
        <v>1401385800</v>
      </c>
      <c r="J2335">
        <v>1399563390</v>
      </c>
      <c r="K2335" t="b">
        <v>1</v>
      </c>
      <c r="L2335">
        <v>94</v>
      </c>
      <c r="M2335">
        <f t="shared" si="217"/>
        <v>13.54</v>
      </c>
      <c r="N2335" t="b">
        <v>1</v>
      </c>
      <c r="O2335">
        <f t="shared" si="220"/>
        <v>212</v>
      </c>
      <c r="P2335" t="s">
        <v>8298</v>
      </c>
      <c r="Q2335" t="str">
        <f t="shared" si="221"/>
        <v>food</v>
      </c>
      <c r="R2335" t="str">
        <f t="shared" si="222"/>
        <v>small batch</v>
      </c>
      <c r="S2335" s="7">
        <f t="shared" si="218"/>
        <v>41788.743055555555</v>
      </c>
      <c r="T2335" s="7">
        <f t="shared" si="219"/>
        <v>41767.650347222225</v>
      </c>
    </row>
    <row r="2336" spans="1:20" ht="43.2" hidden="1" x14ac:dyDescent="0.5500000000000000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5">
        <v>1415208840</v>
      </c>
      <c r="J2336">
        <v>1412611498</v>
      </c>
      <c r="K2336" t="b">
        <v>1</v>
      </c>
      <c r="L2336">
        <v>67</v>
      </c>
      <c r="M2336">
        <f t="shared" si="217"/>
        <v>60.87</v>
      </c>
      <c r="N2336" t="b">
        <v>1</v>
      </c>
      <c r="O2336">
        <f t="shared" si="220"/>
        <v>102</v>
      </c>
      <c r="P2336" t="s">
        <v>8298</v>
      </c>
      <c r="Q2336" t="str">
        <f t="shared" si="221"/>
        <v>food</v>
      </c>
      <c r="R2336" t="str">
        <f t="shared" si="222"/>
        <v>small batch</v>
      </c>
      <c r="S2336" s="7">
        <f t="shared" si="218"/>
        <v>41948.731944444444</v>
      </c>
      <c r="T2336" s="7">
        <f t="shared" si="219"/>
        <v>41918.670115740737</v>
      </c>
    </row>
    <row r="2337" spans="1:20" ht="43.2" hidden="1" x14ac:dyDescent="0.5500000000000000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5">
        <v>1402494243</v>
      </c>
      <c r="J2337">
        <v>1399902243</v>
      </c>
      <c r="K2337" t="b">
        <v>1</v>
      </c>
      <c r="L2337">
        <v>221</v>
      </c>
      <c r="M2337">
        <f t="shared" si="217"/>
        <v>115.69</v>
      </c>
      <c r="N2337" t="b">
        <v>1</v>
      </c>
      <c r="O2337">
        <f t="shared" si="220"/>
        <v>102</v>
      </c>
      <c r="P2337" t="s">
        <v>8298</v>
      </c>
      <c r="Q2337" t="str">
        <f t="shared" si="221"/>
        <v>food</v>
      </c>
      <c r="R2337" t="str">
        <f t="shared" si="222"/>
        <v>small batch</v>
      </c>
      <c r="S2337" s="7">
        <f t="shared" si="218"/>
        <v>41801.572256944448</v>
      </c>
      <c r="T2337" s="7">
        <f t="shared" si="219"/>
        <v>41771.572256944448</v>
      </c>
    </row>
    <row r="2338" spans="1:20" ht="43.2" hidden="1" x14ac:dyDescent="0.5500000000000000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5">
        <v>1394316695</v>
      </c>
      <c r="J2338">
        <v>1390860695</v>
      </c>
      <c r="K2338" t="b">
        <v>1</v>
      </c>
      <c r="L2338">
        <v>2165</v>
      </c>
      <c r="M2338">
        <f t="shared" si="217"/>
        <v>48.1</v>
      </c>
      <c r="N2338" t="b">
        <v>1</v>
      </c>
      <c r="O2338">
        <f t="shared" si="220"/>
        <v>521</v>
      </c>
      <c r="P2338" t="s">
        <v>8298</v>
      </c>
      <c r="Q2338" t="str">
        <f t="shared" si="221"/>
        <v>food</v>
      </c>
      <c r="R2338" t="str">
        <f t="shared" si="222"/>
        <v>small batch</v>
      </c>
      <c r="S2338" s="7">
        <f t="shared" si="218"/>
        <v>41706.924710648149</v>
      </c>
      <c r="T2338" s="7">
        <f t="shared" si="219"/>
        <v>41666.924710648149</v>
      </c>
    </row>
    <row r="2339" spans="1:20" ht="28.8" hidden="1" x14ac:dyDescent="0.5500000000000000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5">
        <v>1403796143</v>
      </c>
      <c r="J2339">
        <v>1401204143</v>
      </c>
      <c r="K2339" t="b">
        <v>1</v>
      </c>
      <c r="L2339">
        <v>179</v>
      </c>
      <c r="M2339">
        <f t="shared" si="217"/>
        <v>74.180000000000007</v>
      </c>
      <c r="N2339" t="b">
        <v>1</v>
      </c>
      <c r="O2339">
        <f t="shared" si="220"/>
        <v>111</v>
      </c>
      <c r="P2339" t="s">
        <v>8298</v>
      </c>
      <c r="Q2339" t="str">
        <f t="shared" si="221"/>
        <v>food</v>
      </c>
      <c r="R2339" t="str">
        <f t="shared" si="222"/>
        <v>small batch</v>
      </c>
      <c r="S2339" s="7">
        <f t="shared" si="218"/>
        <v>41816.640543981484</v>
      </c>
      <c r="T2339" s="7">
        <f t="shared" si="219"/>
        <v>41786.640543981484</v>
      </c>
    </row>
    <row r="2340" spans="1:20" ht="43.2" hidden="1" x14ac:dyDescent="0.5500000000000000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5">
        <v>1404077484</v>
      </c>
      <c r="J2340">
        <v>1401485484</v>
      </c>
      <c r="K2340" t="b">
        <v>1</v>
      </c>
      <c r="L2340">
        <v>123</v>
      </c>
      <c r="M2340">
        <f t="shared" si="217"/>
        <v>123.35</v>
      </c>
      <c r="N2340" t="b">
        <v>1</v>
      </c>
      <c r="O2340">
        <f t="shared" si="220"/>
        <v>101</v>
      </c>
      <c r="P2340" t="s">
        <v>8298</v>
      </c>
      <c r="Q2340" t="str">
        <f t="shared" si="221"/>
        <v>food</v>
      </c>
      <c r="R2340" t="str">
        <f t="shared" si="222"/>
        <v>small batch</v>
      </c>
      <c r="S2340" s="7">
        <f t="shared" si="218"/>
        <v>41819.896805555552</v>
      </c>
      <c r="T2340" s="7">
        <f t="shared" si="219"/>
        <v>41789.896805555552</v>
      </c>
    </row>
    <row r="2341" spans="1:20" ht="43.2" hidden="1" x14ac:dyDescent="0.5500000000000000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5">
        <v>1482134340</v>
      </c>
      <c r="J2341">
        <v>1479496309</v>
      </c>
      <c r="K2341" t="b">
        <v>1</v>
      </c>
      <c r="L2341">
        <v>1104</v>
      </c>
      <c r="M2341">
        <f t="shared" si="217"/>
        <v>66.62</v>
      </c>
      <c r="N2341" t="b">
        <v>1</v>
      </c>
      <c r="O2341">
        <f t="shared" si="220"/>
        <v>294</v>
      </c>
      <c r="P2341" t="s">
        <v>8298</v>
      </c>
      <c r="Q2341" t="str">
        <f t="shared" si="221"/>
        <v>food</v>
      </c>
      <c r="R2341" t="str">
        <f t="shared" si="222"/>
        <v>small batch</v>
      </c>
      <c r="S2341" s="7">
        <f t="shared" si="218"/>
        <v>42723.332638888889</v>
      </c>
      <c r="T2341" s="7">
        <f t="shared" si="219"/>
        <v>42692.79987268518</v>
      </c>
    </row>
    <row r="2342" spans="1:20" ht="43.2" hidden="1" x14ac:dyDescent="0.5500000000000000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5">
        <v>1477841138</v>
      </c>
      <c r="J2342">
        <v>1475249138</v>
      </c>
      <c r="K2342" t="b">
        <v>1</v>
      </c>
      <c r="L2342">
        <v>403</v>
      </c>
      <c r="M2342">
        <f t="shared" si="217"/>
        <v>104.99</v>
      </c>
      <c r="N2342" t="b">
        <v>1</v>
      </c>
      <c r="O2342">
        <f t="shared" si="220"/>
        <v>106</v>
      </c>
      <c r="P2342" t="s">
        <v>8298</v>
      </c>
      <c r="Q2342" t="str">
        <f t="shared" si="221"/>
        <v>food</v>
      </c>
      <c r="R2342" t="str">
        <f t="shared" si="222"/>
        <v>small batch</v>
      </c>
      <c r="S2342" s="7">
        <f t="shared" si="218"/>
        <v>42673.642800925925</v>
      </c>
      <c r="T2342" s="7">
        <f t="shared" si="219"/>
        <v>42643.642800925925</v>
      </c>
    </row>
    <row r="2343" spans="1:20" ht="43.2" hidden="1" x14ac:dyDescent="0.5500000000000000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5">
        <v>1436729504</v>
      </c>
      <c r="J2343">
        <v>1434137504</v>
      </c>
      <c r="K2343" t="b">
        <v>0</v>
      </c>
      <c r="L2343">
        <v>0</v>
      </c>
      <c r="M2343">
        <f t="shared" si="217"/>
        <v>0</v>
      </c>
      <c r="N2343" t="b">
        <v>0</v>
      </c>
      <c r="O2343">
        <f t="shared" si="220"/>
        <v>0</v>
      </c>
      <c r="P2343" t="s">
        <v>8272</v>
      </c>
      <c r="Q2343" t="str">
        <f t="shared" si="221"/>
        <v>technology</v>
      </c>
      <c r="R2343" t="str">
        <f t="shared" si="222"/>
        <v>web</v>
      </c>
      <c r="S2343" s="7">
        <f t="shared" si="218"/>
        <v>42197.813703703709</v>
      </c>
      <c r="T2343" s="7">
        <f t="shared" si="219"/>
        <v>42167.813703703709</v>
      </c>
    </row>
    <row r="2344" spans="1:20" ht="43.2" hidden="1" x14ac:dyDescent="0.5500000000000000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5">
        <v>1412571600</v>
      </c>
      <c r="J2344">
        <v>1410799870</v>
      </c>
      <c r="K2344" t="b">
        <v>0</v>
      </c>
      <c r="L2344">
        <v>0</v>
      </c>
      <c r="M2344">
        <f t="shared" si="217"/>
        <v>0</v>
      </c>
      <c r="N2344" t="b">
        <v>0</v>
      </c>
      <c r="O2344">
        <f t="shared" si="220"/>
        <v>0</v>
      </c>
      <c r="P2344" t="s">
        <v>8272</v>
      </c>
      <c r="Q2344" t="str">
        <f t="shared" si="221"/>
        <v>technology</v>
      </c>
      <c r="R2344" t="str">
        <f t="shared" si="222"/>
        <v>web</v>
      </c>
      <c r="S2344" s="7">
        <f t="shared" si="218"/>
        <v>41918.208333333336</v>
      </c>
      <c r="T2344" s="7">
        <f t="shared" si="219"/>
        <v>41897.702199074076</v>
      </c>
    </row>
    <row r="2345" spans="1:20" ht="43.2" hidden="1" x14ac:dyDescent="0.5500000000000000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5">
        <v>1452282420</v>
      </c>
      <c r="J2345">
        <v>1447962505</v>
      </c>
      <c r="K2345" t="b">
        <v>0</v>
      </c>
      <c r="L2345">
        <v>1</v>
      </c>
      <c r="M2345">
        <f t="shared" si="217"/>
        <v>300</v>
      </c>
      <c r="N2345" t="b">
        <v>0</v>
      </c>
      <c r="O2345">
        <f t="shared" si="220"/>
        <v>3</v>
      </c>
      <c r="P2345" t="s">
        <v>8272</v>
      </c>
      <c r="Q2345" t="str">
        <f t="shared" si="221"/>
        <v>technology</v>
      </c>
      <c r="R2345" t="str">
        <f t="shared" si="222"/>
        <v>web</v>
      </c>
      <c r="S2345" s="7">
        <f t="shared" si="218"/>
        <v>42377.82430555555</v>
      </c>
      <c r="T2345" s="7">
        <f t="shared" si="219"/>
        <v>42327.825289351851</v>
      </c>
    </row>
    <row r="2346" spans="1:20" ht="43.2" hidden="1" x14ac:dyDescent="0.5500000000000000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5">
        <v>1466789269</v>
      </c>
      <c r="J2346">
        <v>1464197269</v>
      </c>
      <c r="K2346" t="b">
        <v>0</v>
      </c>
      <c r="L2346">
        <v>1</v>
      </c>
      <c r="M2346">
        <f t="shared" si="217"/>
        <v>1</v>
      </c>
      <c r="N2346" t="b">
        <v>0</v>
      </c>
      <c r="O2346">
        <f t="shared" si="220"/>
        <v>0</v>
      </c>
      <c r="P2346" t="s">
        <v>8272</v>
      </c>
      <c r="Q2346" t="str">
        <f t="shared" si="221"/>
        <v>technology</v>
      </c>
      <c r="R2346" t="str">
        <f t="shared" si="222"/>
        <v>web</v>
      </c>
      <c r="S2346" s="7">
        <f t="shared" si="218"/>
        <v>42545.727650462963</v>
      </c>
      <c r="T2346" s="7">
        <f t="shared" si="219"/>
        <v>42515.727650462963</v>
      </c>
    </row>
    <row r="2347" spans="1:20" ht="43.2" hidden="1" x14ac:dyDescent="0.5500000000000000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5">
        <v>1427845140</v>
      </c>
      <c r="J2347">
        <v>1424822556</v>
      </c>
      <c r="K2347" t="b">
        <v>0</v>
      </c>
      <c r="L2347">
        <v>0</v>
      </c>
      <c r="M2347">
        <f t="shared" si="217"/>
        <v>0</v>
      </c>
      <c r="N2347" t="b">
        <v>0</v>
      </c>
      <c r="O2347">
        <f t="shared" si="220"/>
        <v>0</v>
      </c>
      <c r="P2347" t="s">
        <v>8272</v>
      </c>
      <c r="Q2347" t="str">
        <f t="shared" si="221"/>
        <v>technology</v>
      </c>
      <c r="R2347" t="str">
        <f t="shared" si="222"/>
        <v>web</v>
      </c>
      <c r="S2347" s="7">
        <f t="shared" si="218"/>
        <v>42094.985416666663</v>
      </c>
      <c r="T2347" s="7">
        <f t="shared" si="219"/>
        <v>42060.001805555556</v>
      </c>
    </row>
    <row r="2348" spans="1:20" ht="43.2" hidden="1" x14ac:dyDescent="0.5500000000000000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5">
        <v>1476731431</v>
      </c>
      <c r="J2348">
        <v>1472843431</v>
      </c>
      <c r="K2348" t="b">
        <v>0</v>
      </c>
      <c r="L2348">
        <v>3</v>
      </c>
      <c r="M2348">
        <f t="shared" si="217"/>
        <v>13</v>
      </c>
      <c r="N2348" t="b">
        <v>0</v>
      </c>
      <c r="O2348">
        <f t="shared" si="220"/>
        <v>0</v>
      </c>
      <c r="P2348" t="s">
        <v>8272</v>
      </c>
      <c r="Q2348" t="str">
        <f t="shared" si="221"/>
        <v>technology</v>
      </c>
      <c r="R2348" t="str">
        <f t="shared" si="222"/>
        <v>web</v>
      </c>
      <c r="S2348" s="7">
        <f t="shared" si="218"/>
        <v>42660.79896990741</v>
      </c>
      <c r="T2348" s="7">
        <f t="shared" si="219"/>
        <v>42615.79896990741</v>
      </c>
    </row>
    <row r="2349" spans="1:20" ht="43.2" hidden="1" x14ac:dyDescent="0.5500000000000000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5">
        <v>1472135676</v>
      </c>
      <c r="J2349">
        <v>1469543676</v>
      </c>
      <c r="K2349" t="b">
        <v>0</v>
      </c>
      <c r="L2349">
        <v>1</v>
      </c>
      <c r="M2349">
        <f t="shared" si="217"/>
        <v>15</v>
      </c>
      <c r="N2349" t="b">
        <v>0</v>
      </c>
      <c r="O2349">
        <f t="shared" si="220"/>
        <v>2</v>
      </c>
      <c r="P2349" t="s">
        <v>8272</v>
      </c>
      <c r="Q2349" t="str">
        <f t="shared" si="221"/>
        <v>technology</v>
      </c>
      <c r="R2349" t="str">
        <f t="shared" si="222"/>
        <v>web</v>
      </c>
      <c r="S2349" s="7">
        <f t="shared" si="218"/>
        <v>42607.607361111113</v>
      </c>
      <c r="T2349" s="7">
        <f t="shared" si="219"/>
        <v>42577.607361111113</v>
      </c>
    </row>
    <row r="2350" spans="1:20" ht="43.2" hidden="1" x14ac:dyDescent="0.5500000000000000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5">
        <v>1456006938</v>
      </c>
      <c r="J2350">
        <v>1450822938</v>
      </c>
      <c r="K2350" t="b">
        <v>0</v>
      </c>
      <c r="L2350">
        <v>5</v>
      </c>
      <c r="M2350">
        <f t="shared" si="217"/>
        <v>54</v>
      </c>
      <c r="N2350" t="b">
        <v>0</v>
      </c>
      <c r="O2350">
        <f t="shared" si="220"/>
        <v>0</v>
      </c>
      <c r="P2350" t="s">
        <v>8272</v>
      </c>
      <c r="Q2350" t="str">
        <f t="shared" si="221"/>
        <v>technology</v>
      </c>
      <c r="R2350" t="str">
        <f t="shared" si="222"/>
        <v>web</v>
      </c>
      <c r="S2350" s="7">
        <f t="shared" si="218"/>
        <v>42420.932152777779</v>
      </c>
      <c r="T2350" s="7">
        <f t="shared" si="219"/>
        <v>42360.932152777779</v>
      </c>
    </row>
    <row r="2351" spans="1:20" ht="43.2" hidden="1" x14ac:dyDescent="0.5500000000000000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5">
        <v>1439318228</v>
      </c>
      <c r="J2351">
        <v>1436812628</v>
      </c>
      <c r="K2351" t="b">
        <v>0</v>
      </c>
      <c r="L2351">
        <v>0</v>
      </c>
      <c r="M2351">
        <f t="shared" si="217"/>
        <v>0</v>
      </c>
      <c r="N2351" t="b">
        <v>0</v>
      </c>
      <c r="O2351">
        <f t="shared" si="220"/>
        <v>0</v>
      </c>
      <c r="P2351" t="s">
        <v>8272</v>
      </c>
      <c r="Q2351" t="str">
        <f t="shared" si="221"/>
        <v>technology</v>
      </c>
      <c r="R2351" t="str">
        <f t="shared" si="222"/>
        <v>web</v>
      </c>
      <c r="S2351" s="7">
        <f t="shared" si="218"/>
        <v>42227.775787037041</v>
      </c>
      <c r="T2351" s="7">
        <f t="shared" si="219"/>
        <v>42198.775787037041</v>
      </c>
    </row>
    <row r="2352" spans="1:20" ht="43.2" hidden="1" x14ac:dyDescent="0.5500000000000000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5">
        <v>1483474370</v>
      </c>
      <c r="J2352">
        <v>1480882370</v>
      </c>
      <c r="K2352" t="b">
        <v>0</v>
      </c>
      <c r="L2352">
        <v>0</v>
      </c>
      <c r="M2352">
        <f t="shared" si="217"/>
        <v>0</v>
      </c>
      <c r="N2352" t="b">
        <v>0</v>
      </c>
      <c r="O2352">
        <f t="shared" si="220"/>
        <v>0</v>
      </c>
      <c r="P2352" t="s">
        <v>8272</v>
      </c>
      <c r="Q2352" t="str">
        <f t="shared" si="221"/>
        <v>technology</v>
      </c>
      <c r="R2352" t="str">
        <f t="shared" si="222"/>
        <v>web</v>
      </c>
      <c r="S2352" s="7">
        <f t="shared" si="218"/>
        <v>42738.842245370368</v>
      </c>
      <c r="T2352" s="7">
        <f t="shared" si="219"/>
        <v>42708.842245370368</v>
      </c>
    </row>
    <row r="2353" spans="1:20" ht="28.8" hidden="1" x14ac:dyDescent="0.5500000000000000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5">
        <v>1430360739</v>
      </c>
      <c r="J2353">
        <v>1427768739</v>
      </c>
      <c r="K2353" t="b">
        <v>0</v>
      </c>
      <c r="L2353">
        <v>7</v>
      </c>
      <c r="M2353">
        <f t="shared" si="217"/>
        <v>15.43</v>
      </c>
      <c r="N2353" t="b">
        <v>0</v>
      </c>
      <c r="O2353">
        <f t="shared" si="220"/>
        <v>1</v>
      </c>
      <c r="P2353" t="s">
        <v>8272</v>
      </c>
      <c r="Q2353" t="str">
        <f t="shared" si="221"/>
        <v>technology</v>
      </c>
      <c r="R2353" t="str">
        <f t="shared" si="222"/>
        <v>web</v>
      </c>
      <c r="S2353" s="7">
        <f t="shared" si="218"/>
        <v>42124.101145833338</v>
      </c>
      <c r="T2353" s="7">
        <f t="shared" si="219"/>
        <v>42094.101145833338</v>
      </c>
    </row>
    <row r="2354" spans="1:20" ht="43.2" hidden="1" x14ac:dyDescent="0.5500000000000000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5">
        <v>1433603552</v>
      </c>
      <c r="J2354">
        <v>1428419552</v>
      </c>
      <c r="K2354" t="b">
        <v>0</v>
      </c>
      <c r="L2354">
        <v>0</v>
      </c>
      <c r="M2354">
        <f t="shared" si="217"/>
        <v>0</v>
      </c>
      <c r="N2354" t="b">
        <v>0</v>
      </c>
      <c r="O2354">
        <f t="shared" si="220"/>
        <v>0</v>
      </c>
      <c r="P2354" t="s">
        <v>8272</v>
      </c>
      <c r="Q2354" t="str">
        <f t="shared" si="221"/>
        <v>technology</v>
      </c>
      <c r="R2354" t="str">
        <f t="shared" si="222"/>
        <v>web</v>
      </c>
      <c r="S2354" s="7">
        <f t="shared" si="218"/>
        <v>42161.633703703701</v>
      </c>
      <c r="T2354" s="7">
        <f t="shared" si="219"/>
        <v>42101.633703703701</v>
      </c>
    </row>
    <row r="2355" spans="1:20" ht="43.2" hidden="1" x14ac:dyDescent="0.5500000000000000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5">
        <v>1429632822</v>
      </c>
      <c r="J2355">
        <v>1428596022</v>
      </c>
      <c r="K2355" t="b">
        <v>0</v>
      </c>
      <c r="L2355">
        <v>0</v>
      </c>
      <c r="M2355">
        <f t="shared" si="217"/>
        <v>0</v>
      </c>
      <c r="N2355" t="b">
        <v>0</v>
      </c>
      <c r="O2355">
        <f t="shared" si="220"/>
        <v>0</v>
      </c>
      <c r="P2355" t="s">
        <v>8272</v>
      </c>
      <c r="Q2355" t="str">
        <f t="shared" si="221"/>
        <v>technology</v>
      </c>
      <c r="R2355" t="str">
        <f t="shared" si="222"/>
        <v>web</v>
      </c>
      <c r="S2355" s="7">
        <f t="shared" si="218"/>
        <v>42115.676180555558</v>
      </c>
      <c r="T2355" s="7">
        <f t="shared" si="219"/>
        <v>42103.676180555558</v>
      </c>
    </row>
    <row r="2356" spans="1:20" ht="43.2" hidden="1" x14ac:dyDescent="0.5500000000000000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5">
        <v>1420910460</v>
      </c>
      <c r="J2356">
        <v>1415726460</v>
      </c>
      <c r="K2356" t="b">
        <v>0</v>
      </c>
      <c r="L2356">
        <v>1</v>
      </c>
      <c r="M2356">
        <f t="shared" si="217"/>
        <v>25</v>
      </c>
      <c r="N2356" t="b">
        <v>0</v>
      </c>
      <c r="O2356">
        <f t="shared" si="220"/>
        <v>0</v>
      </c>
      <c r="P2356" t="s">
        <v>8272</v>
      </c>
      <c r="Q2356" t="str">
        <f t="shared" si="221"/>
        <v>technology</v>
      </c>
      <c r="R2356" t="str">
        <f t="shared" si="222"/>
        <v>web</v>
      </c>
      <c r="S2356" s="7">
        <f t="shared" si="218"/>
        <v>42014.722916666666</v>
      </c>
      <c r="T2356" s="7">
        <f t="shared" si="219"/>
        <v>41954.722916666666</v>
      </c>
    </row>
    <row r="2357" spans="1:20" ht="43.2" hidden="1" x14ac:dyDescent="0.5500000000000000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5">
        <v>1430604136</v>
      </c>
      <c r="J2357">
        <v>1428012136</v>
      </c>
      <c r="K2357" t="b">
        <v>0</v>
      </c>
      <c r="L2357">
        <v>2</v>
      </c>
      <c r="M2357">
        <f t="shared" si="217"/>
        <v>27.5</v>
      </c>
      <c r="N2357" t="b">
        <v>0</v>
      </c>
      <c r="O2357">
        <f t="shared" si="220"/>
        <v>1</v>
      </c>
      <c r="P2357" t="s">
        <v>8272</v>
      </c>
      <c r="Q2357" t="str">
        <f t="shared" si="221"/>
        <v>technology</v>
      </c>
      <c r="R2357" t="str">
        <f t="shared" si="222"/>
        <v>web</v>
      </c>
      <c r="S2357" s="7">
        <f t="shared" si="218"/>
        <v>42126.918240740735</v>
      </c>
      <c r="T2357" s="7">
        <f t="shared" si="219"/>
        <v>42096.918240740735</v>
      </c>
    </row>
    <row r="2358" spans="1:20" ht="28.8" hidden="1" x14ac:dyDescent="0.5500000000000000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5">
        <v>1433530104</v>
      </c>
      <c r="J2358">
        <v>1430938104</v>
      </c>
      <c r="K2358" t="b">
        <v>0</v>
      </c>
      <c r="L2358">
        <v>0</v>
      </c>
      <c r="M2358">
        <f t="shared" si="217"/>
        <v>0</v>
      </c>
      <c r="N2358" t="b">
        <v>0</v>
      </c>
      <c r="O2358">
        <f t="shared" si="220"/>
        <v>0</v>
      </c>
      <c r="P2358" t="s">
        <v>8272</v>
      </c>
      <c r="Q2358" t="str">
        <f t="shared" si="221"/>
        <v>technology</v>
      </c>
      <c r="R2358" t="str">
        <f t="shared" si="222"/>
        <v>web</v>
      </c>
      <c r="S2358" s="7">
        <f t="shared" si="218"/>
        <v>42160.78361111111</v>
      </c>
      <c r="T2358" s="7">
        <f t="shared" si="219"/>
        <v>42130.78361111111</v>
      </c>
    </row>
    <row r="2359" spans="1:20" ht="28.8" hidden="1" x14ac:dyDescent="0.5500000000000000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5">
        <v>1445093578</v>
      </c>
      <c r="J2359">
        <v>1442501578</v>
      </c>
      <c r="K2359" t="b">
        <v>0</v>
      </c>
      <c r="L2359">
        <v>0</v>
      </c>
      <c r="M2359">
        <f t="shared" si="217"/>
        <v>0</v>
      </c>
      <c r="N2359" t="b">
        <v>0</v>
      </c>
      <c r="O2359">
        <f t="shared" si="220"/>
        <v>0</v>
      </c>
      <c r="P2359" t="s">
        <v>8272</v>
      </c>
      <c r="Q2359" t="str">
        <f t="shared" si="221"/>
        <v>technology</v>
      </c>
      <c r="R2359" t="str">
        <f t="shared" si="222"/>
        <v>web</v>
      </c>
      <c r="S2359" s="7">
        <f t="shared" si="218"/>
        <v>42294.620115740734</v>
      </c>
      <c r="T2359" s="7">
        <f t="shared" si="219"/>
        <v>42264.620115740734</v>
      </c>
    </row>
    <row r="2360" spans="1:20" ht="43.2" hidden="1" x14ac:dyDescent="0.5500000000000000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5">
        <v>1422664740</v>
      </c>
      <c r="J2360">
        <v>1417818036</v>
      </c>
      <c r="K2360" t="b">
        <v>0</v>
      </c>
      <c r="L2360">
        <v>0</v>
      </c>
      <c r="M2360">
        <f t="shared" si="217"/>
        <v>0</v>
      </c>
      <c r="N2360" t="b">
        <v>0</v>
      </c>
      <c r="O2360">
        <f t="shared" si="220"/>
        <v>0</v>
      </c>
      <c r="P2360" t="s">
        <v>8272</v>
      </c>
      <c r="Q2360" t="str">
        <f t="shared" si="221"/>
        <v>technology</v>
      </c>
      <c r="R2360" t="str">
        <f t="shared" si="222"/>
        <v>web</v>
      </c>
      <c r="S2360" s="7">
        <f t="shared" si="218"/>
        <v>42035.027083333334</v>
      </c>
      <c r="T2360" s="7">
        <f t="shared" si="219"/>
        <v>41978.930972222224</v>
      </c>
    </row>
    <row r="2361" spans="1:20" ht="43.2" hidden="1" x14ac:dyDescent="0.5500000000000000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5">
        <v>1438616124</v>
      </c>
      <c r="J2361">
        <v>1433432124</v>
      </c>
      <c r="K2361" t="b">
        <v>0</v>
      </c>
      <c r="L2361">
        <v>3</v>
      </c>
      <c r="M2361">
        <f t="shared" si="217"/>
        <v>367</v>
      </c>
      <c r="N2361" t="b">
        <v>0</v>
      </c>
      <c r="O2361">
        <f t="shared" si="220"/>
        <v>15</v>
      </c>
      <c r="P2361" t="s">
        <v>8272</v>
      </c>
      <c r="Q2361" t="str">
        <f t="shared" si="221"/>
        <v>technology</v>
      </c>
      <c r="R2361" t="str">
        <f t="shared" si="222"/>
        <v>web</v>
      </c>
      <c r="S2361" s="7">
        <f t="shared" si="218"/>
        <v>42219.649583333332</v>
      </c>
      <c r="T2361" s="7">
        <f t="shared" si="219"/>
        <v>42159.649583333332</v>
      </c>
    </row>
    <row r="2362" spans="1:20" ht="43.2" hidden="1" x14ac:dyDescent="0.5500000000000000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5">
        <v>1454864280</v>
      </c>
      <c r="J2362">
        <v>1452272280</v>
      </c>
      <c r="K2362" t="b">
        <v>0</v>
      </c>
      <c r="L2362">
        <v>1</v>
      </c>
      <c r="M2362">
        <f t="shared" si="217"/>
        <v>2</v>
      </c>
      <c r="N2362" t="b">
        <v>0</v>
      </c>
      <c r="O2362">
        <f t="shared" si="220"/>
        <v>0</v>
      </c>
      <c r="P2362" t="s">
        <v>8272</v>
      </c>
      <c r="Q2362" t="str">
        <f t="shared" si="221"/>
        <v>technology</v>
      </c>
      <c r="R2362" t="str">
        <f t="shared" si="222"/>
        <v>web</v>
      </c>
      <c r="S2362" s="7">
        <f t="shared" si="218"/>
        <v>42407.70694444445</v>
      </c>
      <c r="T2362" s="7">
        <f t="shared" si="219"/>
        <v>42377.70694444445</v>
      </c>
    </row>
    <row r="2363" spans="1:20" ht="43.2" hidden="1" x14ac:dyDescent="0.5500000000000000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5">
        <v>1462053600</v>
      </c>
      <c r="J2363">
        <v>1459975008</v>
      </c>
      <c r="K2363" t="b">
        <v>0</v>
      </c>
      <c r="L2363">
        <v>0</v>
      </c>
      <c r="M2363">
        <f t="shared" si="217"/>
        <v>0</v>
      </c>
      <c r="N2363" t="b">
        <v>0</v>
      </c>
      <c r="O2363">
        <f t="shared" si="220"/>
        <v>0</v>
      </c>
      <c r="P2363" t="s">
        <v>8272</v>
      </c>
      <c r="Q2363" t="str">
        <f t="shared" si="221"/>
        <v>technology</v>
      </c>
      <c r="R2363" t="str">
        <f t="shared" si="222"/>
        <v>web</v>
      </c>
      <c r="S2363" s="7">
        <f t="shared" si="218"/>
        <v>42490.916666666672</v>
      </c>
      <c r="T2363" s="7">
        <f t="shared" si="219"/>
        <v>42466.858888888892</v>
      </c>
    </row>
    <row r="2364" spans="1:20" ht="43.2" hidden="1" x14ac:dyDescent="0.5500000000000000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5">
        <v>1418315470</v>
      </c>
      <c r="J2364">
        <v>1415723470</v>
      </c>
      <c r="K2364" t="b">
        <v>0</v>
      </c>
      <c r="L2364">
        <v>2</v>
      </c>
      <c r="M2364">
        <f t="shared" si="217"/>
        <v>60</v>
      </c>
      <c r="N2364" t="b">
        <v>0</v>
      </c>
      <c r="O2364">
        <f t="shared" si="220"/>
        <v>29</v>
      </c>
      <c r="P2364" t="s">
        <v>8272</v>
      </c>
      <c r="Q2364" t="str">
        <f t="shared" si="221"/>
        <v>technology</v>
      </c>
      <c r="R2364" t="str">
        <f t="shared" si="222"/>
        <v>web</v>
      </c>
      <c r="S2364" s="7">
        <f t="shared" si="218"/>
        <v>41984.688310185185</v>
      </c>
      <c r="T2364" s="7">
        <f t="shared" si="219"/>
        <v>41954.688310185185</v>
      </c>
    </row>
    <row r="2365" spans="1:20" ht="43.2" hidden="1" x14ac:dyDescent="0.5500000000000000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5">
        <v>1451348200</v>
      </c>
      <c r="J2365">
        <v>1447460200</v>
      </c>
      <c r="K2365" t="b">
        <v>0</v>
      </c>
      <c r="L2365">
        <v>0</v>
      </c>
      <c r="M2365">
        <f t="shared" si="217"/>
        <v>0</v>
      </c>
      <c r="N2365" t="b">
        <v>0</v>
      </c>
      <c r="O2365">
        <f t="shared" si="220"/>
        <v>0</v>
      </c>
      <c r="P2365" t="s">
        <v>8272</v>
      </c>
      <c r="Q2365" t="str">
        <f t="shared" si="221"/>
        <v>technology</v>
      </c>
      <c r="R2365" t="str">
        <f t="shared" si="222"/>
        <v>web</v>
      </c>
      <c r="S2365" s="7">
        <f t="shared" si="218"/>
        <v>42367.011574074073</v>
      </c>
      <c r="T2365" s="7">
        <f t="shared" si="219"/>
        <v>42322.011574074073</v>
      </c>
    </row>
    <row r="2366" spans="1:20" ht="28.8" hidden="1" x14ac:dyDescent="0.5500000000000000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5">
        <v>1445898356</v>
      </c>
      <c r="J2366">
        <v>1441146356</v>
      </c>
      <c r="K2366" t="b">
        <v>0</v>
      </c>
      <c r="L2366">
        <v>0</v>
      </c>
      <c r="M2366">
        <f t="shared" si="217"/>
        <v>0</v>
      </c>
      <c r="N2366" t="b">
        <v>0</v>
      </c>
      <c r="O2366">
        <f t="shared" si="220"/>
        <v>0</v>
      </c>
      <c r="P2366" t="s">
        <v>8272</v>
      </c>
      <c r="Q2366" t="str">
        <f t="shared" si="221"/>
        <v>technology</v>
      </c>
      <c r="R2366" t="str">
        <f t="shared" si="222"/>
        <v>web</v>
      </c>
      <c r="S2366" s="7">
        <f t="shared" si="218"/>
        <v>42303.934675925921</v>
      </c>
      <c r="T2366" s="7">
        <f t="shared" si="219"/>
        <v>42248.934675925921</v>
      </c>
    </row>
    <row r="2367" spans="1:20" ht="43.2" hidden="1" x14ac:dyDescent="0.5500000000000000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5">
        <v>1453071600</v>
      </c>
      <c r="J2367">
        <v>1449596425</v>
      </c>
      <c r="K2367" t="b">
        <v>0</v>
      </c>
      <c r="L2367">
        <v>0</v>
      </c>
      <c r="M2367">
        <f t="shared" si="217"/>
        <v>0</v>
      </c>
      <c r="N2367" t="b">
        <v>0</v>
      </c>
      <c r="O2367">
        <f t="shared" si="220"/>
        <v>0</v>
      </c>
      <c r="P2367" t="s">
        <v>8272</v>
      </c>
      <c r="Q2367" t="str">
        <f t="shared" si="221"/>
        <v>technology</v>
      </c>
      <c r="R2367" t="str">
        <f t="shared" si="222"/>
        <v>web</v>
      </c>
      <c r="S2367" s="7">
        <f t="shared" si="218"/>
        <v>42386.958333333328</v>
      </c>
      <c r="T2367" s="7">
        <f t="shared" si="219"/>
        <v>42346.736400462964</v>
      </c>
    </row>
    <row r="2368" spans="1:20" ht="43.2" hidden="1" x14ac:dyDescent="0.5500000000000000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5">
        <v>1445431533</v>
      </c>
      <c r="J2368">
        <v>1442839533</v>
      </c>
      <c r="K2368" t="b">
        <v>0</v>
      </c>
      <c r="L2368">
        <v>27</v>
      </c>
      <c r="M2368">
        <f t="shared" si="217"/>
        <v>97.41</v>
      </c>
      <c r="N2368" t="b">
        <v>0</v>
      </c>
      <c r="O2368">
        <f t="shared" si="220"/>
        <v>11</v>
      </c>
      <c r="P2368" t="s">
        <v>8272</v>
      </c>
      <c r="Q2368" t="str">
        <f t="shared" si="221"/>
        <v>technology</v>
      </c>
      <c r="R2368" t="str">
        <f t="shared" si="222"/>
        <v>web</v>
      </c>
      <c r="S2368" s="7">
        <f t="shared" si="218"/>
        <v>42298.531631944439</v>
      </c>
      <c r="T2368" s="7">
        <f t="shared" si="219"/>
        <v>42268.531631944439</v>
      </c>
    </row>
    <row r="2369" spans="1:20" ht="43.2" hidden="1" x14ac:dyDescent="0.5500000000000000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5">
        <v>1461622616</v>
      </c>
      <c r="J2369">
        <v>1456442216</v>
      </c>
      <c r="K2369" t="b">
        <v>0</v>
      </c>
      <c r="L2369">
        <v>14</v>
      </c>
      <c r="M2369">
        <f t="shared" si="217"/>
        <v>47.86</v>
      </c>
      <c r="N2369" t="b">
        <v>0</v>
      </c>
      <c r="O2369">
        <f t="shared" si="220"/>
        <v>1</v>
      </c>
      <c r="P2369" t="s">
        <v>8272</v>
      </c>
      <c r="Q2369" t="str">
        <f t="shared" si="221"/>
        <v>technology</v>
      </c>
      <c r="R2369" t="str">
        <f t="shared" si="222"/>
        <v>web</v>
      </c>
      <c r="S2369" s="7">
        <f t="shared" si="218"/>
        <v>42485.928425925929</v>
      </c>
      <c r="T2369" s="7">
        <f t="shared" si="219"/>
        <v>42425.970092592594</v>
      </c>
    </row>
    <row r="2370" spans="1:20" ht="43.2" hidden="1" x14ac:dyDescent="0.5500000000000000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5">
        <v>1429028365</v>
      </c>
      <c r="J2370">
        <v>1425143965</v>
      </c>
      <c r="K2370" t="b">
        <v>0</v>
      </c>
      <c r="L2370">
        <v>2</v>
      </c>
      <c r="M2370">
        <f t="shared" ref="M2370:M2433" si="223">IF(L2370=0,0,ROUND(E2370/L2370,2))</f>
        <v>50</v>
      </c>
      <c r="N2370" t="b">
        <v>0</v>
      </c>
      <c r="O2370">
        <f t="shared" si="220"/>
        <v>0</v>
      </c>
      <c r="P2370" t="s">
        <v>8272</v>
      </c>
      <c r="Q2370" t="str">
        <f t="shared" si="221"/>
        <v>technology</v>
      </c>
      <c r="R2370" t="str">
        <f t="shared" si="222"/>
        <v>web</v>
      </c>
      <c r="S2370" s="7">
        <f t="shared" ref="S2370:S2433" si="224">(((I2370/60)/60)/24)+DATE(1970,1,1)</f>
        <v>42108.680150462969</v>
      </c>
      <c r="T2370" s="7">
        <f t="shared" ref="T2370:T2433" si="225">(((J2370/60)/60)/24)+DATE(1970,1,1)</f>
        <v>42063.721817129626</v>
      </c>
    </row>
    <row r="2371" spans="1:20" ht="43.2" hidden="1" x14ac:dyDescent="0.5500000000000000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5">
        <v>1455132611</v>
      </c>
      <c r="J2371">
        <v>1452540611</v>
      </c>
      <c r="K2371" t="b">
        <v>0</v>
      </c>
      <c r="L2371">
        <v>0</v>
      </c>
      <c r="M2371">
        <f t="shared" si="223"/>
        <v>0</v>
      </c>
      <c r="N2371" t="b">
        <v>0</v>
      </c>
      <c r="O2371">
        <f t="shared" ref="O2371:O2434" si="226">ROUND(($E2371*100)/$D2371,0)</f>
        <v>0</v>
      </c>
      <c r="P2371" t="s">
        <v>8272</v>
      </c>
      <c r="Q2371" t="str">
        <f t="shared" ref="Q2371:Q2434" si="227">LEFT(P2371,FIND("/",P2371)-1)</f>
        <v>technology</v>
      </c>
      <c r="R2371" t="str">
        <f t="shared" si="222"/>
        <v>web</v>
      </c>
      <c r="S2371" s="7">
        <f t="shared" si="224"/>
        <v>42410.812627314815</v>
      </c>
      <c r="T2371" s="7">
        <f t="shared" si="225"/>
        <v>42380.812627314815</v>
      </c>
    </row>
    <row r="2372" spans="1:20" ht="43.2" hidden="1" x14ac:dyDescent="0.5500000000000000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5">
        <v>1418877141</v>
      </c>
      <c r="J2372">
        <v>1416285141</v>
      </c>
      <c r="K2372" t="b">
        <v>0</v>
      </c>
      <c r="L2372">
        <v>4</v>
      </c>
      <c r="M2372">
        <f t="shared" si="223"/>
        <v>20.5</v>
      </c>
      <c r="N2372" t="b">
        <v>0</v>
      </c>
      <c r="O2372">
        <f t="shared" si="226"/>
        <v>0</v>
      </c>
      <c r="P2372" t="s">
        <v>8272</v>
      </c>
      <c r="Q2372" t="str">
        <f t="shared" si="227"/>
        <v>technology</v>
      </c>
      <c r="R2372" t="str">
        <f t="shared" si="222"/>
        <v>web</v>
      </c>
      <c r="S2372" s="7">
        <f t="shared" si="224"/>
        <v>41991.18913194444</v>
      </c>
      <c r="T2372" s="7">
        <f t="shared" si="225"/>
        <v>41961.18913194444</v>
      </c>
    </row>
    <row r="2373" spans="1:20" ht="43.2" hidden="1" x14ac:dyDescent="0.5500000000000000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5">
        <v>1435257596</v>
      </c>
      <c r="J2373">
        <v>1432665596</v>
      </c>
      <c r="K2373" t="b">
        <v>0</v>
      </c>
      <c r="L2373">
        <v>0</v>
      </c>
      <c r="M2373">
        <f t="shared" si="223"/>
        <v>0</v>
      </c>
      <c r="N2373" t="b">
        <v>0</v>
      </c>
      <c r="O2373">
        <f t="shared" si="226"/>
        <v>0</v>
      </c>
      <c r="P2373" t="s">
        <v>8272</v>
      </c>
      <c r="Q2373" t="str">
        <f t="shared" si="227"/>
        <v>technology</v>
      </c>
      <c r="R2373" t="str">
        <f t="shared" si="222"/>
        <v>web</v>
      </c>
      <c r="S2373" s="7">
        <f t="shared" si="224"/>
        <v>42180.777731481481</v>
      </c>
      <c r="T2373" s="7">
        <f t="shared" si="225"/>
        <v>42150.777731481481</v>
      </c>
    </row>
    <row r="2374" spans="1:20" ht="43.2" hidden="1" x14ac:dyDescent="0.5500000000000000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5">
        <v>1429839571</v>
      </c>
      <c r="J2374">
        <v>1427247571</v>
      </c>
      <c r="K2374" t="b">
        <v>0</v>
      </c>
      <c r="L2374">
        <v>6</v>
      </c>
      <c r="M2374">
        <f t="shared" si="223"/>
        <v>30</v>
      </c>
      <c r="N2374" t="b">
        <v>0</v>
      </c>
      <c r="O2374">
        <f t="shared" si="226"/>
        <v>3</v>
      </c>
      <c r="P2374" t="s">
        <v>8272</v>
      </c>
      <c r="Q2374" t="str">
        <f t="shared" si="227"/>
        <v>technology</v>
      </c>
      <c r="R2374" t="str">
        <f t="shared" si="222"/>
        <v>web</v>
      </c>
      <c r="S2374" s="7">
        <f t="shared" si="224"/>
        <v>42118.069108796291</v>
      </c>
      <c r="T2374" s="7">
        <f t="shared" si="225"/>
        <v>42088.069108796291</v>
      </c>
    </row>
    <row r="2375" spans="1:20" ht="28.8" hidden="1" x14ac:dyDescent="0.5500000000000000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5">
        <v>1440863624</v>
      </c>
      <c r="J2375">
        <v>1438271624</v>
      </c>
      <c r="K2375" t="b">
        <v>0</v>
      </c>
      <c r="L2375">
        <v>1</v>
      </c>
      <c r="M2375">
        <f t="shared" si="223"/>
        <v>50</v>
      </c>
      <c r="N2375" t="b">
        <v>0</v>
      </c>
      <c r="O2375">
        <f t="shared" si="226"/>
        <v>0</v>
      </c>
      <c r="P2375" t="s">
        <v>8272</v>
      </c>
      <c r="Q2375" t="str">
        <f t="shared" si="227"/>
        <v>technology</v>
      </c>
      <c r="R2375" t="str">
        <f t="shared" si="222"/>
        <v>web</v>
      </c>
      <c r="S2375" s="7">
        <f t="shared" si="224"/>
        <v>42245.662314814821</v>
      </c>
      <c r="T2375" s="7">
        <f t="shared" si="225"/>
        <v>42215.662314814821</v>
      </c>
    </row>
    <row r="2376" spans="1:20" ht="43.2" hidden="1" x14ac:dyDescent="0.5500000000000000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5">
        <v>1423772060</v>
      </c>
      <c r="J2376">
        <v>1421180060</v>
      </c>
      <c r="K2376" t="b">
        <v>0</v>
      </c>
      <c r="L2376">
        <v>1</v>
      </c>
      <c r="M2376">
        <f t="shared" si="223"/>
        <v>10</v>
      </c>
      <c r="N2376" t="b">
        <v>0</v>
      </c>
      <c r="O2376">
        <f t="shared" si="226"/>
        <v>0</v>
      </c>
      <c r="P2376" t="s">
        <v>8272</v>
      </c>
      <c r="Q2376" t="str">
        <f t="shared" si="227"/>
        <v>technology</v>
      </c>
      <c r="R2376" t="str">
        <f t="shared" si="222"/>
        <v>web</v>
      </c>
      <c r="S2376" s="7">
        <f t="shared" si="224"/>
        <v>42047.843287037031</v>
      </c>
      <c r="T2376" s="7">
        <f t="shared" si="225"/>
        <v>42017.843287037031</v>
      </c>
    </row>
    <row r="2377" spans="1:20" ht="43.2" hidden="1" x14ac:dyDescent="0.5500000000000000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5">
        <v>1473451437</v>
      </c>
      <c r="J2377">
        <v>1470859437</v>
      </c>
      <c r="K2377" t="b">
        <v>0</v>
      </c>
      <c r="L2377">
        <v>0</v>
      </c>
      <c r="M2377">
        <f t="shared" si="223"/>
        <v>0</v>
      </c>
      <c r="N2377" t="b">
        <v>0</v>
      </c>
      <c r="O2377">
        <f t="shared" si="226"/>
        <v>0</v>
      </c>
      <c r="P2377" t="s">
        <v>8272</v>
      </c>
      <c r="Q2377" t="str">
        <f t="shared" si="227"/>
        <v>technology</v>
      </c>
      <c r="R2377" t="str">
        <f t="shared" si="222"/>
        <v>web</v>
      </c>
      <c r="S2377" s="7">
        <f t="shared" si="224"/>
        <v>42622.836076388892</v>
      </c>
      <c r="T2377" s="7">
        <f t="shared" si="225"/>
        <v>42592.836076388892</v>
      </c>
    </row>
    <row r="2378" spans="1:20" ht="43.2" hidden="1" x14ac:dyDescent="0.5500000000000000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5">
        <v>1449785566</v>
      </c>
      <c r="J2378">
        <v>1447193566</v>
      </c>
      <c r="K2378" t="b">
        <v>0</v>
      </c>
      <c r="L2378">
        <v>4</v>
      </c>
      <c r="M2378">
        <f t="shared" si="223"/>
        <v>81.58</v>
      </c>
      <c r="N2378" t="b">
        <v>0</v>
      </c>
      <c r="O2378">
        <f t="shared" si="226"/>
        <v>11</v>
      </c>
      <c r="P2378" t="s">
        <v>8272</v>
      </c>
      <c r="Q2378" t="str">
        <f t="shared" si="227"/>
        <v>technology</v>
      </c>
      <c r="R2378" t="str">
        <f t="shared" si="222"/>
        <v>web</v>
      </c>
      <c r="S2378" s="7">
        <f t="shared" si="224"/>
        <v>42348.925532407404</v>
      </c>
      <c r="T2378" s="7">
        <f t="shared" si="225"/>
        <v>42318.925532407404</v>
      </c>
    </row>
    <row r="2379" spans="1:20" ht="43.2" hidden="1" x14ac:dyDescent="0.5500000000000000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5">
        <v>1480110783</v>
      </c>
      <c r="J2379">
        <v>1477515183</v>
      </c>
      <c r="K2379" t="b">
        <v>0</v>
      </c>
      <c r="L2379">
        <v>0</v>
      </c>
      <c r="M2379">
        <f t="shared" si="223"/>
        <v>0</v>
      </c>
      <c r="N2379" t="b">
        <v>0</v>
      </c>
      <c r="O2379">
        <f t="shared" si="226"/>
        <v>0</v>
      </c>
      <c r="P2379" t="s">
        <v>8272</v>
      </c>
      <c r="Q2379" t="str">
        <f t="shared" si="227"/>
        <v>technology</v>
      </c>
      <c r="R2379" t="str">
        <f t="shared" ref="R2379:R2442" si="228">RIGHT(P2379,LEN(P2379)-FIND("/",P2379))</f>
        <v>web</v>
      </c>
      <c r="S2379" s="7">
        <f t="shared" si="224"/>
        <v>42699.911840277782</v>
      </c>
      <c r="T2379" s="7">
        <f t="shared" si="225"/>
        <v>42669.870173611111</v>
      </c>
    </row>
    <row r="2380" spans="1:20" ht="28.8" hidden="1" x14ac:dyDescent="0.5500000000000000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5">
        <v>1440548330</v>
      </c>
      <c r="J2380">
        <v>1438042730</v>
      </c>
      <c r="K2380" t="b">
        <v>0</v>
      </c>
      <c r="L2380">
        <v>0</v>
      </c>
      <c r="M2380">
        <f t="shared" si="223"/>
        <v>0</v>
      </c>
      <c r="N2380" t="b">
        <v>0</v>
      </c>
      <c r="O2380">
        <f t="shared" si="226"/>
        <v>0</v>
      </c>
      <c r="P2380" t="s">
        <v>8272</v>
      </c>
      <c r="Q2380" t="str">
        <f t="shared" si="227"/>
        <v>technology</v>
      </c>
      <c r="R2380" t="str">
        <f t="shared" si="228"/>
        <v>web</v>
      </c>
      <c r="S2380" s="7">
        <f t="shared" si="224"/>
        <v>42242.013078703705</v>
      </c>
      <c r="T2380" s="7">
        <f t="shared" si="225"/>
        <v>42213.013078703705</v>
      </c>
    </row>
    <row r="2381" spans="1:20" ht="28.8" hidden="1" x14ac:dyDescent="0.5500000000000000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5">
        <v>1444004616</v>
      </c>
      <c r="J2381">
        <v>1440116616</v>
      </c>
      <c r="K2381" t="b">
        <v>0</v>
      </c>
      <c r="L2381">
        <v>0</v>
      </c>
      <c r="M2381">
        <f t="shared" si="223"/>
        <v>0</v>
      </c>
      <c r="N2381" t="b">
        <v>0</v>
      </c>
      <c r="O2381">
        <f t="shared" si="226"/>
        <v>0</v>
      </c>
      <c r="P2381" t="s">
        <v>8272</v>
      </c>
      <c r="Q2381" t="str">
        <f t="shared" si="227"/>
        <v>technology</v>
      </c>
      <c r="R2381" t="str">
        <f t="shared" si="228"/>
        <v>web</v>
      </c>
      <c r="S2381" s="7">
        <f t="shared" si="224"/>
        <v>42282.016388888893</v>
      </c>
      <c r="T2381" s="7">
        <f t="shared" si="225"/>
        <v>42237.016388888893</v>
      </c>
    </row>
    <row r="2382" spans="1:20" ht="43.2" hidden="1" x14ac:dyDescent="0.5500000000000000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5">
        <v>1443726142</v>
      </c>
      <c r="J2382">
        <v>1441134142</v>
      </c>
      <c r="K2382" t="b">
        <v>0</v>
      </c>
      <c r="L2382">
        <v>3</v>
      </c>
      <c r="M2382">
        <f t="shared" si="223"/>
        <v>18.329999999999998</v>
      </c>
      <c r="N2382" t="b">
        <v>0</v>
      </c>
      <c r="O2382">
        <f t="shared" si="226"/>
        <v>0</v>
      </c>
      <c r="P2382" t="s">
        <v>8272</v>
      </c>
      <c r="Q2382" t="str">
        <f t="shared" si="227"/>
        <v>technology</v>
      </c>
      <c r="R2382" t="str">
        <f t="shared" si="228"/>
        <v>web</v>
      </c>
      <c r="S2382" s="7">
        <f t="shared" si="224"/>
        <v>42278.793310185181</v>
      </c>
      <c r="T2382" s="7">
        <f t="shared" si="225"/>
        <v>42248.793310185181</v>
      </c>
    </row>
    <row r="2383" spans="1:20" ht="43.2" hidden="1" x14ac:dyDescent="0.5500000000000000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5">
        <v>1428704848</v>
      </c>
      <c r="J2383">
        <v>1426112848</v>
      </c>
      <c r="K2383" t="b">
        <v>0</v>
      </c>
      <c r="L2383">
        <v>7</v>
      </c>
      <c r="M2383">
        <f t="shared" si="223"/>
        <v>224.43</v>
      </c>
      <c r="N2383" t="b">
        <v>0</v>
      </c>
      <c r="O2383">
        <f t="shared" si="226"/>
        <v>2</v>
      </c>
      <c r="P2383" t="s">
        <v>8272</v>
      </c>
      <c r="Q2383" t="str">
        <f t="shared" si="227"/>
        <v>technology</v>
      </c>
      <c r="R2383" t="str">
        <f t="shared" si="228"/>
        <v>web</v>
      </c>
      <c r="S2383" s="7">
        <f t="shared" si="224"/>
        <v>42104.935740740737</v>
      </c>
      <c r="T2383" s="7">
        <f t="shared" si="225"/>
        <v>42074.935740740737</v>
      </c>
    </row>
    <row r="2384" spans="1:20" ht="57.6" hidden="1" x14ac:dyDescent="0.5500000000000000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5">
        <v>1438662603</v>
      </c>
      <c r="J2384">
        <v>1436502603</v>
      </c>
      <c r="K2384" t="b">
        <v>0</v>
      </c>
      <c r="L2384">
        <v>2</v>
      </c>
      <c r="M2384">
        <f t="shared" si="223"/>
        <v>37.5</v>
      </c>
      <c r="N2384" t="b">
        <v>0</v>
      </c>
      <c r="O2384">
        <f t="shared" si="226"/>
        <v>3</v>
      </c>
      <c r="P2384" t="s">
        <v>8272</v>
      </c>
      <c r="Q2384" t="str">
        <f t="shared" si="227"/>
        <v>technology</v>
      </c>
      <c r="R2384" t="str">
        <f t="shared" si="228"/>
        <v>web</v>
      </c>
      <c r="S2384" s="7">
        <f t="shared" si="224"/>
        <v>42220.187534722223</v>
      </c>
      <c r="T2384" s="7">
        <f t="shared" si="225"/>
        <v>42195.187534722223</v>
      </c>
    </row>
    <row r="2385" spans="1:20" ht="43.2" hidden="1" x14ac:dyDescent="0.5500000000000000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5">
        <v>1424568107</v>
      </c>
      <c r="J2385">
        <v>1421976107</v>
      </c>
      <c r="K2385" t="b">
        <v>0</v>
      </c>
      <c r="L2385">
        <v>3</v>
      </c>
      <c r="M2385">
        <f t="shared" si="223"/>
        <v>145</v>
      </c>
      <c r="N2385" t="b">
        <v>0</v>
      </c>
      <c r="O2385">
        <f t="shared" si="226"/>
        <v>4</v>
      </c>
      <c r="P2385" t="s">
        <v>8272</v>
      </c>
      <c r="Q2385" t="str">
        <f t="shared" si="227"/>
        <v>technology</v>
      </c>
      <c r="R2385" t="str">
        <f t="shared" si="228"/>
        <v>web</v>
      </c>
      <c r="S2385" s="7">
        <f t="shared" si="224"/>
        <v>42057.056793981479</v>
      </c>
      <c r="T2385" s="7">
        <f t="shared" si="225"/>
        <v>42027.056793981479</v>
      </c>
    </row>
    <row r="2386" spans="1:20" ht="43.2" hidden="1" x14ac:dyDescent="0.5500000000000000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5">
        <v>1415932643</v>
      </c>
      <c r="J2386">
        <v>1413337043</v>
      </c>
      <c r="K2386" t="b">
        <v>0</v>
      </c>
      <c r="L2386">
        <v>8</v>
      </c>
      <c r="M2386">
        <f t="shared" si="223"/>
        <v>1</v>
      </c>
      <c r="N2386" t="b">
        <v>0</v>
      </c>
      <c r="O2386">
        <f t="shared" si="226"/>
        <v>1</v>
      </c>
      <c r="P2386" t="s">
        <v>8272</v>
      </c>
      <c r="Q2386" t="str">
        <f t="shared" si="227"/>
        <v>technology</v>
      </c>
      <c r="R2386" t="str">
        <f t="shared" si="228"/>
        <v>web</v>
      </c>
      <c r="S2386" s="7">
        <f t="shared" si="224"/>
        <v>41957.109293981484</v>
      </c>
      <c r="T2386" s="7">
        <f t="shared" si="225"/>
        <v>41927.067627314813</v>
      </c>
    </row>
    <row r="2387" spans="1:20" ht="43.2" hidden="1" x14ac:dyDescent="0.5500000000000000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5">
        <v>1438793432</v>
      </c>
      <c r="J2387">
        <v>1436201432</v>
      </c>
      <c r="K2387" t="b">
        <v>0</v>
      </c>
      <c r="L2387">
        <v>7</v>
      </c>
      <c r="M2387">
        <f t="shared" si="223"/>
        <v>112.57</v>
      </c>
      <c r="N2387" t="b">
        <v>0</v>
      </c>
      <c r="O2387">
        <f t="shared" si="226"/>
        <v>1</v>
      </c>
      <c r="P2387" t="s">
        <v>8272</v>
      </c>
      <c r="Q2387" t="str">
        <f t="shared" si="227"/>
        <v>technology</v>
      </c>
      <c r="R2387" t="str">
        <f t="shared" si="228"/>
        <v>web</v>
      </c>
      <c r="S2387" s="7">
        <f t="shared" si="224"/>
        <v>42221.70175925926</v>
      </c>
      <c r="T2387" s="7">
        <f t="shared" si="225"/>
        <v>42191.70175925926</v>
      </c>
    </row>
    <row r="2388" spans="1:20" ht="43.2" hidden="1" x14ac:dyDescent="0.5500000000000000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5">
        <v>1420920424</v>
      </c>
      <c r="J2388">
        <v>1415736424</v>
      </c>
      <c r="K2388" t="b">
        <v>0</v>
      </c>
      <c r="L2388">
        <v>0</v>
      </c>
      <c r="M2388">
        <f t="shared" si="223"/>
        <v>0</v>
      </c>
      <c r="N2388" t="b">
        <v>0</v>
      </c>
      <c r="O2388">
        <f t="shared" si="226"/>
        <v>0</v>
      </c>
      <c r="P2388" t="s">
        <v>8272</v>
      </c>
      <c r="Q2388" t="str">
        <f t="shared" si="227"/>
        <v>technology</v>
      </c>
      <c r="R2388" t="str">
        <f t="shared" si="228"/>
        <v>web</v>
      </c>
      <c r="S2388" s="7">
        <f t="shared" si="224"/>
        <v>42014.838240740741</v>
      </c>
      <c r="T2388" s="7">
        <f t="shared" si="225"/>
        <v>41954.838240740741</v>
      </c>
    </row>
    <row r="2389" spans="1:20" ht="43.2" hidden="1" x14ac:dyDescent="0.5500000000000000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5">
        <v>1469199740</v>
      </c>
      <c r="J2389">
        <v>1465311740</v>
      </c>
      <c r="K2389" t="b">
        <v>0</v>
      </c>
      <c r="L2389">
        <v>3</v>
      </c>
      <c r="M2389">
        <f t="shared" si="223"/>
        <v>342</v>
      </c>
      <c r="N2389" t="b">
        <v>0</v>
      </c>
      <c r="O2389">
        <f t="shared" si="226"/>
        <v>1</v>
      </c>
      <c r="P2389" t="s">
        <v>8272</v>
      </c>
      <c r="Q2389" t="str">
        <f t="shared" si="227"/>
        <v>technology</v>
      </c>
      <c r="R2389" t="str">
        <f t="shared" si="228"/>
        <v>web</v>
      </c>
      <c r="S2389" s="7">
        <f t="shared" si="224"/>
        <v>42573.626620370371</v>
      </c>
      <c r="T2389" s="7">
        <f t="shared" si="225"/>
        <v>42528.626620370371</v>
      </c>
    </row>
    <row r="2390" spans="1:20" ht="43.2" hidden="1" x14ac:dyDescent="0.5500000000000000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5">
        <v>1421350140</v>
      </c>
      <c r="J2390">
        <v>1418761759</v>
      </c>
      <c r="K2390" t="b">
        <v>0</v>
      </c>
      <c r="L2390">
        <v>8</v>
      </c>
      <c r="M2390">
        <f t="shared" si="223"/>
        <v>57.88</v>
      </c>
      <c r="N2390" t="b">
        <v>0</v>
      </c>
      <c r="O2390">
        <f t="shared" si="226"/>
        <v>1</v>
      </c>
      <c r="P2390" t="s">
        <v>8272</v>
      </c>
      <c r="Q2390" t="str">
        <f t="shared" si="227"/>
        <v>technology</v>
      </c>
      <c r="R2390" t="str">
        <f t="shared" si="228"/>
        <v>web</v>
      </c>
      <c r="S2390" s="7">
        <f t="shared" si="224"/>
        <v>42019.811805555553</v>
      </c>
      <c r="T2390" s="7">
        <f t="shared" si="225"/>
        <v>41989.853692129633</v>
      </c>
    </row>
    <row r="2391" spans="1:20" ht="57.6" hidden="1" x14ac:dyDescent="0.5500000000000000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5">
        <v>1437861540</v>
      </c>
      <c r="J2391">
        <v>1435160452</v>
      </c>
      <c r="K2391" t="b">
        <v>0</v>
      </c>
      <c r="L2391">
        <v>1</v>
      </c>
      <c r="M2391">
        <f t="shared" si="223"/>
        <v>30</v>
      </c>
      <c r="N2391" t="b">
        <v>0</v>
      </c>
      <c r="O2391">
        <f t="shared" si="226"/>
        <v>0</v>
      </c>
      <c r="P2391" t="s">
        <v>8272</v>
      </c>
      <c r="Q2391" t="str">
        <f t="shared" si="227"/>
        <v>technology</v>
      </c>
      <c r="R2391" t="str">
        <f t="shared" si="228"/>
        <v>web</v>
      </c>
      <c r="S2391" s="7">
        <f t="shared" si="224"/>
        <v>42210.915972222225</v>
      </c>
      <c r="T2391" s="7">
        <f t="shared" si="225"/>
        <v>42179.653379629628</v>
      </c>
    </row>
    <row r="2392" spans="1:20" ht="43.2" hidden="1" x14ac:dyDescent="0.5500000000000000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5">
        <v>1420352264</v>
      </c>
      <c r="J2392">
        <v>1416896264</v>
      </c>
      <c r="K2392" t="b">
        <v>0</v>
      </c>
      <c r="L2392">
        <v>0</v>
      </c>
      <c r="M2392">
        <f t="shared" si="223"/>
        <v>0</v>
      </c>
      <c r="N2392" t="b">
        <v>0</v>
      </c>
      <c r="O2392">
        <f t="shared" si="226"/>
        <v>0</v>
      </c>
      <c r="P2392" t="s">
        <v>8272</v>
      </c>
      <c r="Q2392" t="str">
        <f t="shared" si="227"/>
        <v>technology</v>
      </c>
      <c r="R2392" t="str">
        <f t="shared" si="228"/>
        <v>web</v>
      </c>
      <c r="S2392" s="7">
        <f t="shared" si="224"/>
        <v>42008.262314814812</v>
      </c>
      <c r="T2392" s="7">
        <f t="shared" si="225"/>
        <v>41968.262314814812</v>
      </c>
    </row>
    <row r="2393" spans="1:20" ht="28.8" hidden="1" x14ac:dyDescent="0.5500000000000000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5">
        <v>1427825044</v>
      </c>
      <c r="J2393">
        <v>1425236644</v>
      </c>
      <c r="K2393" t="b">
        <v>0</v>
      </c>
      <c r="L2393">
        <v>1</v>
      </c>
      <c r="M2393">
        <f t="shared" si="223"/>
        <v>25</v>
      </c>
      <c r="N2393" t="b">
        <v>0</v>
      </c>
      <c r="O2393">
        <f t="shared" si="226"/>
        <v>0</v>
      </c>
      <c r="P2393" t="s">
        <v>8272</v>
      </c>
      <c r="Q2393" t="str">
        <f t="shared" si="227"/>
        <v>technology</v>
      </c>
      <c r="R2393" t="str">
        <f t="shared" si="228"/>
        <v>web</v>
      </c>
      <c r="S2393" s="7">
        <f t="shared" si="224"/>
        <v>42094.752824074079</v>
      </c>
      <c r="T2393" s="7">
        <f t="shared" si="225"/>
        <v>42064.794490740736</v>
      </c>
    </row>
    <row r="2394" spans="1:20" ht="43.2" hidden="1" x14ac:dyDescent="0.5500000000000000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5">
        <v>1446087223</v>
      </c>
      <c r="J2394">
        <v>1443495223</v>
      </c>
      <c r="K2394" t="b">
        <v>0</v>
      </c>
      <c r="L2394">
        <v>0</v>
      </c>
      <c r="M2394">
        <f t="shared" si="223"/>
        <v>0</v>
      </c>
      <c r="N2394" t="b">
        <v>0</v>
      </c>
      <c r="O2394">
        <f t="shared" si="226"/>
        <v>0</v>
      </c>
      <c r="P2394" t="s">
        <v>8272</v>
      </c>
      <c r="Q2394" t="str">
        <f t="shared" si="227"/>
        <v>technology</v>
      </c>
      <c r="R2394" t="str">
        <f t="shared" si="228"/>
        <v>web</v>
      </c>
      <c r="S2394" s="7">
        <f t="shared" si="224"/>
        <v>42306.120636574073</v>
      </c>
      <c r="T2394" s="7">
        <f t="shared" si="225"/>
        <v>42276.120636574073</v>
      </c>
    </row>
    <row r="2395" spans="1:20" ht="43.2" hidden="1" x14ac:dyDescent="0.5500000000000000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5">
        <v>1439048017</v>
      </c>
      <c r="J2395">
        <v>1436456017</v>
      </c>
      <c r="K2395" t="b">
        <v>0</v>
      </c>
      <c r="L2395">
        <v>1</v>
      </c>
      <c r="M2395">
        <f t="shared" si="223"/>
        <v>50</v>
      </c>
      <c r="N2395" t="b">
        <v>0</v>
      </c>
      <c r="O2395">
        <f t="shared" si="226"/>
        <v>0</v>
      </c>
      <c r="P2395" t="s">
        <v>8272</v>
      </c>
      <c r="Q2395" t="str">
        <f t="shared" si="227"/>
        <v>technology</v>
      </c>
      <c r="R2395" t="str">
        <f t="shared" si="228"/>
        <v>web</v>
      </c>
      <c r="S2395" s="7">
        <f t="shared" si="224"/>
        <v>42224.648344907408</v>
      </c>
      <c r="T2395" s="7">
        <f t="shared" si="225"/>
        <v>42194.648344907408</v>
      </c>
    </row>
    <row r="2396" spans="1:20" ht="43.2" hidden="1" x14ac:dyDescent="0.5500000000000000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5">
        <v>1424940093</v>
      </c>
      <c r="J2396">
        <v>1422348093</v>
      </c>
      <c r="K2396" t="b">
        <v>0</v>
      </c>
      <c r="L2396">
        <v>2</v>
      </c>
      <c r="M2396">
        <f t="shared" si="223"/>
        <v>1.5</v>
      </c>
      <c r="N2396" t="b">
        <v>0</v>
      </c>
      <c r="O2396">
        <f t="shared" si="226"/>
        <v>0</v>
      </c>
      <c r="P2396" t="s">
        <v>8272</v>
      </c>
      <c r="Q2396" t="str">
        <f t="shared" si="227"/>
        <v>technology</v>
      </c>
      <c r="R2396" t="str">
        <f t="shared" si="228"/>
        <v>web</v>
      </c>
      <c r="S2396" s="7">
        <f t="shared" si="224"/>
        <v>42061.362187499995</v>
      </c>
      <c r="T2396" s="7">
        <f t="shared" si="225"/>
        <v>42031.362187499995</v>
      </c>
    </row>
    <row r="2397" spans="1:20" ht="43.2" hidden="1" x14ac:dyDescent="0.5500000000000000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5">
        <v>1484038620</v>
      </c>
      <c r="J2397">
        <v>1481597687</v>
      </c>
      <c r="K2397" t="b">
        <v>0</v>
      </c>
      <c r="L2397">
        <v>0</v>
      </c>
      <c r="M2397">
        <f t="shared" si="223"/>
        <v>0</v>
      </c>
      <c r="N2397" t="b">
        <v>0</v>
      </c>
      <c r="O2397">
        <f t="shared" si="226"/>
        <v>0</v>
      </c>
      <c r="P2397" t="s">
        <v>8272</v>
      </c>
      <c r="Q2397" t="str">
        <f t="shared" si="227"/>
        <v>technology</v>
      </c>
      <c r="R2397" t="str">
        <f t="shared" si="228"/>
        <v>web</v>
      </c>
      <c r="S2397" s="7">
        <f t="shared" si="224"/>
        <v>42745.372916666667</v>
      </c>
      <c r="T2397" s="7">
        <f t="shared" si="225"/>
        <v>42717.121377314819</v>
      </c>
    </row>
    <row r="2398" spans="1:20" ht="43.2" hidden="1" x14ac:dyDescent="0.5500000000000000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5">
        <v>1444940558</v>
      </c>
      <c r="J2398">
        <v>1442348558</v>
      </c>
      <c r="K2398" t="b">
        <v>0</v>
      </c>
      <c r="L2398">
        <v>1</v>
      </c>
      <c r="M2398">
        <f t="shared" si="223"/>
        <v>10</v>
      </c>
      <c r="N2398" t="b">
        <v>0</v>
      </c>
      <c r="O2398">
        <f t="shared" si="226"/>
        <v>0</v>
      </c>
      <c r="P2398" t="s">
        <v>8272</v>
      </c>
      <c r="Q2398" t="str">
        <f t="shared" si="227"/>
        <v>technology</v>
      </c>
      <c r="R2398" t="str">
        <f t="shared" si="228"/>
        <v>web</v>
      </c>
      <c r="S2398" s="7">
        <f t="shared" si="224"/>
        <v>42292.849050925928</v>
      </c>
      <c r="T2398" s="7">
        <f t="shared" si="225"/>
        <v>42262.849050925928</v>
      </c>
    </row>
    <row r="2399" spans="1:20" ht="43.2" hidden="1" x14ac:dyDescent="0.5500000000000000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5">
        <v>1420233256</v>
      </c>
      <c r="J2399">
        <v>1417641256</v>
      </c>
      <c r="K2399" t="b">
        <v>0</v>
      </c>
      <c r="L2399">
        <v>0</v>
      </c>
      <c r="M2399">
        <f t="shared" si="223"/>
        <v>0</v>
      </c>
      <c r="N2399" t="b">
        <v>0</v>
      </c>
      <c r="O2399">
        <f t="shared" si="226"/>
        <v>0</v>
      </c>
      <c r="P2399" t="s">
        <v>8272</v>
      </c>
      <c r="Q2399" t="str">
        <f t="shared" si="227"/>
        <v>technology</v>
      </c>
      <c r="R2399" t="str">
        <f t="shared" si="228"/>
        <v>web</v>
      </c>
      <c r="S2399" s="7">
        <f t="shared" si="224"/>
        <v>42006.88490740741</v>
      </c>
      <c r="T2399" s="7">
        <f t="shared" si="225"/>
        <v>41976.88490740741</v>
      </c>
    </row>
    <row r="2400" spans="1:20" ht="43.2" hidden="1" x14ac:dyDescent="0.5500000000000000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5">
        <v>1435874384</v>
      </c>
      <c r="J2400">
        <v>1433282384</v>
      </c>
      <c r="K2400" t="b">
        <v>0</v>
      </c>
      <c r="L2400">
        <v>0</v>
      </c>
      <c r="M2400">
        <f t="shared" si="223"/>
        <v>0</v>
      </c>
      <c r="N2400" t="b">
        <v>0</v>
      </c>
      <c r="O2400">
        <f t="shared" si="226"/>
        <v>0</v>
      </c>
      <c r="P2400" t="s">
        <v>8272</v>
      </c>
      <c r="Q2400" t="str">
        <f t="shared" si="227"/>
        <v>technology</v>
      </c>
      <c r="R2400" t="str">
        <f t="shared" si="228"/>
        <v>web</v>
      </c>
      <c r="S2400" s="7">
        <f t="shared" si="224"/>
        <v>42187.916481481487</v>
      </c>
      <c r="T2400" s="7">
        <f t="shared" si="225"/>
        <v>42157.916481481487</v>
      </c>
    </row>
    <row r="2401" spans="1:20" ht="43.2" hidden="1" x14ac:dyDescent="0.5500000000000000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5">
        <v>1418934506</v>
      </c>
      <c r="J2401">
        <v>1415910506</v>
      </c>
      <c r="K2401" t="b">
        <v>0</v>
      </c>
      <c r="L2401">
        <v>0</v>
      </c>
      <c r="M2401">
        <f t="shared" si="223"/>
        <v>0</v>
      </c>
      <c r="N2401" t="b">
        <v>0</v>
      </c>
      <c r="O2401">
        <f t="shared" si="226"/>
        <v>0</v>
      </c>
      <c r="P2401" t="s">
        <v>8272</v>
      </c>
      <c r="Q2401" t="str">
        <f t="shared" si="227"/>
        <v>technology</v>
      </c>
      <c r="R2401" t="str">
        <f t="shared" si="228"/>
        <v>web</v>
      </c>
      <c r="S2401" s="7">
        <f t="shared" si="224"/>
        <v>41991.853078703702</v>
      </c>
      <c r="T2401" s="7">
        <f t="shared" si="225"/>
        <v>41956.853078703702</v>
      </c>
    </row>
    <row r="2402" spans="1:20" ht="43.2" hidden="1" x14ac:dyDescent="0.5500000000000000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5">
        <v>1460615164</v>
      </c>
      <c r="J2402">
        <v>1458023164</v>
      </c>
      <c r="K2402" t="b">
        <v>0</v>
      </c>
      <c r="L2402">
        <v>0</v>
      </c>
      <c r="M2402">
        <f t="shared" si="223"/>
        <v>0</v>
      </c>
      <c r="N2402" t="b">
        <v>0</v>
      </c>
      <c r="O2402">
        <f t="shared" si="226"/>
        <v>0</v>
      </c>
      <c r="P2402" t="s">
        <v>8272</v>
      </c>
      <c r="Q2402" t="str">
        <f t="shared" si="227"/>
        <v>technology</v>
      </c>
      <c r="R2402" t="str">
        <f t="shared" si="228"/>
        <v>web</v>
      </c>
      <c r="S2402" s="7">
        <f t="shared" si="224"/>
        <v>42474.268101851849</v>
      </c>
      <c r="T2402" s="7">
        <f t="shared" si="225"/>
        <v>42444.268101851849</v>
      </c>
    </row>
    <row r="2403" spans="1:20" ht="43.2" hidden="1" x14ac:dyDescent="0.5500000000000000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5">
        <v>1457207096</v>
      </c>
      <c r="J2403">
        <v>1452023096</v>
      </c>
      <c r="K2403" t="b">
        <v>0</v>
      </c>
      <c r="L2403">
        <v>9</v>
      </c>
      <c r="M2403">
        <f t="shared" si="223"/>
        <v>22.33</v>
      </c>
      <c r="N2403" t="b">
        <v>0</v>
      </c>
      <c r="O2403">
        <f t="shared" si="226"/>
        <v>1</v>
      </c>
      <c r="P2403" t="s">
        <v>8284</v>
      </c>
      <c r="Q2403" t="str">
        <f t="shared" si="227"/>
        <v>food</v>
      </c>
      <c r="R2403" t="str">
        <f t="shared" si="228"/>
        <v>food trucks</v>
      </c>
      <c r="S2403" s="7">
        <f t="shared" si="224"/>
        <v>42434.822870370372</v>
      </c>
      <c r="T2403" s="7">
        <f t="shared" si="225"/>
        <v>42374.822870370372</v>
      </c>
    </row>
    <row r="2404" spans="1:20" hidden="1" x14ac:dyDescent="0.5500000000000000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5">
        <v>1431533931</v>
      </c>
      <c r="J2404">
        <v>1428941931</v>
      </c>
      <c r="K2404" t="b">
        <v>0</v>
      </c>
      <c r="L2404">
        <v>1</v>
      </c>
      <c r="M2404">
        <f t="shared" si="223"/>
        <v>52</v>
      </c>
      <c r="N2404" t="b">
        <v>0</v>
      </c>
      <c r="O2404">
        <f t="shared" si="226"/>
        <v>0</v>
      </c>
      <c r="P2404" t="s">
        <v>8284</v>
      </c>
      <c r="Q2404" t="str">
        <f t="shared" si="227"/>
        <v>food</v>
      </c>
      <c r="R2404" t="str">
        <f t="shared" si="228"/>
        <v>food trucks</v>
      </c>
      <c r="S2404" s="7">
        <f t="shared" si="224"/>
        <v>42137.679756944446</v>
      </c>
      <c r="T2404" s="7">
        <f t="shared" si="225"/>
        <v>42107.679756944446</v>
      </c>
    </row>
    <row r="2405" spans="1:20" ht="43.2" hidden="1" x14ac:dyDescent="0.5500000000000000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5">
        <v>1459368658</v>
      </c>
      <c r="J2405">
        <v>1454188258</v>
      </c>
      <c r="K2405" t="b">
        <v>0</v>
      </c>
      <c r="L2405">
        <v>12</v>
      </c>
      <c r="M2405">
        <f t="shared" si="223"/>
        <v>16.829999999999998</v>
      </c>
      <c r="N2405" t="b">
        <v>0</v>
      </c>
      <c r="O2405">
        <f t="shared" si="226"/>
        <v>17</v>
      </c>
      <c r="P2405" t="s">
        <v>8284</v>
      </c>
      <c r="Q2405" t="str">
        <f t="shared" si="227"/>
        <v>food</v>
      </c>
      <c r="R2405" t="str">
        <f t="shared" si="228"/>
        <v>food trucks</v>
      </c>
      <c r="S2405" s="7">
        <f t="shared" si="224"/>
        <v>42459.840949074074</v>
      </c>
      <c r="T2405" s="7">
        <f t="shared" si="225"/>
        <v>42399.882615740738</v>
      </c>
    </row>
    <row r="2406" spans="1:20" ht="43.2" hidden="1" x14ac:dyDescent="0.5500000000000000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5">
        <v>1451782607</v>
      </c>
      <c r="J2406">
        <v>1449190607</v>
      </c>
      <c r="K2406" t="b">
        <v>0</v>
      </c>
      <c r="L2406">
        <v>0</v>
      </c>
      <c r="M2406">
        <f t="shared" si="223"/>
        <v>0</v>
      </c>
      <c r="N2406" t="b">
        <v>0</v>
      </c>
      <c r="O2406">
        <f>ROUND(($E2406*100)/$D2406,0)</f>
        <v>0</v>
      </c>
      <c r="P2406" t="s">
        <v>8284</v>
      </c>
      <c r="Q2406" t="str">
        <f t="shared" si="227"/>
        <v>food</v>
      </c>
      <c r="R2406" t="str">
        <f t="shared" si="228"/>
        <v>food trucks</v>
      </c>
      <c r="S2406" s="7">
        <f t="shared" si="224"/>
        <v>42372.03943287037</v>
      </c>
      <c r="T2406" s="7">
        <f t="shared" si="225"/>
        <v>42342.03943287037</v>
      </c>
    </row>
    <row r="2407" spans="1:20" ht="43.2" hidden="1" x14ac:dyDescent="0.5500000000000000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5">
        <v>1472911375</v>
      </c>
      <c r="J2407">
        <v>1471096975</v>
      </c>
      <c r="K2407" t="b">
        <v>0</v>
      </c>
      <c r="L2407">
        <v>20</v>
      </c>
      <c r="M2407">
        <f t="shared" si="223"/>
        <v>56.3</v>
      </c>
      <c r="N2407" t="b">
        <v>0</v>
      </c>
      <c r="O2407">
        <f t="shared" si="226"/>
        <v>23</v>
      </c>
      <c r="P2407" t="s">
        <v>8284</v>
      </c>
      <c r="Q2407" t="str">
        <f t="shared" si="227"/>
        <v>food</v>
      </c>
      <c r="R2407" t="str">
        <f t="shared" si="228"/>
        <v>food trucks</v>
      </c>
      <c r="S2407" s="7">
        <f t="shared" si="224"/>
        <v>42616.585358796292</v>
      </c>
      <c r="T2407" s="7">
        <f t="shared" si="225"/>
        <v>42595.585358796292</v>
      </c>
    </row>
    <row r="2408" spans="1:20" ht="43.2" hidden="1" x14ac:dyDescent="0.5500000000000000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5">
        <v>1421635190</v>
      </c>
      <c r="J2408">
        <v>1418179190</v>
      </c>
      <c r="K2408" t="b">
        <v>0</v>
      </c>
      <c r="L2408">
        <v>16</v>
      </c>
      <c r="M2408">
        <f t="shared" si="223"/>
        <v>84.06</v>
      </c>
      <c r="N2408" t="b">
        <v>0</v>
      </c>
      <c r="O2408">
        <f t="shared" si="226"/>
        <v>41</v>
      </c>
      <c r="P2408" t="s">
        <v>8284</v>
      </c>
      <c r="Q2408" t="str">
        <f t="shared" si="227"/>
        <v>food</v>
      </c>
      <c r="R2408" t="str">
        <f t="shared" si="228"/>
        <v>food trucks</v>
      </c>
      <c r="S2408" s="7">
        <f t="shared" si="224"/>
        <v>42023.110995370371</v>
      </c>
      <c r="T2408" s="7">
        <f t="shared" si="225"/>
        <v>41983.110995370371</v>
      </c>
    </row>
    <row r="2409" spans="1:20" ht="57.6" hidden="1" x14ac:dyDescent="0.5500000000000000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5">
        <v>1428732000</v>
      </c>
      <c r="J2409">
        <v>1426772928</v>
      </c>
      <c r="K2409" t="b">
        <v>0</v>
      </c>
      <c r="L2409">
        <v>33</v>
      </c>
      <c r="M2409">
        <f t="shared" si="223"/>
        <v>168.39</v>
      </c>
      <c r="N2409" t="b">
        <v>0</v>
      </c>
      <c r="O2409">
        <f t="shared" si="226"/>
        <v>25</v>
      </c>
      <c r="P2409" t="s">
        <v>8284</v>
      </c>
      <c r="Q2409" t="str">
        <f t="shared" si="227"/>
        <v>food</v>
      </c>
      <c r="R2409" t="str">
        <f t="shared" si="228"/>
        <v>food trucks</v>
      </c>
      <c r="S2409" s="7">
        <f t="shared" si="224"/>
        <v>42105.25</v>
      </c>
      <c r="T2409" s="7">
        <f t="shared" si="225"/>
        <v>42082.575555555552</v>
      </c>
    </row>
    <row r="2410" spans="1:20" ht="28.8" hidden="1" x14ac:dyDescent="0.5500000000000000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5">
        <v>1415247757</v>
      </c>
      <c r="J2410">
        <v>1412652157</v>
      </c>
      <c r="K2410" t="b">
        <v>0</v>
      </c>
      <c r="L2410">
        <v>2</v>
      </c>
      <c r="M2410">
        <f t="shared" si="223"/>
        <v>15</v>
      </c>
      <c r="N2410" t="b">
        <v>0</v>
      </c>
      <c r="O2410">
        <f t="shared" si="226"/>
        <v>0</v>
      </c>
      <c r="P2410" t="s">
        <v>8284</v>
      </c>
      <c r="Q2410" t="str">
        <f t="shared" si="227"/>
        <v>food</v>
      </c>
      <c r="R2410" t="str">
        <f t="shared" si="228"/>
        <v>food trucks</v>
      </c>
      <c r="S2410" s="7">
        <f t="shared" si="224"/>
        <v>41949.182372685187</v>
      </c>
      <c r="T2410" s="7">
        <f t="shared" si="225"/>
        <v>41919.140706018516</v>
      </c>
    </row>
    <row r="2411" spans="1:20" ht="28.8" hidden="1" x14ac:dyDescent="0.5500000000000000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5">
        <v>1439931675</v>
      </c>
      <c r="J2411">
        <v>1437339675</v>
      </c>
      <c r="K2411" t="b">
        <v>0</v>
      </c>
      <c r="L2411">
        <v>6</v>
      </c>
      <c r="M2411">
        <f t="shared" si="223"/>
        <v>76.67</v>
      </c>
      <c r="N2411" t="b">
        <v>0</v>
      </c>
      <c r="O2411">
        <f t="shared" si="226"/>
        <v>2</v>
      </c>
      <c r="P2411" t="s">
        <v>8284</v>
      </c>
      <c r="Q2411" t="str">
        <f t="shared" si="227"/>
        <v>food</v>
      </c>
      <c r="R2411" t="str">
        <f t="shared" si="228"/>
        <v>food trucks</v>
      </c>
      <c r="S2411" s="7">
        <f t="shared" si="224"/>
        <v>42234.875868055555</v>
      </c>
      <c r="T2411" s="7">
        <f t="shared" si="225"/>
        <v>42204.875868055555</v>
      </c>
    </row>
    <row r="2412" spans="1:20" ht="57.6" hidden="1" x14ac:dyDescent="0.5500000000000000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5">
        <v>1441619275</v>
      </c>
      <c r="J2412">
        <v>1439027275</v>
      </c>
      <c r="K2412" t="b">
        <v>0</v>
      </c>
      <c r="L2412">
        <v>0</v>
      </c>
      <c r="M2412">
        <f t="shared" si="223"/>
        <v>0</v>
      </c>
      <c r="N2412" t="b">
        <v>0</v>
      </c>
      <c r="O2412">
        <f t="shared" si="226"/>
        <v>0</v>
      </c>
      <c r="P2412" t="s">
        <v>8284</v>
      </c>
      <c r="Q2412" t="str">
        <f t="shared" si="227"/>
        <v>food</v>
      </c>
      <c r="R2412" t="str">
        <f t="shared" si="228"/>
        <v>food trucks</v>
      </c>
      <c r="S2412" s="7">
        <f t="shared" si="224"/>
        <v>42254.408275462964</v>
      </c>
      <c r="T2412" s="7">
        <f t="shared" si="225"/>
        <v>42224.408275462964</v>
      </c>
    </row>
    <row r="2413" spans="1:20" ht="43.2" hidden="1" x14ac:dyDescent="0.5500000000000000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5">
        <v>1440524082</v>
      </c>
      <c r="J2413">
        <v>1437932082</v>
      </c>
      <c r="K2413" t="b">
        <v>0</v>
      </c>
      <c r="L2413">
        <v>3</v>
      </c>
      <c r="M2413">
        <f t="shared" si="223"/>
        <v>50.33</v>
      </c>
      <c r="N2413" t="b">
        <v>0</v>
      </c>
      <c r="O2413">
        <f t="shared" si="226"/>
        <v>1</v>
      </c>
      <c r="P2413" t="s">
        <v>8284</v>
      </c>
      <c r="Q2413" t="str">
        <f t="shared" si="227"/>
        <v>food</v>
      </c>
      <c r="R2413" t="str">
        <f t="shared" si="228"/>
        <v>food trucks</v>
      </c>
      <c r="S2413" s="7">
        <f t="shared" si="224"/>
        <v>42241.732430555552</v>
      </c>
      <c r="T2413" s="7">
        <f t="shared" si="225"/>
        <v>42211.732430555552</v>
      </c>
    </row>
    <row r="2414" spans="1:20" ht="43.2" hidden="1" x14ac:dyDescent="0.5500000000000000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5">
        <v>1480185673</v>
      </c>
      <c r="J2414">
        <v>1476294073</v>
      </c>
      <c r="K2414" t="b">
        <v>0</v>
      </c>
      <c r="L2414">
        <v>0</v>
      </c>
      <c r="M2414">
        <f t="shared" si="223"/>
        <v>0</v>
      </c>
      <c r="N2414" t="b">
        <v>0</v>
      </c>
      <c r="O2414">
        <f t="shared" si="226"/>
        <v>0</v>
      </c>
      <c r="P2414" t="s">
        <v>8284</v>
      </c>
      <c r="Q2414" t="str">
        <f t="shared" si="227"/>
        <v>food</v>
      </c>
      <c r="R2414" t="str">
        <f t="shared" si="228"/>
        <v>food trucks</v>
      </c>
      <c r="S2414" s="7">
        <f t="shared" si="224"/>
        <v>42700.778622685189</v>
      </c>
      <c r="T2414" s="7">
        <f t="shared" si="225"/>
        <v>42655.736956018518</v>
      </c>
    </row>
    <row r="2415" spans="1:20" ht="43.2" hidden="1" x14ac:dyDescent="0.5500000000000000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5">
        <v>1401579000</v>
      </c>
      <c r="J2415">
        <v>1398911882</v>
      </c>
      <c r="K2415" t="b">
        <v>0</v>
      </c>
      <c r="L2415">
        <v>3</v>
      </c>
      <c r="M2415">
        <f t="shared" si="223"/>
        <v>8.33</v>
      </c>
      <c r="N2415" t="b">
        <v>0</v>
      </c>
      <c r="O2415">
        <f t="shared" si="226"/>
        <v>1</v>
      </c>
      <c r="P2415" t="s">
        <v>8284</v>
      </c>
      <c r="Q2415" t="str">
        <f t="shared" si="227"/>
        <v>food</v>
      </c>
      <c r="R2415" t="str">
        <f t="shared" si="228"/>
        <v>food trucks</v>
      </c>
      <c r="S2415" s="7">
        <f t="shared" si="224"/>
        <v>41790.979166666664</v>
      </c>
      <c r="T2415" s="7">
        <f t="shared" si="225"/>
        <v>41760.10974537037</v>
      </c>
    </row>
    <row r="2416" spans="1:20" ht="43.2" hidden="1" x14ac:dyDescent="0.5500000000000000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5">
        <v>1440215940</v>
      </c>
      <c r="J2416">
        <v>1436805660</v>
      </c>
      <c r="K2416" t="b">
        <v>0</v>
      </c>
      <c r="L2416">
        <v>13</v>
      </c>
      <c r="M2416">
        <f t="shared" si="223"/>
        <v>35.380000000000003</v>
      </c>
      <c r="N2416" t="b">
        <v>0</v>
      </c>
      <c r="O2416">
        <f t="shared" si="226"/>
        <v>3</v>
      </c>
      <c r="P2416" t="s">
        <v>8284</v>
      </c>
      <c r="Q2416" t="str">
        <f t="shared" si="227"/>
        <v>food</v>
      </c>
      <c r="R2416" t="str">
        <f t="shared" si="228"/>
        <v>food trucks</v>
      </c>
      <c r="S2416" s="7">
        <f t="shared" si="224"/>
        <v>42238.165972222225</v>
      </c>
      <c r="T2416" s="7">
        <f t="shared" si="225"/>
        <v>42198.695138888885</v>
      </c>
    </row>
    <row r="2417" spans="1:20" ht="43.2" hidden="1" x14ac:dyDescent="0.5500000000000000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5">
        <v>1468615346</v>
      </c>
      <c r="J2417">
        <v>1466023346</v>
      </c>
      <c r="K2417" t="b">
        <v>0</v>
      </c>
      <c r="L2417">
        <v>6</v>
      </c>
      <c r="M2417">
        <f t="shared" si="223"/>
        <v>55.83</v>
      </c>
      <c r="N2417" t="b">
        <v>0</v>
      </c>
      <c r="O2417">
        <f t="shared" si="226"/>
        <v>1</v>
      </c>
      <c r="P2417" t="s">
        <v>8284</v>
      </c>
      <c r="Q2417" t="str">
        <f t="shared" si="227"/>
        <v>food</v>
      </c>
      <c r="R2417" t="str">
        <f t="shared" si="228"/>
        <v>food trucks</v>
      </c>
      <c r="S2417" s="7">
        <f t="shared" si="224"/>
        <v>42566.862800925926</v>
      </c>
      <c r="T2417" s="7">
        <f t="shared" si="225"/>
        <v>42536.862800925926</v>
      </c>
    </row>
    <row r="2418" spans="1:20" ht="43.2" hidden="1" x14ac:dyDescent="0.5500000000000000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5">
        <v>1426345200</v>
      </c>
      <c r="J2418">
        <v>1421343743</v>
      </c>
      <c r="K2418" t="b">
        <v>0</v>
      </c>
      <c r="L2418">
        <v>1</v>
      </c>
      <c r="M2418">
        <f t="shared" si="223"/>
        <v>5</v>
      </c>
      <c r="N2418" t="b">
        <v>0</v>
      </c>
      <c r="O2418">
        <f t="shared" si="226"/>
        <v>0</v>
      </c>
      <c r="P2418" t="s">
        <v>8284</v>
      </c>
      <c r="Q2418" t="str">
        <f t="shared" si="227"/>
        <v>food</v>
      </c>
      <c r="R2418" t="str">
        <f t="shared" si="228"/>
        <v>food trucks</v>
      </c>
      <c r="S2418" s="7">
        <f t="shared" si="224"/>
        <v>42077.625</v>
      </c>
      <c r="T2418" s="7">
        <f t="shared" si="225"/>
        <v>42019.737766203703</v>
      </c>
    </row>
    <row r="2419" spans="1:20" ht="43.2" hidden="1" x14ac:dyDescent="0.5500000000000000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5">
        <v>1407705187</v>
      </c>
      <c r="J2419">
        <v>1405113187</v>
      </c>
      <c r="K2419" t="b">
        <v>0</v>
      </c>
      <c r="L2419">
        <v>0</v>
      </c>
      <c r="M2419">
        <f t="shared" si="223"/>
        <v>0</v>
      </c>
      <c r="N2419" t="b">
        <v>0</v>
      </c>
      <c r="O2419">
        <f t="shared" si="226"/>
        <v>0</v>
      </c>
      <c r="P2419" t="s">
        <v>8284</v>
      </c>
      <c r="Q2419" t="str">
        <f t="shared" si="227"/>
        <v>food</v>
      </c>
      <c r="R2419" t="str">
        <f t="shared" si="228"/>
        <v>food trucks</v>
      </c>
      <c r="S2419" s="7">
        <f t="shared" si="224"/>
        <v>41861.884108796294</v>
      </c>
      <c r="T2419" s="7">
        <f t="shared" si="225"/>
        <v>41831.884108796294</v>
      </c>
    </row>
    <row r="2420" spans="1:20" hidden="1" x14ac:dyDescent="0.5500000000000000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5">
        <v>1427225644</v>
      </c>
      <c r="J2420">
        <v>1422045244</v>
      </c>
      <c r="K2420" t="b">
        <v>0</v>
      </c>
      <c r="L2420">
        <v>5</v>
      </c>
      <c r="M2420">
        <f t="shared" si="223"/>
        <v>1</v>
      </c>
      <c r="N2420" t="b">
        <v>0</v>
      </c>
      <c r="O2420">
        <f t="shared" si="226"/>
        <v>0</v>
      </c>
      <c r="P2420" t="s">
        <v>8284</v>
      </c>
      <c r="Q2420" t="str">
        <f t="shared" si="227"/>
        <v>food</v>
      </c>
      <c r="R2420" t="str">
        <f t="shared" si="228"/>
        <v>food trucks</v>
      </c>
      <c r="S2420" s="7">
        <f t="shared" si="224"/>
        <v>42087.815324074079</v>
      </c>
      <c r="T2420" s="7">
        <f t="shared" si="225"/>
        <v>42027.856990740736</v>
      </c>
    </row>
    <row r="2421" spans="1:20" ht="43.2" hidden="1" x14ac:dyDescent="0.5500000000000000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5">
        <v>1424281389</v>
      </c>
      <c r="J2421">
        <v>1419097389</v>
      </c>
      <c r="K2421" t="b">
        <v>0</v>
      </c>
      <c r="L2421">
        <v>0</v>
      </c>
      <c r="M2421">
        <f t="shared" si="223"/>
        <v>0</v>
      </c>
      <c r="N2421" t="b">
        <v>0</v>
      </c>
      <c r="O2421">
        <f t="shared" si="226"/>
        <v>0</v>
      </c>
      <c r="P2421" t="s">
        <v>8284</v>
      </c>
      <c r="Q2421" t="str">
        <f t="shared" si="227"/>
        <v>food</v>
      </c>
      <c r="R2421" t="str">
        <f t="shared" si="228"/>
        <v>food trucks</v>
      </c>
      <c r="S2421" s="7">
        <f t="shared" si="224"/>
        <v>42053.738298611104</v>
      </c>
      <c r="T2421" s="7">
        <f t="shared" si="225"/>
        <v>41993.738298611104</v>
      </c>
    </row>
    <row r="2422" spans="1:20" ht="43.2" hidden="1" x14ac:dyDescent="0.5500000000000000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5">
        <v>1415583695</v>
      </c>
      <c r="J2422">
        <v>1410396095</v>
      </c>
      <c r="K2422" t="b">
        <v>0</v>
      </c>
      <c r="L2422">
        <v>36</v>
      </c>
      <c r="M2422">
        <f t="shared" si="223"/>
        <v>69.47</v>
      </c>
      <c r="N2422" t="b">
        <v>0</v>
      </c>
      <c r="O2422">
        <f t="shared" si="226"/>
        <v>15</v>
      </c>
      <c r="P2422" t="s">
        <v>8284</v>
      </c>
      <c r="Q2422" t="str">
        <f t="shared" si="227"/>
        <v>food</v>
      </c>
      <c r="R2422" t="str">
        <f t="shared" si="228"/>
        <v>food trucks</v>
      </c>
      <c r="S2422" s="7">
        <f t="shared" si="224"/>
        <v>41953.070543981477</v>
      </c>
      <c r="T2422" s="7">
        <f t="shared" si="225"/>
        <v>41893.028877314813</v>
      </c>
    </row>
    <row r="2423" spans="1:20" ht="28.8" hidden="1" x14ac:dyDescent="0.5500000000000000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5">
        <v>1424536196</v>
      </c>
      <c r="J2423">
        <v>1421944196</v>
      </c>
      <c r="K2423" t="b">
        <v>0</v>
      </c>
      <c r="L2423">
        <v>1</v>
      </c>
      <c r="M2423">
        <f t="shared" si="223"/>
        <v>1</v>
      </c>
      <c r="N2423" t="b">
        <v>0</v>
      </c>
      <c r="O2423">
        <f t="shared" si="226"/>
        <v>0</v>
      </c>
      <c r="P2423" t="s">
        <v>8284</v>
      </c>
      <c r="Q2423" t="str">
        <f t="shared" si="227"/>
        <v>food</v>
      </c>
      <c r="R2423" t="str">
        <f t="shared" si="228"/>
        <v>food trucks</v>
      </c>
      <c r="S2423" s="7">
        <f t="shared" si="224"/>
        <v>42056.687453703707</v>
      </c>
      <c r="T2423" s="7">
        <f t="shared" si="225"/>
        <v>42026.687453703707</v>
      </c>
    </row>
    <row r="2424" spans="1:20" ht="28.8" hidden="1" x14ac:dyDescent="0.5500000000000000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5">
        <v>1426091036</v>
      </c>
      <c r="J2424">
        <v>1423502636</v>
      </c>
      <c r="K2424" t="b">
        <v>0</v>
      </c>
      <c r="L2424">
        <v>1</v>
      </c>
      <c r="M2424">
        <f t="shared" si="223"/>
        <v>1</v>
      </c>
      <c r="N2424" t="b">
        <v>0</v>
      </c>
      <c r="O2424">
        <f t="shared" si="226"/>
        <v>0</v>
      </c>
      <c r="P2424" t="s">
        <v>8284</v>
      </c>
      <c r="Q2424" t="str">
        <f t="shared" si="227"/>
        <v>food</v>
      </c>
      <c r="R2424" t="str">
        <f t="shared" si="228"/>
        <v>food trucks</v>
      </c>
      <c r="S2424" s="7">
        <f t="shared" si="224"/>
        <v>42074.683287037042</v>
      </c>
      <c r="T2424" s="7">
        <f t="shared" si="225"/>
        <v>42044.724953703699</v>
      </c>
    </row>
    <row r="2425" spans="1:20" ht="43.2" hidden="1" x14ac:dyDescent="0.5500000000000000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5">
        <v>1420044890</v>
      </c>
      <c r="J2425">
        <v>1417452890</v>
      </c>
      <c r="K2425" t="b">
        <v>0</v>
      </c>
      <c r="L2425">
        <v>1</v>
      </c>
      <c r="M2425">
        <f t="shared" si="223"/>
        <v>8</v>
      </c>
      <c r="N2425" t="b">
        <v>0</v>
      </c>
      <c r="O2425">
        <f t="shared" si="226"/>
        <v>0</v>
      </c>
      <c r="P2425" t="s">
        <v>8284</v>
      </c>
      <c r="Q2425" t="str">
        <f t="shared" si="227"/>
        <v>food</v>
      </c>
      <c r="R2425" t="str">
        <f t="shared" si="228"/>
        <v>food trucks</v>
      </c>
      <c r="S2425" s="7">
        <f t="shared" si="224"/>
        <v>42004.704745370371</v>
      </c>
      <c r="T2425" s="7">
        <f t="shared" si="225"/>
        <v>41974.704745370371</v>
      </c>
    </row>
    <row r="2426" spans="1:20" ht="28.8" hidden="1" x14ac:dyDescent="0.5500000000000000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5">
        <v>1414445108</v>
      </c>
      <c r="J2426">
        <v>1411853108</v>
      </c>
      <c r="K2426" t="b">
        <v>0</v>
      </c>
      <c r="L2426">
        <v>9</v>
      </c>
      <c r="M2426">
        <f t="shared" si="223"/>
        <v>34.44</v>
      </c>
      <c r="N2426" t="b">
        <v>0</v>
      </c>
      <c r="O2426">
        <f t="shared" si="226"/>
        <v>1</v>
      </c>
      <c r="P2426" t="s">
        <v>8284</v>
      </c>
      <c r="Q2426" t="str">
        <f t="shared" si="227"/>
        <v>food</v>
      </c>
      <c r="R2426" t="str">
        <f t="shared" si="228"/>
        <v>food trucks</v>
      </c>
      <c r="S2426" s="7">
        <f t="shared" si="224"/>
        <v>41939.892453703702</v>
      </c>
      <c r="T2426" s="7">
        <f t="shared" si="225"/>
        <v>41909.892453703702</v>
      </c>
    </row>
    <row r="2427" spans="1:20" ht="43.2" hidden="1" x14ac:dyDescent="0.5500000000000000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5">
        <v>1464386640</v>
      </c>
      <c r="J2427">
        <v>1463090149</v>
      </c>
      <c r="K2427" t="b">
        <v>0</v>
      </c>
      <c r="L2427">
        <v>1</v>
      </c>
      <c r="M2427">
        <f t="shared" si="223"/>
        <v>1</v>
      </c>
      <c r="N2427" t="b">
        <v>0</v>
      </c>
      <c r="O2427">
        <f t="shared" si="226"/>
        <v>0</v>
      </c>
      <c r="P2427" t="s">
        <v>8284</v>
      </c>
      <c r="Q2427" t="str">
        <f t="shared" si="227"/>
        <v>food</v>
      </c>
      <c r="R2427" t="str">
        <f t="shared" si="228"/>
        <v>food trucks</v>
      </c>
      <c r="S2427" s="7">
        <f t="shared" si="224"/>
        <v>42517.919444444444</v>
      </c>
      <c r="T2427" s="7">
        <f t="shared" si="225"/>
        <v>42502.913761574076</v>
      </c>
    </row>
    <row r="2428" spans="1:20" ht="43.2" hidden="1" x14ac:dyDescent="0.5500000000000000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5">
        <v>1439006692</v>
      </c>
      <c r="J2428">
        <v>1433822692</v>
      </c>
      <c r="K2428" t="b">
        <v>0</v>
      </c>
      <c r="L2428">
        <v>0</v>
      </c>
      <c r="M2428">
        <f t="shared" si="223"/>
        <v>0</v>
      </c>
      <c r="N2428" t="b">
        <v>0</v>
      </c>
      <c r="O2428">
        <f t="shared" si="226"/>
        <v>0</v>
      </c>
      <c r="P2428" t="s">
        <v>8284</v>
      </c>
      <c r="Q2428" t="str">
        <f t="shared" si="227"/>
        <v>food</v>
      </c>
      <c r="R2428" t="str">
        <f t="shared" si="228"/>
        <v>food trucks</v>
      </c>
      <c r="S2428" s="7">
        <f t="shared" si="224"/>
        <v>42224.170046296291</v>
      </c>
      <c r="T2428" s="7">
        <f t="shared" si="225"/>
        <v>42164.170046296291</v>
      </c>
    </row>
    <row r="2429" spans="1:20" ht="28.8" hidden="1" x14ac:dyDescent="0.5500000000000000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5">
        <v>1458715133</v>
      </c>
      <c r="J2429">
        <v>1455262733</v>
      </c>
      <c r="K2429" t="b">
        <v>0</v>
      </c>
      <c r="L2429">
        <v>1</v>
      </c>
      <c r="M2429">
        <f t="shared" si="223"/>
        <v>1</v>
      </c>
      <c r="N2429" t="b">
        <v>0</v>
      </c>
      <c r="O2429">
        <f t="shared" si="226"/>
        <v>0</v>
      </c>
      <c r="P2429" t="s">
        <v>8284</v>
      </c>
      <c r="Q2429" t="str">
        <f t="shared" si="227"/>
        <v>food</v>
      </c>
      <c r="R2429" t="str">
        <f t="shared" si="228"/>
        <v>food trucks</v>
      </c>
      <c r="S2429" s="7">
        <f t="shared" si="224"/>
        <v>42452.277002314819</v>
      </c>
      <c r="T2429" s="7">
        <f t="shared" si="225"/>
        <v>42412.318668981476</v>
      </c>
    </row>
    <row r="2430" spans="1:20" ht="28.8" hidden="1" x14ac:dyDescent="0.5500000000000000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5">
        <v>1426182551</v>
      </c>
      <c r="J2430">
        <v>1423594151</v>
      </c>
      <c r="K2430" t="b">
        <v>0</v>
      </c>
      <c r="L2430">
        <v>1</v>
      </c>
      <c r="M2430">
        <f t="shared" si="223"/>
        <v>1</v>
      </c>
      <c r="N2430" t="b">
        <v>0</v>
      </c>
      <c r="O2430">
        <f t="shared" si="226"/>
        <v>0</v>
      </c>
      <c r="P2430" t="s">
        <v>8284</v>
      </c>
      <c r="Q2430" t="str">
        <f t="shared" si="227"/>
        <v>food</v>
      </c>
      <c r="R2430" t="str">
        <f t="shared" si="228"/>
        <v>food trucks</v>
      </c>
      <c r="S2430" s="7">
        <f t="shared" si="224"/>
        <v>42075.742488425924</v>
      </c>
      <c r="T2430" s="7">
        <f t="shared" si="225"/>
        <v>42045.784155092595</v>
      </c>
    </row>
    <row r="2431" spans="1:20" ht="43.2" hidden="1" x14ac:dyDescent="0.5500000000000000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5">
        <v>1486313040</v>
      </c>
      <c r="J2431">
        <v>1483131966</v>
      </c>
      <c r="K2431" t="b">
        <v>0</v>
      </c>
      <c r="L2431">
        <v>4</v>
      </c>
      <c r="M2431">
        <f t="shared" si="223"/>
        <v>501.25</v>
      </c>
      <c r="N2431" t="b">
        <v>0</v>
      </c>
      <c r="O2431">
        <f t="shared" si="226"/>
        <v>1</v>
      </c>
      <c r="P2431" t="s">
        <v>8284</v>
      </c>
      <c r="Q2431" t="str">
        <f t="shared" si="227"/>
        <v>food</v>
      </c>
      <c r="R2431" t="str">
        <f t="shared" si="228"/>
        <v>food trucks</v>
      </c>
      <c r="S2431" s="7">
        <f t="shared" si="224"/>
        <v>42771.697222222225</v>
      </c>
      <c r="T2431" s="7">
        <f t="shared" si="225"/>
        <v>42734.879236111112</v>
      </c>
    </row>
    <row r="2432" spans="1:20" ht="43.2" hidden="1" x14ac:dyDescent="0.5500000000000000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5">
        <v>1455246504</v>
      </c>
      <c r="J2432">
        <v>1452654504</v>
      </c>
      <c r="K2432" t="b">
        <v>0</v>
      </c>
      <c r="L2432">
        <v>2</v>
      </c>
      <c r="M2432">
        <f t="shared" si="223"/>
        <v>10.5</v>
      </c>
      <c r="N2432" t="b">
        <v>0</v>
      </c>
      <c r="O2432">
        <f t="shared" si="226"/>
        <v>1</v>
      </c>
      <c r="P2432" t="s">
        <v>8284</v>
      </c>
      <c r="Q2432" t="str">
        <f t="shared" si="227"/>
        <v>food</v>
      </c>
      <c r="R2432" t="str">
        <f t="shared" si="228"/>
        <v>food trucks</v>
      </c>
      <c r="S2432" s="7">
        <f t="shared" si="224"/>
        <v>42412.130833333329</v>
      </c>
      <c r="T2432" s="7">
        <f t="shared" si="225"/>
        <v>42382.130833333329</v>
      </c>
    </row>
    <row r="2433" spans="1:20" ht="28.8" hidden="1" x14ac:dyDescent="0.5500000000000000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5">
        <v>1467080613</v>
      </c>
      <c r="J2433">
        <v>1461896613</v>
      </c>
      <c r="K2433" t="b">
        <v>0</v>
      </c>
      <c r="L2433">
        <v>2</v>
      </c>
      <c r="M2433">
        <f t="shared" si="223"/>
        <v>1</v>
      </c>
      <c r="N2433" t="b">
        <v>0</v>
      </c>
      <c r="O2433">
        <f t="shared" si="226"/>
        <v>0</v>
      </c>
      <c r="P2433" t="s">
        <v>8284</v>
      </c>
      <c r="Q2433" t="str">
        <f t="shared" si="227"/>
        <v>food</v>
      </c>
      <c r="R2433" t="str">
        <f t="shared" si="228"/>
        <v>food trucks</v>
      </c>
      <c r="S2433" s="7">
        <f t="shared" si="224"/>
        <v>42549.099687499998</v>
      </c>
      <c r="T2433" s="7">
        <f t="shared" si="225"/>
        <v>42489.099687499998</v>
      </c>
    </row>
    <row r="2434" spans="1:20" ht="43.2" hidden="1" x14ac:dyDescent="0.5500000000000000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5">
        <v>1425791697</v>
      </c>
      <c r="J2434">
        <v>1423199697</v>
      </c>
      <c r="K2434" t="b">
        <v>0</v>
      </c>
      <c r="L2434">
        <v>2</v>
      </c>
      <c r="M2434">
        <f t="shared" ref="M2434:M2497" si="229">IF(L2434=0,0,ROUND(E2434/L2434,2))</f>
        <v>1</v>
      </c>
      <c r="N2434" t="b">
        <v>0</v>
      </c>
      <c r="O2434">
        <f t="shared" si="226"/>
        <v>0</v>
      </c>
      <c r="P2434" t="s">
        <v>8284</v>
      </c>
      <c r="Q2434" t="str">
        <f t="shared" si="227"/>
        <v>food</v>
      </c>
      <c r="R2434" t="str">
        <f t="shared" si="228"/>
        <v>food trucks</v>
      </c>
      <c r="S2434" s="7">
        <f t="shared" ref="S2434:S2497" si="230">(((I2434/60)/60)/24)+DATE(1970,1,1)</f>
        <v>42071.218715277777</v>
      </c>
      <c r="T2434" s="7">
        <f t="shared" ref="T2434:T2497" si="231">(((J2434/60)/60)/24)+DATE(1970,1,1)</f>
        <v>42041.218715277777</v>
      </c>
    </row>
    <row r="2435" spans="1:20" ht="43.2" hidden="1" x14ac:dyDescent="0.5500000000000000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5">
        <v>1456608943</v>
      </c>
      <c r="J2435">
        <v>1454016943</v>
      </c>
      <c r="K2435" t="b">
        <v>0</v>
      </c>
      <c r="L2435">
        <v>0</v>
      </c>
      <c r="M2435">
        <f t="shared" si="229"/>
        <v>0</v>
      </c>
      <c r="N2435" t="b">
        <v>0</v>
      </c>
      <c r="O2435">
        <f t="shared" ref="O2435:O2498" si="232">ROUND(($E2435*100)/$D2435,0)</f>
        <v>0</v>
      </c>
      <c r="P2435" t="s">
        <v>8284</v>
      </c>
      <c r="Q2435" t="str">
        <f t="shared" ref="Q2435:Q2498" si="233">LEFT(P2435,FIND("/",P2435)-1)</f>
        <v>food</v>
      </c>
      <c r="R2435" t="str">
        <f t="shared" si="228"/>
        <v>food trucks</v>
      </c>
      <c r="S2435" s="7">
        <f t="shared" si="230"/>
        <v>42427.89980324074</v>
      </c>
      <c r="T2435" s="7">
        <f t="shared" si="231"/>
        <v>42397.89980324074</v>
      </c>
    </row>
    <row r="2436" spans="1:20" ht="43.2" hidden="1" x14ac:dyDescent="0.5500000000000000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5">
        <v>1438662474</v>
      </c>
      <c r="J2436">
        <v>1435206474</v>
      </c>
      <c r="K2436" t="b">
        <v>0</v>
      </c>
      <c r="L2436">
        <v>2</v>
      </c>
      <c r="M2436">
        <f t="shared" si="229"/>
        <v>13</v>
      </c>
      <c r="N2436" t="b">
        <v>0</v>
      </c>
      <c r="O2436">
        <f t="shared" si="232"/>
        <v>0</v>
      </c>
      <c r="P2436" t="s">
        <v>8284</v>
      </c>
      <c r="Q2436" t="str">
        <f t="shared" si="233"/>
        <v>food</v>
      </c>
      <c r="R2436" t="str">
        <f t="shared" si="228"/>
        <v>food trucks</v>
      </c>
      <c r="S2436" s="7">
        <f t="shared" si="230"/>
        <v>42220.18604166666</v>
      </c>
      <c r="T2436" s="7">
        <f t="shared" si="231"/>
        <v>42180.18604166666</v>
      </c>
    </row>
    <row r="2437" spans="1:20" ht="43.2" hidden="1" x14ac:dyDescent="0.5500000000000000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5">
        <v>1444027186</v>
      </c>
      <c r="J2437">
        <v>1441435186</v>
      </c>
      <c r="K2437" t="b">
        <v>0</v>
      </c>
      <c r="L2437">
        <v>4</v>
      </c>
      <c r="M2437">
        <f t="shared" si="229"/>
        <v>306</v>
      </c>
      <c r="N2437" t="b">
        <v>0</v>
      </c>
      <c r="O2437">
        <f t="shared" si="232"/>
        <v>0</v>
      </c>
      <c r="P2437" t="s">
        <v>8284</v>
      </c>
      <c r="Q2437" t="str">
        <f t="shared" si="233"/>
        <v>food</v>
      </c>
      <c r="R2437" t="str">
        <f t="shared" si="228"/>
        <v>food trucks</v>
      </c>
      <c r="S2437" s="7">
        <f t="shared" si="230"/>
        <v>42282.277615740735</v>
      </c>
      <c r="T2437" s="7">
        <f t="shared" si="231"/>
        <v>42252.277615740735</v>
      </c>
    </row>
    <row r="2438" spans="1:20" ht="43.2" hidden="1" x14ac:dyDescent="0.5500000000000000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5">
        <v>1454078770</v>
      </c>
      <c r="J2438">
        <v>1448894770</v>
      </c>
      <c r="K2438" t="b">
        <v>0</v>
      </c>
      <c r="L2438">
        <v>2</v>
      </c>
      <c r="M2438">
        <f t="shared" si="229"/>
        <v>22.5</v>
      </c>
      <c r="N2438" t="b">
        <v>0</v>
      </c>
      <c r="O2438">
        <f t="shared" si="232"/>
        <v>0</v>
      </c>
      <c r="P2438" t="s">
        <v>8284</v>
      </c>
      <c r="Q2438" t="str">
        <f t="shared" si="233"/>
        <v>food</v>
      </c>
      <c r="R2438" t="str">
        <f t="shared" si="228"/>
        <v>food trucks</v>
      </c>
      <c r="S2438" s="7">
        <f t="shared" si="230"/>
        <v>42398.615393518514</v>
      </c>
      <c r="T2438" s="7">
        <f t="shared" si="231"/>
        <v>42338.615393518514</v>
      </c>
    </row>
    <row r="2439" spans="1:20" ht="43.2" hidden="1" x14ac:dyDescent="0.5500000000000000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5">
        <v>1426615200</v>
      </c>
      <c r="J2439">
        <v>1422400188</v>
      </c>
      <c r="K2439" t="b">
        <v>0</v>
      </c>
      <c r="L2439">
        <v>0</v>
      </c>
      <c r="M2439">
        <f t="shared" si="229"/>
        <v>0</v>
      </c>
      <c r="N2439" t="b">
        <v>0</v>
      </c>
      <c r="O2439">
        <f t="shared" si="232"/>
        <v>0</v>
      </c>
      <c r="P2439" t="s">
        <v>8284</v>
      </c>
      <c r="Q2439" t="str">
        <f t="shared" si="233"/>
        <v>food</v>
      </c>
      <c r="R2439" t="str">
        <f t="shared" si="228"/>
        <v>food trucks</v>
      </c>
      <c r="S2439" s="7">
        <f t="shared" si="230"/>
        <v>42080.75</v>
      </c>
      <c r="T2439" s="7">
        <f t="shared" si="231"/>
        <v>42031.965138888889</v>
      </c>
    </row>
    <row r="2440" spans="1:20" ht="43.2" hidden="1" x14ac:dyDescent="0.5500000000000000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5">
        <v>1449529062</v>
      </c>
      <c r="J2440">
        <v>1444341462</v>
      </c>
      <c r="K2440" t="b">
        <v>0</v>
      </c>
      <c r="L2440">
        <v>1</v>
      </c>
      <c r="M2440">
        <f t="shared" si="229"/>
        <v>50</v>
      </c>
      <c r="N2440" t="b">
        <v>0</v>
      </c>
      <c r="O2440">
        <f t="shared" si="232"/>
        <v>0</v>
      </c>
      <c r="P2440" t="s">
        <v>8284</v>
      </c>
      <c r="Q2440" t="str">
        <f t="shared" si="233"/>
        <v>food</v>
      </c>
      <c r="R2440" t="str">
        <f t="shared" si="228"/>
        <v>food trucks</v>
      </c>
      <c r="S2440" s="7">
        <f t="shared" si="230"/>
        <v>42345.956736111111</v>
      </c>
      <c r="T2440" s="7">
        <f t="shared" si="231"/>
        <v>42285.91506944444</v>
      </c>
    </row>
    <row r="2441" spans="1:20" ht="43.2" hidden="1" x14ac:dyDescent="0.5500000000000000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5">
        <v>1445197129</v>
      </c>
      <c r="J2441">
        <v>1442605129</v>
      </c>
      <c r="K2441" t="b">
        <v>0</v>
      </c>
      <c r="L2441">
        <v>0</v>
      </c>
      <c r="M2441">
        <f t="shared" si="229"/>
        <v>0</v>
      </c>
      <c r="N2441" t="b">
        <v>0</v>
      </c>
      <c r="O2441">
        <f t="shared" si="232"/>
        <v>0</v>
      </c>
      <c r="P2441" t="s">
        <v>8284</v>
      </c>
      <c r="Q2441" t="str">
        <f t="shared" si="233"/>
        <v>food</v>
      </c>
      <c r="R2441" t="str">
        <f t="shared" si="228"/>
        <v>food trucks</v>
      </c>
      <c r="S2441" s="7">
        <f t="shared" si="230"/>
        <v>42295.818622685183</v>
      </c>
      <c r="T2441" s="7">
        <f t="shared" si="231"/>
        <v>42265.818622685183</v>
      </c>
    </row>
    <row r="2442" spans="1:20" ht="28.8" hidden="1" x14ac:dyDescent="0.5500000000000000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5">
        <v>1455399313</v>
      </c>
      <c r="J2442">
        <v>1452807313</v>
      </c>
      <c r="K2442" t="b">
        <v>0</v>
      </c>
      <c r="L2442">
        <v>2</v>
      </c>
      <c r="M2442">
        <f t="shared" si="229"/>
        <v>5</v>
      </c>
      <c r="N2442" t="b">
        <v>0</v>
      </c>
      <c r="O2442">
        <f t="shared" si="232"/>
        <v>0</v>
      </c>
      <c r="P2442" t="s">
        <v>8284</v>
      </c>
      <c r="Q2442" t="str">
        <f t="shared" si="233"/>
        <v>food</v>
      </c>
      <c r="R2442" t="str">
        <f t="shared" si="228"/>
        <v>food trucks</v>
      </c>
      <c r="S2442" s="7">
        <f t="shared" si="230"/>
        <v>42413.899456018517</v>
      </c>
      <c r="T2442" s="7">
        <f t="shared" si="231"/>
        <v>42383.899456018517</v>
      </c>
    </row>
    <row r="2443" spans="1:20" ht="28.8" hidden="1" x14ac:dyDescent="0.5500000000000000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5">
        <v>1437627540</v>
      </c>
      <c r="J2443">
        <v>1435806054</v>
      </c>
      <c r="K2443" t="b">
        <v>0</v>
      </c>
      <c r="L2443">
        <v>109</v>
      </c>
      <c r="M2443">
        <f t="shared" si="229"/>
        <v>74.23</v>
      </c>
      <c r="N2443" t="b">
        <v>1</v>
      </c>
      <c r="O2443">
        <f t="shared" si="232"/>
        <v>108</v>
      </c>
      <c r="P2443" t="s">
        <v>8298</v>
      </c>
      <c r="Q2443" t="str">
        <f t="shared" si="233"/>
        <v>food</v>
      </c>
      <c r="R2443" t="str">
        <f t="shared" ref="R2443:R2506" si="234">RIGHT(P2443,LEN(P2443)-FIND("/",P2443))</f>
        <v>small batch</v>
      </c>
      <c r="S2443" s="7">
        <f t="shared" si="230"/>
        <v>42208.207638888889</v>
      </c>
      <c r="T2443" s="7">
        <f t="shared" si="231"/>
        <v>42187.125625000001</v>
      </c>
    </row>
    <row r="2444" spans="1:20" ht="28.8" hidden="1" x14ac:dyDescent="0.5500000000000000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5">
        <v>1426777228</v>
      </c>
      <c r="J2444">
        <v>1424188828</v>
      </c>
      <c r="K2444" t="b">
        <v>0</v>
      </c>
      <c r="L2444">
        <v>372</v>
      </c>
      <c r="M2444">
        <f t="shared" si="229"/>
        <v>81.25</v>
      </c>
      <c r="N2444" t="b">
        <v>1</v>
      </c>
      <c r="O2444">
        <f t="shared" si="232"/>
        <v>126</v>
      </c>
      <c r="P2444" t="s">
        <v>8298</v>
      </c>
      <c r="Q2444" t="str">
        <f t="shared" si="233"/>
        <v>food</v>
      </c>
      <c r="R2444" t="str">
        <f t="shared" si="234"/>
        <v>small batch</v>
      </c>
      <c r="S2444" s="7">
        <f t="shared" si="230"/>
        <v>42082.625324074077</v>
      </c>
      <c r="T2444" s="7">
        <f t="shared" si="231"/>
        <v>42052.666990740734</v>
      </c>
    </row>
    <row r="2445" spans="1:20" ht="43.2" hidden="1" x14ac:dyDescent="0.5500000000000000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5">
        <v>1408114822</v>
      </c>
      <c r="J2445">
        <v>1405522822</v>
      </c>
      <c r="K2445" t="b">
        <v>0</v>
      </c>
      <c r="L2445">
        <v>311</v>
      </c>
      <c r="M2445">
        <f t="shared" si="229"/>
        <v>130.22999999999999</v>
      </c>
      <c r="N2445" t="b">
        <v>1</v>
      </c>
      <c r="O2445">
        <f t="shared" si="232"/>
        <v>203</v>
      </c>
      <c r="P2445" t="s">
        <v>8298</v>
      </c>
      <c r="Q2445" t="str">
        <f t="shared" si="233"/>
        <v>food</v>
      </c>
      <c r="R2445" t="str">
        <f t="shared" si="234"/>
        <v>small batch</v>
      </c>
      <c r="S2445" s="7">
        <f t="shared" si="230"/>
        <v>41866.625254629631</v>
      </c>
      <c r="T2445" s="7">
        <f t="shared" si="231"/>
        <v>41836.625254629631</v>
      </c>
    </row>
    <row r="2446" spans="1:20" ht="43.2" hidden="1" x14ac:dyDescent="0.5500000000000000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5">
        <v>1464199591</v>
      </c>
      <c r="J2446">
        <v>1461607591</v>
      </c>
      <c r="K2446" t="b">
        <v>0</v>
      </c>
      <c r="L2446">
        <v>61</v>
      </c>
      <c r="M2446">
        <f t="shared" si="229"/>
        <v>53.41</v>
      </c>
      <c r="N2446" t="b">
        <v>1</v>
      </c>
      <c r="O2446">
        <f t="shared" si="232"/>
        <v>109</v>
      </c>
      <c r="P2446" t="s">
        <v>8298</v>
      </c>
      <c r="Q2446" t="str">
        <f t="shared" si="233"/>
        <v>food</v>
      </c>
      <c r="R2446" t="str">
        <f t="shared" si="234"/>
        <v>small batch</v>
      </c>
      <c r="S2446" s="7">
        <f t="shared" si="230"/>
        <v>42515.754525462966</v>
      </c>
      <c r="T2446" s="7">
        <f t="shared" si="231"/>
        <v>42485.754525462966</v>
      </c>
    </row>
    <row r="2447" spans="1:20" ht="57.6" hidden="1" x14ac:dyDescent="0.5500000000000000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5">
        <v>1443242021</v>
      </c>
      <c r="J2447">
        <v>1440650021</v>
      </c>
      <c r="K2447" t="b">
        <v>0</v>
      </c>
      <c r="L2447">
        <v>115</v>
      </c>
      <c r="M2447">
        <f t="shared" si="229"/>
        <v>75.13</v>
      </c>
      <c r="N2447" t="b">
        <v>1</v>
      </c>
      <c r="O2447">
        <f t="shared" si="232"/>
        <v>173</v>
      </c>
      <c r="P2447" t="s">
        <v>8298</v>
      </c>
      <c r="Q2447" t="str">
        <f t="shared" si="233"/>
        <v>food</v>
      </c>
      <c r="R2447" t="str">
        <f t="shared" si="234"/>
        <v>small batch</v>
      </c>
      <c r="S2447" s="7">
        <f t="shared" si="230"/>
        <v>42273.190057870372</v>
      </c>
      <c r="T2447" s="7">
        <f t="shared" si="231"/>
        <v>42243.190057870372</v>
      </c>
    </row>
    <row r="2448" spans="1:20" ht="43.2" hidden="1" x14ac:dyDescent="0.5500000000000000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5">
        <v>1480174071</v>
      </c>
      <c r="J2448">
        <v>1477578471</v>
      </c>
      <c r="K2448" t="b">
        <v>0</v>
      </c>
      <c r="L2448">
        <v>111</v>
      </c>
      <c r="M2448">
        <f t="shared" si="229"/>
        <v>75.67</v>
      </c>
      <c r="N2448" t="b">
        <v>1</v>
      </c>
      <c r="O2448">
        <f t="shared" si="232"/>
        <v>168</v>
      </c>
      <c r="P2448" t="s">
        <v>8298</v>
      </c>
      <c r="Q2448" t="str">
        <f t="shared" si="233"/>
        <v>food</v>
      </c>
      <c r="R2448" t="str">
        <f t="shared" si="234"/>
        <v>small batch</v>
      </c>
      <c r="S2448" s="7">
        <f t="shared" si="230"/>
        <v>42700.64434027778</v>
      </c>
      <c r="T2448" s="7">
        <f t="shared" si="231"/>
        <v>42670.602673611109</v>
      </c>
    </row>
    <row r="2449" spans="1:20" ht="43.2" hidden="1" x14ac:dyDescent="0.5500000000000000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5">
        <v>1478923200</v>
      </c>
      <c r="J2449">
        <v>1476184593</v>
      </c>
      <c r="K2449" t="b">
        <v>0</v>
      </c>
      <c r="L2449">
        <v>337</v>
      </c>
      <c r="M2449">
        <f t="shared" si="229"/>
        <v>31.69</v>
      </c>
      <c r="N2449" t="b">
        <v>1</v>
      </c>
      <c r="O2449">
        <f t="shared" si="232"/>
        <v>427</v>
      </c>
      <c r="P2449" t="s">
        <v>8298</v>
      </c>
      <c r="Q2449" t="str">
        <f t="shared" si="233"/>
        <v>food</v>
      </c>
      <c r="R2449" t="str">
        <f t="shared" si="234"/>
        <v>small batch</v>
      </c>
      <c r="S2449" s="7">
        <f t="shared" si="230"/>
        <v>42686.166666666672</v>
      </c>
      <c r="T2449" s="7">
        <f t="shared" si="231"/>
        <v>42654.469826388886</v>
      </c>
    </row>
    <row r="2450" spans="1:20" ht="43.2" hidden="1" x14ac:dyDescent="0.5500000000000000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5">
        <v>1472621760</v>
      </c>
      <c r="J2450">
        <v>1472110513</v>
      </c>
      <c r="K2450" t="b">
        <v>0</v>
      </c>
      <c r="L2450">
        <v>9</v>
      </c>
      <c r="M2450">
        <f t="shared" si="229"/>
        <v>47.78</v>
      </c>
      <c r="N2450" t="b">
        <v>1</v>
      </c>
      <c r="O2450">
        <f t="shared" si="232"/>
        <v>108</v>
      </c>
      <c r="P2450" t="s">
        <v>8298</v>
      </c>
      <c r="Q2450" t="str">
        <f t="shared" si="233"/>
        <v>food</v>
      </c>
      <c r="R2450" t="str">
        <f t="shared" si="234"/>
        <v>small batch</v>
      </c>
      <c r="S2450" s="7">
        <f t="shared" si="230"/>
        <v>42613.233333333337</v>
      </c>
      <c r="T2450" s="7">
        <f t="shared" si="231"/>
        <v>42607.316122685181</v>
      </c>
    </row>
    <row r="2451" spans="1:20" ht="43.2" hidden="1" x14ac:dyDescent="0.5500000000000000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5">
        <v>1417321515</v>
      </c>
      <c r="J2451">
        <v>1414725915</v>
      </c>
      <c r="K2451" t="b">
        <v>0</v>
      </c>
      <c r="L2451">
        <v>120</v>
      </c>
      <c r="M2451">
        <f t="shared" si="229"/>
        <v>90</v>
      </c>
      <c r="N2451" t="b">
        <v>1</v>
      </c>
      <c r="O2451">
        <f t="shared" si="232"/>
        <v>108</v>
      </c>
      <c r="P2451" t="s">
        <v>8298</v>
      </c>
      <c r="Q2451" t="str">
        <f t="shared" si="233"/>
        <v>food</v>
      </c>
      <c r="R2451" t="str">
        <f t="shared" si="234"/>
        <v>small batch</v>
      </c>
      <c r="S2451" s="7">
        <f t="shared" si="230"/>
        <v>41973.184201388889</v>
      </c>
      <c r="T2451" s="7">
        <f t="shared" si="231"/>
        <v>41943.142534722225</v>
      </c>
    </row>
    <row r="2452" spans="1:20" ht="43.2" hidden="1" x14ac:dyDescent="0.5500000000000000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5">
        <v>1414465860</v>
      </c>
      <c r="J2452">
        <v>1411177456</v>
      </c>
      <c r="K2452" t="b">
        <v>0</v>
      </c>
      <c r="L2452">
        <v>102</v>
      </c>
      <c r="M2452">
        <f t="shared" si="229"/>
        <v>149.31</v>
      </c>
      <c r="N2452" t="b">
        <v>1</v>
      </c>
      <c r="O2452">
        <f t="shared" si="232"/>
        <v>102</v>
      </c>
      <c r="P2452" t="s">
        <v>8298</v>
      </c>
      <c r="Q2452" t="str">
        <f t="shared" si="233"/>
        <v>food</v>
      </c>
      <c r="R2452" t="str">
        <f t="shared" si="234"/>
        <v>small batch</v>
      </c>
      <c r="S2452" s="7">
        <f t="shared" si="230"/>
        <v>41940.132638888892</v>
      </c>
      <c r="T2452" s="7">
        <f t="shared" si="231"/>
        <v>41902.07240740741</v>
      </c>
    </row>
    <row r="2453" spans="1:20" ht="43.2" hidden="1" x14ac:dyDescent="0.5500000000000000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5">
        <v>1488750490</v>
      </c>
      <c r="J2453">
        <v>1487022490</v>
      </c>
      <c r="K2453" t="b">
        <v>0</v>
      </c>
      <c r="L2453">
        <v>186</v>
      </c>
      <c r="M2453">
        <f t="shared" si="229"/>
        <v>62.07</v>
      </c>
      <c r="N2453" t="b">
        <v>1</v>
      </c>
      <c r="O2453">
        <f t="shared" si="232"/>
        <v>115</v>
      </c>
      <c r="P2453" t="s">
        <v>8298</v>
      </c>
      <c r="Q2453" t="str">
        <f t="shared" si="233"/>
        <v>food</v>
      </c>
      <c r="R2453" t="str">
        <f t="shared" si="234"/>
        <v>small batch</v>
      </c>
      <c r="S2453" s="7">
        <f t="shared" si="230"/>
        <v>42799.908449074079</v>
      </c>
      <c r="T2453" s="7">
        <f t="shared" si="231"/>
        <v>42779.908449074079</v>
      </c>
    </row>
    <row r="2454" spans="1:20" ht="43.2" hidden="1" x14ac:dyDescent="0.5500000000000000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5">
        <v>1451430000</v>
      </c>
      <c r="J2454">
        <v>1448914500</v>
      </c>
      <c r="K2454" t="b">
        <v>0</v>
      </c>
      <c r="L2454">
        <v>15</v>
      </c>
      <c r="M2454">
        <f t="shared" si="229"/>
        <v>53.4</v>
      </c>
      <c r="N2454" t="b">
        <v>1</v>
      </c>
      <c r="O2454">
        <f t="shared" si="232"/>
        <v>134</v>
      </c>
      <c r="P2454" t="s">
        <v>8298</v>
      </c>
      <c r="Q2454" t="str">
        <f t="shared" si="233"/>
        <v>food</v>
      </c>
      <c r="R2454" t="str">
        <f t="shared" si="234"/>
        <v>small batch</v>
      </c>
      <c r="S2454" s="7">
        <f t="shared" si="230"/>
        <v>42367.958333333328</v>
      </c>
      <c r="T2454" s="7">
        <f t="shared" si="231"/>
        <v>42338.84375</v>
      </c>
    </row>
    <row r="2455" spans="1:20" ht="43.2" hidden="1" x14ac:dyDescent="0.5500000000000000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5">
        <v>1486053409</v>
      </c>
      <c r="J2455">
        <v>1483461409</v>
      </c>
      <c r="K2455" t="b">
        <v>0</v>
      </c>
      <c r="L2455">
        <v>67</v>
      </c>
      <c r="M2455">
        <f t="shared" si="229"/>
        <v>69.27</v>
      </c>
      <c r="N2455" t="b">
        <v>1</v>
      </c>
      <c r="O2455">
        <f t="shared" si="232"/>
        <v>155</v>
      </c>
      <c r="P2455" t="s">
        <v>8298</v>
      </c>
      <c r="Q2455" t="str">
        <f t="shared" si="233"/>
        <v>food</v>
      </c>
      <c r="R2455" t="str">
        <f t="shared" si="234"/>
        <v>small batch</v>
      </c>
      <c r="S2455" s="7">
        <f t="shared" si="230"/>
        <v>42768.692233796297</v>
      </c>
      <c r="T2455" s="7">
        <f t="shared" si="231"/>
        <v>42738.692233796297</v>
      </c>
    </row>
    <row r="2456" spans="1:20" ht="43.2" hidden="1" x14ac:dyDescent="0.5500000000000000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5">
        <v>1489207808</v>
      </c>
      <c r="J2456">
        <v>1486183808</v>
      </c>
      <c r="K2456" t="b">
        <v>0</v>
      </c>
      <c r="L2456">
        <v>130</v>
      </c>
      <c r="M2456">
        <f t="shared" si="229"/>
        <v>271.51</v>
      </c>
      <c r="N2456" t="b">
        <v>1</v>
      </c>
      <c r="O2456">
        <f t="shared" si="232"/>
        <v>101</v>
      </c>
      <c r="P2456" t="s">
        <v>8298</v>
      </c>
      <c r="Q2456" t="str">
        <f t="shared" si="233"/>
        <v>food</v>
      </c>
      <c r="R2456" t="str">
        <f t="shared" si="234"/>
        <v>small batch</v>
      </c>
      <c r="S2456" s="7">
        <f t="shared" si="230"/>
        <v>42805.201481481476</v>
      </c>
      <c r="T2456" s="7">
        <f t="shared" si="231"/>
        <v>42770.201481481476</v>
      </c>
    </row>
    <row r="2457" spans="1:20" ht="43.2" hidden="1" x14ac:dyDescent="0.5500000000000000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5">
        <v>1461177950</v>
      </c>
      <c r="J2457">
        <v>1458758750</v>
      </c>
      <c r="K2457" t="b">
        <v>0</v>
      </c>
      <c r="L2457">
        <v>16</v>
      </c>
      <c r="M2457">
        <f t="shared" si="229"/>
        <v>34.130000000000003</v>
      </c>
      <c r="N2457" t="b">
        <v>1</v>
      </c>
      <c r="O2457">
        <f t="shared" si="232"/>
        <v>182</v>
      </c>
      <c r="P2457" t="s">
        <v>8298</v>
      </c>
      <c r="Q2457" t="str">
        <f t="shared" si="233"/>
        <v>food</v>
      </c>
      <c r="R2457" t="str">
        <f t="shared" si="234"/>
        <v>small batch</v>
      </c>
      <c r="S2457" s="7">
        <f t="shared" si="230"/>
        <v>42480.781828703708</v>
      </c>
      <c r="T2457" s="7">
        <f t="shared" si="231"/>
        <v>42452.781828703708</v>
      </c>
    </row>
    <row r="2458" spans="1:20" ht="43.2" hidden="1" x14ac:dyDescent="0.5500000000000000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5">
        <v>1488063839</v>
      </c>
      <c r="J2458">
        <v>1485471839</v>
      </c>
      <c r="K2458" t="b">
        <v>0</v>
      </c>
      <c r="L2458">
        <v>67</v>
      </c>
      <c r="M2458">
        <f t="shared" si="229"/>
        <v>40.49</v>
      </c>
      <c r="N2458" t="b">
        <v>1</v>
      </c>
      <c r="O2458">
        <f t="shared" si="232"/>
        <v>181</v>
      </c>
      <c r="P2458" t="s">
        <v>8298</v>
      </c>
      <c r="Q2458" t="str">
        <f t="shared" si="233"/>
        <v>food</v>
      </c>
      <c r="R2458" t="str">
        <f t="shared" si="234"/>
        <v>small batch</v>
      </c>
      <c r="S2458" s="7">
        <f t="shared" si="230"/>
        <v>42791.961099537039</v>
      </c>
      <c r="T2458" s="7">
        <f t="shared" si="231"/>
        <v>42761.961099537039</v>
      </c>
    </row>
    <row r="2459" spans="1:20" ht="43.2" hidden="1" x14ac:dyDescent="0.5500000000000000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5">
        <v>1458826056</v>
      </c>
      <c r="J2459">
        <v>1456237656</v>
      </c>
      <c r="K2459" t="b">
        <v>0</v>
      </c>
      <c r="L2459">
        <v>124</v>
      </c>
      <c r="M2459">
        <f t="shared" si="229"/>
        <v>189.76</v>
      </c>
      <c r="N2459" t="b">
        <v>1</v>
      </c>
      <c r="O2459">
        <f t="shared" si="232"/>
        <v>102</v>
      </c>
      <c r="P2459" t="s">
        <v>8298</v>
      </c>
      <c r="Q2459" t="str">
        <f t="shared" si="233"/>
        <v>food</v>
      </c>
      <c r="R2459" t="str">
        <f t="shared" si="234"/>
        <v>small batch</v>
      </c>
      <c r="S2459" s="7">
        <f t="shared" si="230"/>
        <v>42453.560833333337</v>
      </c>
      <c r="T2459" s="7">
        <f t="shared" si="231"/>
        <v>42423.602500000001</v>
      </c>
    </row>
    <row r="2460" spans="1:20" ht="43.2" hidden="1" x14ac:dyDescent="0.5500000000000000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5">
        <v>1465498800</v>
      </c>
      <c r="J2460">
        <v>1462481718</v>
      </c>
      <c r="K2460" t="b">
        <v>0</v>
      </c>
      <c r="L2460">
        <v>80</v>
      </c>
      <c r="M2460">
        <f t="shared" si="229"/>
        <v>68.86</v>
      </c>
      <c r="N2460" t="b">
        <v>1</v>
      </c>
      <c r="O2460">
        <f t="shared" si="232"/>
        <v>110</v>
      </c>
      <c r="P2460" t="s">
        <v>8298</v>
      </c>
      <c r="Q2460" t="str">
        <f t="shared" si="233"/>
        <v>food</v>
      </c>
      <c r="R2460" t="str">
        <f t="shared" si="234"/>
        <v>small batch</v>
      </c>
      <c r="S2460" s="7">
        <f t="shared" si="230"/>
        <v>42530.791666666672</v>
      </c>
      <c r="T2460" s="7">
        <f t="shared" si="231"/>
        <v>42495.871736111112</v>
      </c>
    </row>
    <row r="2461" spans="1:20" ht="43.2" hidden="1" x14ac:dyDescent="0.5500000000000000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5">
        <v>1458742685</v>
      </c>
      <c r="J2461">
        <v>1454858285</v>
      </c>
      <c r="K2461" t="b">
        <v>0</v>
      </c>
      <c r="L2461">
        <v>282</v>
      </c>
      <c r="M2461">
        <f t="shared" si="229"/>
        <v>108.78</v>
      </c>
      <c r="N2461" t="b">
        <v>1</v>
      </c>
      <c r="O2461">
        <f t="shared" si="232"/>
        <v>102</v>
      </c>
      <c r="P2461" t="s">
        <v>8298</v>
      </c>
      <c r="Q2461" t="str">
        <f t="shared" si="233"/>
        <v>food</v>
      </c>
      <c r="R2461" t="str">
        <f t="shared" si="234"/>
        <v>small batch</v>
      </c>
      <c r="S2461" s="7">
        <f t="shared" si="230"/>
        <v>42452.595891203702</v>
      </c>
      <c r="T2461" s="7">
        <f t="shared" si="231"/>
        <v>42407.637557870374</v>
      </c>
    </row>
    <row r="2462" spans="1:20" ht="43.2" hidden="1" x14ac:dyDescent="0.5500000000000000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5">
        <v>1483417020</v>
      </c>
      <c r="J2462">
        <v>1480480167</v>
      </c>
      <c r="K2462" t="b">
        <v>0</v>
      </c>
      <c r="L2462">
        <v>68</v>
      </c>
      <c r="M2462">
        <f t="shared" si="229"/>
        <v>125.99</v>
      </c>
      <c r="N2462" t="b">
        <v>1</v>
      </c>
      <c r="O2462">
        <f t="shared" si="232"/>
        <v>101</v>
      </c>
      <c r="P2462" t="s">
        <v>8298</v>
      </c>
      <c r="Q2462" t="str">
        <f t="shared" si="233"/>
        <v>food</v>
      </c>
      <c r="R2462" t="str">
        <f t="shared" si="234"/>
        <v>small batch</v>
      </c>
      <c r="S2462" s="7">
        <f t="shared" si="230"/>
        <v>42738.178472222222</v>
      </c>
      <c r="T2462" s="7">
        <f t="shared" si="231"/>
        <v>42704.187118055561</v>
      </c>
    </row>
    <row r="2463" spans="1:20" ht="43.2" hidden="1" x14ac:dyDescent="0.5500000000000000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5">
        <v>1317438000</v>
      </c>
      <c r="J2463">
        <v>1314577097</v>
      </c>
      <c r="K2463" t="b">
        <v>0</v>
      </c>
      <c r="L2463">
        <v>86</v>
      </c>
      <c r="M2463">
        <f t="shared" si="229"/>
        <v>90.52</v>
      </c>
      <c r="N2463" t="b">
        <v>1</v>
      </c>
      <c r="O2463">
        <f t="shared" si="232"/>
        <v>104</v>
      </c>
      <c r="P2463" t="s">
        <v>8279</v>
      </c>
      <c r="Q2463" t="str">
        <f t="shared" si="233"/>
        <v>music</v>
      </c>
      <c r="R2463" t="str">
        <f t="shared" si="234"/>
        <v>indie rock</v>
      </c>
      <c r="S2463" s="7">
        <f t="shared" si="230"/>
        <v>40817.125</v>
      </c>
      <c r="T2463" s="7">
        <f t="shared" si="231"/>
        <v>40784.012696759259</v>
      </c>
    </row>
    <row r="2464" spans="1:20" ht="43.2" hidden="1" x14ac:dyDescent="0.5500000000000000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5">
        <v>1342672096</v>
      </c>
      <c r="J2464">
        <v>1340944096</v>
      </c>
      <c r="K2464" t="b">
        <v>0</v>
      </c>
      <c r="L2464">
        <v>115</v>
      </c>
      <c r="M2464">
        <f t="shared" si="229"/>
        <v>28.88</v>
      </c>
      <c r="N2464" t="b">
        <v>1</v>
      </c>
      <c r="O2464">
        <f t="shared" si="232"/>
        <v>111</v>
      </c>
      <c r="P2464" t="s">
        <v>8279</v>
      </c>
      <c r="Q2464" t="str">
        <f t="shared" si="233"/>
        <v>music</v>
      </c>
      <c r="R2464" t="str">
        <f t="shared" si="234"/>
        <v>indie rock</v>
      </c>
      <c r="S2464" s="7">
        <f t="shared" si="230"/>
        <v>41109.186296296299</v>
      </c>
      <c r="T2464" s="7">
        <f t="shared" si="231"/>
        <v>41089.186296296299</v>
      </c>
    </row>
    <row r="2465" spans="1:20" hidden="1" x14ac:dyDescent="0.5500000000000000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5">
        <v>1366138800</v>
      </c>
      <c r="J2465">
        <v>1362710425</v>
      </c>
      <c r="K2465" t="b">
        <v>0</v>
      </c>
      <c r="L2465">
        <v>75</v>
      </c>
      <c r="M2465">
        <f t="shared" si="229"/>
        <v>31</v>
      </c>
      <c r="N2465" t="b">
        <v>1</v>
      </c>
      <c r="O2465">
        <f t="shared" si="232"/>
        <v>116</v>
      </c>
      <c r="P2465" t="s">
        <v>8279</v>
      </c>
      <c r="Q2465" t="str">
        <f t="shared" si="233"/>
        <v>music</v>
      </c>
      <c r="R2465" t="str">
        <f t="shared" si="234"/>
        <v>indie rock</v>
      </c>
      <c r="S2465" s="7">
        <f t="shared" si="230"/>
        <v>41380.791666666664</v>
      </c>
      <c r="T2465" s="7">
        <f t="shared" si="231"/>
        <v>41341.111400462964</v>
      </c>
    </row>
    <row r="2466" spans="1:20" ht="43.2" hidden="1" x14ac:dyDescent="0.5500000000000000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5">
        <v>1443641340</v>
      </c>
      <c r="J2466">
        <v>1441143397</v>
      </c>
      <c r="K2466" t="b">
        <v>0</v>
      </c>
      <c r="L2466">
        <v>43</v>
      </c>
      <c r="M2466">
        <f t="shared" si="229"/>
        <v>51.67</v>
      </c>
      <c r="N2466" t="b">
        <v>1</v>
      </c>
      <c r="O2466">
        <f t="shared" si="232"/>
        <v>111</v>
      </c>
      <c r="P2466" t="s">
        <v>8279</v>
      </c>
      <c r="Q2466" t="str">
        <f t="shared" si="233"/>
        <v>music</v>
      </c>
      <c r="R2466" t="str">
        <f t="shared" si="234"/>
        <v>indie rock</v>
      </c>
      <c r="S2466" s="7">
        <f t="shared" si="230"/>
        <v>42277.811805555553</v>
      </c>
      <c r="T2466" s="7">
        <f t="shared" si="231"/>
        <v>42248.90042824074</v>
      </c>
    </row>
    <row r="2467" spans="1:20" ht="28.8" hidden="1" x14ac:dyDescent="0.5500000000000000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5">
        <v>1348420548</v>
      </c>
      <c r="J2467">
        <v>1345828548</v>
      </c>
      <c r="K2467" t="b">
        <v>0</v>
      </c>
      <c r="L2467">
        <v>48</v>
      </c>
      <c r="M2467">
        <f t="shared" si="229"/>
        <v>26.27</v>
      </c>
      <c r="N2467" t="b">
        <v>1</v>
      </c>
      <c r="O2467">
        <f t="shared" si="232"/>
        <v>180</v>
      </c>
      <c r="P2467" t="s">
        <v>8279</v>
      </c>
      <c r="Q2467" t="str">
        <f t="shared" si="233"/>
        <v>music</v>
      </c>
      <c r="R2467" t="str">
        <f t="shared" si="234"/>
        <v>indie rock</v>
      </c>
      <c r="S2467" s="7">
        <f t="shared" si="230"/>
        <v>41175.719305555554</v>
      </c>
      <c r="T2467" s="7">
        <f t="shared" si="231"/>
        <v>41145.719305555554</v>
      </c>
    </row>
    <row r="2468" spans="1:20" ht="43.2" hidden="1" x14ac:dyDescent="0.5500000000000000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5">
        <v>1368066453</v>
      </c>
      <c r="J2468">
        <v>1365474453</v>
      </c>
      <c r="K2468" t="b">
        <v>0</v>
      </c>
      <c r="L2468">
        <v>52</v>
      </c>
      <c r="M2468">
        <f t="shared" si="229"/>
        <v>48.08</v>
      </c>
      <c r="N2468" t="b">
        <v>1</v>
      </c>
      <c r="O2468">
        <f t="shared" si="232"/>
        <v>100</v>
      </c>
      <c r="P2468" t="s">
        <v>8279</v>
      </c>
      <c r="Q2468" t="str">
        <f t="shared" si="233"/>
        <v>music</v>
      </c>
      <c r="R2468" t="str">
        <f t="shared" si="234"/>
        <v>indie rock</v>
      </c>
      <c r="S2468" s="7">
        <f t="shared" si="230"/>
        <v>41403.102465277778</v>
      </c>
      <c r="T2468" s="7">
        <f t="shared" si="231"/>
        <v>41373.102465277778</v>
      </c>
    </row>
    <row r="2469" spans="1:20" ht="43.2" hidden="1" x14ac:dyDescent="0.5500000000000000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5">
        <v>1336669200</v>
      </c>
      <c r="J2469">
        <v>1335473931</v>
      </c>
      <c r="K2469" t="b">
        <v>0</v>
      </c>
      <c r="L2469">
        <v>43</v>
      </c>
      <c r="M2469">
        <f t="shared" si="229"/>
        <v>27.56</v>
      </c>
      <c r="N2469" t="b">
        <v>1</v>
      </c>
      <c r="O2469">
        <f t="shared" si="232"/>
        <v>119</v>
      </c>
      <c r="P2469" t="s">
        <v>8279</v>
      </c>
      <c r="Q2469" t="str">
        <f t="shared" si="233"/>
        <v>music</v>
      </c>
      <c r="R2469" t="str">
        <f t="shared" si="234"/>
        <v>indie rock</v>
      </c>
      <c r="S2469" s="7">
        <f t="shared" si="230"/>
        <v>41039.708333333336</v>
      </c>
      <c r="T2469" s="7">
        <f t="shared" si="231"/>
        <v>41025.874201388891</v>
      </c>
    </row>
    <row r="2470" spans="1:20" ht="28.8" hidden="1" x14ac:dyDescent="0.5500000000000000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5">
        <v>1351400400</v>
      </c>
      <c r="J2470">
        <v>1348285321</v>
      </c>
      <c r="K2470" t="b">
        <v>0</v>
      </c>
      <c r="L2470">
        <v>58</v>
      </c>
      <c r="M2470">
        <f t="shared" si="229"/>
        <v>36.97</v>
      </c>
      <c r="N2470" t="b">
        <v>1</v>
      </c>
      <c r="O2470">
        <f t="shared" si="232"/>
        <v>107</v>
      </c>
      <c r="P2470" t="s">
        <v>8279</v>
      </c>
      <c r="Q2470" t="str">
        <f t="shared" si="233"/>
        <v>music</v>
      </c>
      <c r="R2470" t="str">
        <f t="shared" si="234"/>
        <v>indie rock</v>
      </c>
      <c r="S2470" s="7">
        <f t="shared" si="230"/>
        <v>41210.208333333336</v>
      </c>
      <c r="T2470" s="7">
        <f t="shared" si="231"/>
        <v>41174.154178240737</v>
      </c>
    </row>
    <row r="2471" spans="1:20" ht="43.2" hidden="1" x14ac:dyDescent="0.5500000000000000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5">
        <v>1297160329</v>
      </c>
      <c r="J2471">
        <v>1295000329</v>
      </c>
      <c r="K2471" t="b">
        <v>0</v>
      </c>
      <c r="L2471">
        <v>47</v>
      </c>
      <c r="M2471">
        <f t="shared" si="229"/>
        <v>29.02</v>
      </c>
      <c r="N2471" t="b">
        <v>1</v>
      </c>
      <c r="O2471">
        <f t="shared" si="232"/>
        <v>114</v>
      </c>
      <c r="P2471" t="s">
        <v>8279</v>
      </c>
      <c r="Q2471" t="str">
        <f t="shared" si="233"/>
        <v>music</v>
      </c>
      <c r="R2471" t="str">
        <f t="shared" si="234"/>
        <v>indie rock</v>
      </c>
      <c r="S2471" s="7">
        <f t="shared" si="230"/>
        <v>40582.429733796293</v>
      </c>
      <c r="T2471" s="7">
        <f t="shared" si="231"/>
        <v>40557.429733796293</v>
      </c>
    </row>
    <row r="2472" spans="1:20" ht="43.2" hidden="1" x14ac:dyDescent="0.5500000000000000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5">
        <v>1337824055</v>
      </c>
      <c r="J2472">
        <v>1335232055</v>
      </c>
      <c r="K2472" t="b">
        <v>0</v>
      </c>
      <c r="L2472">
        <v>36</v>
      </c>
      <c r="M2472">
        <f t="shared" si="229"/>
        <v>28.66</v>
      </c>
      <c r="N2472" t="b">
        <v>1</v>
      </c>
      <c r="O2472">
        <f t="shared" si="232"/>
        <v>103</v>
      </c>
      <c r="P2472" t="s">
        <v>8279</v>
      </c>
      <c r="Q2472" t="str">
        <f t="shared" si="233"/>
        <v>music</v>
      </c>
      <c r="R2472" t="str">
        <f t="shared" si="234"/>
        <v>indie rock</v>
      </c>
      <c r="S2472" s="7">
        <f t="shared" si="230"/>
        <v>41053.07471064815</v>
      </c>
      <c r="T2472" s="7">
        <f t="shared" si="231"/>
        <v>41023.07471064815</v>
      </c>
    </row>
    <row r="2473" spans="1:20" ht="43.2" hidden="1" x14ac:dyDescent="0.5500000000000000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5">
        <v>1327535392</v>
      </c>
      <c r="J2473">
        <v>1324079392</v>
      </c>
      <c r="K2473" t="b">
        <v>0</v>
      </c>
      <c r="L2473">
        <v>17</v>
      </c>
      <c r="M2473">
        <f t="shared" si="229"/>
        <v>37.65</v>
      </c>
      <c r="N2473" t="b">
        <v>1</v>
      </c>
      <c r="O2473">
        <f t="shared" si="232"/>
        <v>128</v>
      </c>
      <c r="P2473" t="s">
        <v>8279</v>
      </c>
      <c r="Q2473" t="str">
        <f t="shared" si="233"/>
        <v>music</v>
      </c>
      <c r="R2473" t="str">
        <f t="shared" si="234"/>
        <v>indie rock</v>
      </c>
      <c r="S2473" s="7">
        <f t="shared" si="230"/>
        <v>40933.992962962962</v>
      </c>
      <c r="T2473" s="7">
        <f t="shared" si="231"/>
        <v>40893.992962962962</v>
      </c>
    </row>
    <row r="2474" spans="1:20" ht="57.6" hidden="1" x14ac:dyDescent="0.5500000000000000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5">
        <v>1283562180</v>
      </c>
      <c r="J2474">
        <v>1277433980</v>
      </c>
      <c r="K2474" t="b">
        <v>0</v>
      </c>
      <c r="L2474">
        <v>104</v>
      </c>
      <c r="M2474">
        <f t="shared" si="229"/>
        <v>97.9</v>
      </c>
      <c r="N2474" t="b">
        <v>1</v>
      </c>
      <c r="O2474">
        <f t="shared" si="232"/>
        <v>136</v>
      </c>
      <c r="P2474" t="s">
        <v>8279</v>
      </c>
      <c r="Q2474" t="str">
        <f t="shared" si="233"/>
        <v>music</v>
      </c>
      <c r="R2474" t="str">
        <f t="shared" si="234"/>
        <v>indie rock</v>
      </c>
      <c r="S2474" s="7">
        <f t="shared" si="230"/>
        <v>40425.043749999997</v>
      </c>
      <c r="T2474" s="7">
        <f t="shared" si="231"/>
        <v>40354.11550925926</v>
      </c>
    </row>
    <row r="2475" spans="1:20" ht="43.2" hidden="1" x14ac:dyDescent="0.5500000000000000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5">
        <v>1352573869</v>
      </c>
      <c r="J2475">
        <v>1349978269</v>
      </c>
      <c r="K2475" t="b">
        <v>0</v>
      </c>
      <c r="L2475">
        <v>47</v>
      </c>
      <c r="M2475">
        <f t="shared" si="229"/>
        <v>42.55</v>
      </c>
      <c r="N2475" t="b">
        <v>1</v>
      </c>
      <c r="O2475">
        <f t="shared" si="232"/>
        <v>100</v>
      </c>
      <c r="P2475" t="s">
        <v>8279</v>
      </c>
      <c r="Q2475" t="str">
        <f t="shared" si="233"/>
        <v>music</v>
      </c>
      <c r="R2475" t="str">
        <f t="shared" si="234"/>
        <v>indie rock</v>
      </c>
      <c r="S2475" s="7">
        <f t="shared" si="230"/>
        <v>41223.790150462963</v>
      </c>
      <c r="T2475" s="7">
        <f t="shared" si="231"/>
        <v>41193.748483796298</v>
      </c>
    </row>
    <row r="2476" spans="1:20" ht="57.6" hidden="1" x14ac:dyDescent="0.5500000000000000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5">
        <v>1286756176</v>
      </c>
      <c r="J2476">
        <v>1282868176</v>
      </c>
      <c r="K2476" t="b">
        <v>0</v>
      </c>
      <c r="L2476">
        <v>38</v>
      </c>
      <c r="M2476">
        <f t="shared" si="229"/>
        <v>131.58000000000001</v>
      </c>
      <c r="N2476" t="b">
        <v>1</v>
      </c>
      <c r="O2476">
        <f t="shared" si="232"/>
        <v>100</v>
      </c>
      <c r="P2476" t="s">
        <v>8279</v>
      </c>
      <c r="Q2476" t="str">
        <f t="shared" si="233"/>
        <v>music</v>
      </c>
      <c r="R2476" t="str">
        <f t="shared" si="234"/>
        <v>indie rock</v>
      </c>
      <c r="S2476" s="7">
        <f t="shared" si="230"/>
        <v>40462.011296296296</v>
      </c>
      <c r="T2476" s="7">
        <f t="shared" si="231"/>
        <v>40417.011296296296</v>
      </c>
    </row>
    <row r="2477" spans="1:20" ht="28.8" hidden="1" x14ac:dyDescent="0.5500000000000000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5">
        <v>1278799200</v>
      </c>
      <c r="J2477">
        <v>1273647255</v>
      </c>
      <c r="K2477" t="b">
        <v>0</v>
      </c>
      <c r="L2477">
        <v>81</v>
      </c>
      <c r="M2477">
        <f t="shared" si="229"/>
        <v>32.32</v>
      </c>
      <c r="N2477" t="b">
        <v>1</v>
      </c>
      <c r="O2477">
        <f t="shared" si="232"/>
        <v>105</v>
      </c>
      <c r="P2477" t="s">
        <v>8279</v>
      </c>
      <c r="Q2477" t="str">
        <f t="shared" si="233"/>
        <v>music</v>
      </c>
      <c r="R2477" t="str">
        <f t="shared" si="234"/>
        <v>indie rock</v>
      </c>
      <c r="S2477" s="7">
        <f t="shared" si="230"/>
        <v>40369.916666666664</v>
      </c>
      <c r="T2477" s="7">
        <f t="shared" si="231"/>
        <v>40310.287673611114</v>
      </c>
    </row>
    <row r="2478" spans="1:20" ht="43.2" hidden="1" x14ac:dyDescent="0.5500000000000000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5">
        <v>1415004770</v>
      </c>
      <c r="J2478">
        <v>1412149970</v>
      </c>
      <c r="K2478" t="b">
        <v>0</v>
      </c>
      <c r="L2478">
        <v>55</v>
      </c>
      <c r="M2478">
        <f t="shared" si="229"/>
        <v>61.1</v>
      </c>
      <c r="N2478" t="b">
        <v>1</v>
      </c>
      <c r="O2478">
        <f t="shared" si="232"/>
        <v>105</v>
      </c>
      <c r="P2478" t="s">
        <v>8279</v>
      </c>
      <c r="Q2478" t="str">
        <f t="shared" si="233"/>
        <v>music</v>
      </c>
      <c r="R2478" t="str">
        <f t="shared" si="234"/>
        <v>indie rock</v>
      </c>
      <c r="S2478" s="7">
        <f t="shared" si="230"/>
        <v>41946.370023148149</v>
      </c>
      <c r="T2478" s="7">
        <f t="shared" si="231"/>
        <v>41913.328356481477</v>
      </c>
    </row>
    <row r="2479" spans="1:20" ht="28.8" hidden="1" x14ac:dyDescent="0.5500000000000000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5">
        <v>1344789345</v>
      </c>
      <c r="J2479">
        <v>1340901345</v>
      </c>
      <c r="K2479" t="b">
        <v>0</v>
      </c>
      <c r="L2479">
        <v>41</v>
      </c>
      <c r="M2479">
        <f t="shared" si="229"/>
        <v>31.34</v>
      </c>
      <c r="N2479" t="b">
        <v>1</v>
      </c>
      <c r="O2479">
        <f t="shared" si="232"/>
        <v>171</v>
      </c>
      <c r="P2479" t="s">
        <v>8279</v>
      </c>
      <c r="Q2479" t="str">
        <f t="shared" si="233"/>
        <v>music</v>
      </c>
      <c r="R2479" t="str">
        <f t="shared" si="234"/>
        <v>indie rock</v>
      </c>
      <c r="S2479" s="7">
        <f t="shared" si="230"/>
        <v>41133.691493055558</v>
      </c>
      <c r="T2479" s="7">
        <f t="shared" si="231"/>
        <v>41088.691493055558</v>
      </c>
    </row>
    <row r="2480" spans="1:20" ht="43.2" hidden="1" x14ac:dyDescent="0.5500000000000000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5">
        <v>1358117313</v>
      </c>
      <c r="J2480">
        <v>1355525313</v>
      </c>
      <c r="K2480" t="b">
        <v>0</v>
      </c>
      <c r="L2480">
        <v>79</v>
      </c>
      <c r="M2480">
        <f t="shared" si="229"/>
        <v>129.11000000000001</v>
      </c>
      <c r="N2480" t="b">
        <v>1</v>
      </c>
      <c r="O2480">
        <f t="shared" si="232"/>
        <v>128</v>
      </c>
      <c r="P2480" t="s">
        <v>8279</v>
      </c>
      <c r="Q2480" t="str">
        <f t="shared" si="233"/>
        <v>music</v>
      </c>
      <c r="R2480" t="str">
        <f t="shared" si="234"/>
        <v>indie rock</v>
      </c>
      <c r="S2480" s="7">
        <f t="shared" si="230"/>
        <v>41287.950381944444</v>
      </c>
      <c r="T2480" s="7">
        <f t="shared" si="231"/>
        <v>41257.950381944444</v>
      </c>
    </row>
    <row r="2481" spans="1:20" ht="28.8" hidden="1" x14ac:dyDescent="0.5500000000000000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5">
        <v>1343440800</v>
      </c>
      <c r="J2481">
        <v>1342545994</v>
      </c>
      <c r="K2481" t="b">
        <v>0</v>
      </c>
      <c r="L2481">
        <v>16</v>
      </c>
      <c r="M2481">
        <f t="shared" si="229"/>
        <v>25.02</v>
      </c>
      <c r="N2481" t="b">
        <v>1</v>
      </c>
      <c r="O2481">
        <f t="shared" si="232"/>
        <v>133</v>
      </c>
      <c r="P2481" t="s">
        <v>8279</v>
      </c>
      <c r="Q2481" t="str">
        <f t="shared" si="233"/>
        <v>music</v>
      </c>
      <c r="R2481" t="str">
        <f t="shared" si="234"/>
        <v>indie rock</v>
      </c>
      <c r="S2481" s="7">
        <f t="shared" si="230"/>
        <v>41118.083333333336</v>
      </c>
      <c r="T2481" s="7">
        <f t="shared" si="231"/>
        <v>41107.726782407408</v>
      </c>
    </row>
    <row r="2482" spans="1:20" ht="43.2" hidden="1" x14ac:dyDescent="0.5500000000000000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5">
        <v>1444516084</v>
      </c>
      <c r="J2482">
        <v>1439332084</v>
      </c>
      <c r="K2482" t="b">
        <v>0</v>
      </c>
      <c r="L2482">
        <v>8</v>
      </c>
      <c r="M2482">
        <f t="shared" si="229"/>
        <v>250</v>
      </c>
      <c r="N2482" t="b">
        <v>1</v>
      </c>
      <c r="O2482">
        <f t="shared" si="232"/>
        <v>100</v>
      </c>
      <c r="P2482" t="s">
        <v>8279</v>
      </c>
      <c r="Q2482" t="str">
        <f t="shared" si="233"/>
        <v>music</v>
      </c>
      <c r="R2482" t="str">
        <f t="shared" si="234"/>
        <v>indie rock</v>
      </c>
      <c r="S2482" s="7">
        <f t="shared" si="230"/>
        <v>42287.936157407406</v>
      </c>
      <c r="T2482" s="7">
        <f t="shared" si="231"/>
        <v>42227.936157407406</v>
      </c>
    </row>
    <row r="2483" spans="1:20" ht="43.2" hidden="1" x14ac:dyDescent="0.5500000000000000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5">
        <v>1335799808</v>
      </c>
      <c r="J2483">
        <v>1333207808</v>
      </c>
      <c r="K2483" t="b">
        <v>0</v>
      </c>
      <c r="L2483">
        <v>95</v>
      </c>
      <c r="M2483">
        <f t="shared" si="229"/>
        <v>47.54</v>
      </c>
      <c r="N2483" t="b">
        <v>1</v>
      </c>
      <c r="O2483">
        <f t="shared" si="232"/>
        <v>113</v>
      </c>
      <c r="P2483" t="s">
        <v>8279</v>
      </c>
      <c r="Q2483" t="str">
        <f t="shared" si="233"/>
        <v>music</v>
      </c>
      <c r="R2483" t="str">
        <f t="shared" si="234"/>
        <v>indie rock</v>
      </c>
      <c r="S2483" s="7">
        <f t="shared" si="230"/>
        <v>41029.645925925928</v>
      </c>
      <c r="T2483" s="7">
        <f t="shared" si="231"/>
        <v>40999.645925925928</v>
      </c>
    </row>
    <row r="2484" spans="1:20" ht="43.2" hidden="1" x14ac:dyDescent="0.5500000000000000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5">
        <v>1312224383</v>
      </c>
      <c r="J2484">
        <v>1308336383</v>
      </c>
      <c r="K2484" t="b">
        <v>0</v>
      </c>
      <c r="L2484">
        <v>25</v>
      </c>
      <c r="M2484">
        <f t="shared" si="229"/>
        <v>40.04</v>
      </c>
      <c r="N2484" t="b">
        <v>1</v>
      </c>
      <c r="O2484">
        <f t="shared" si="232"/>
        <v>100</v>
      </c>
      <c r="P2484" t="s">
        <v>8279</v>
      </c>
      <c r="Q2484" t="str">
        <f t="shared" si="233"/>
        <v>music</v>
      </c>
      <c r="R2484" t="str">
        <f t="shared" si="234"/>
        <v>indie rock</v>
      </c>
      <c r="S2484" s="7">
        <f t="shared" si="230"/>
        <v>40756.782210648147</v>
      </c>
      <c r="T2484" s="7">
        <f t="shared" si="231"/>
        <v>40711.782210648147</v>
      </c>
    </row>
    <row r="2485" spans="1:20" ht="28.8" hidden="1" x14ac:dyDescent="0.5500000000000000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5">
        <v>1335891603</v>
      </c>
      <c r="J2485">
        <v>1330711203</v>
      </c>
      <c r="K2485" t="b">
        <v>0</v>
      </c>
      <c r="L2485">
        <v>19</v>
      </c>
      <c r="M2485">
        <f t="shared" si="229"/>
        <v>65.84</v>
      </c>
      <c r="N2485" t="b">
        <v>1</v>
      </c>
      <c r="O2485">
        <f t="shared" si="232"/>
        <v>114</v>
      </c>
      <c r="P2485" t="s">
        <v>8279</v>
      </c>
      <c r="Q2485" t="str">
        <f t="shared" si="233"/>
        <v>music</v>
      </c>
      <c r="R2485" t="str">
        <f t="shared" si="234"/>
        <v>indie rock</v>
      </c>
      <c r="S2485" s="7">
        <f t="shared" si="230"/>
        <v>41030.708368055559</v>
      </c>
      <c r="T2485" s="7">
        <f t="shared" si="231"/>
        <v>40970.750034722223</v>
      </c>
    </row>
    <row r="2486" spans="1:20" ht="43.2" hidden="1" x14ac:dyDescent="0.5500000000000000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5">
        <v>1316124003</v>
      </c>
      <c r="J2486">
        <v>1313532003</v>
      </c>
      <c r="K2486" t="b">
        <v>0</v>
      </c>
      <c r="L2486">
        <v>90</v>
      </c>
      <c r="M2486">
        <f t="shared" si="229"/>
        <v>46.4</v>
      </c>
      <c r="N2486" t="b">
        <v>1</v>
      </c>
      <c r="O2486">
        <f t="shared" si="232"/>
        <v>119</v>
      </c>
      <c r="P2486" t="s">
        <v>8279</v>
      </c>
      <c r="Q2486" t="str">
        <f t="shared" si="233"/>
        <v>music</v>
      </c>
      <c r="R2486" t="str">
        <f t="shared" si="234"/>
        <v>indie rock</v>
      </c>
      <c r="S2486" s="7">
        <f t="shared" si="230"/>
        <v>40801.916701388887</v>
      </c>
      <c r="T2486" s="7">
        <f t="shared" si="231"/>
        <v>40771.916701388887</v>
      </c>
    </row>
    <row r="2487" spans="1:20" ht="43.2" hidden="1" x14ac:dyDescent="0.5500000000000000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5">
        <v>1318463879</v>
      </c>
      <c r="J2487">
        <v>1315439879</v>
      </c>
      <c r="K2487" t="b">
        <v>0</v>
      </c>
      <c r="L2487">
        <v>41</v>
      </c>
      <c r="M2487">
        <f t="shared" si="229"/>
        <v>50.37</v>
      </c>
      <c r="N2487" t="b">
        <v>1</v>
      </c>
      <c r="O2487">
        <f t="shared" si="232"/>
        <v>103</v>
      </c>
      <c r="P2487" t="s">
        <v>8279</v>
      </c>
      <c r="Q2487" t="str">
        <f t="shared" si="233"/>
        <v>music</v>
      </c>
      <c r="R2487" t="str">
        <f t="shared" si="234"/>
        <v>indie rock</v>
      </c>
      <c r="S2487" s="7">
        <f t="shared" si="230"/>
        <v>40828.998599537037</v>
      </c>
      <c r="T2487" s="7">
        <f t="shared" si="231"/>
        <v>40793.998599537037</v>
      </c>
    </row>
    <row r="2488" spans="1:20" ht="43.2" hidden="1" x14ac:dyDescent="0.5500000000000000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5">
        <v>1335113976</v>
      </c>
      <c r="J2488">
        <v>1332521976</v>
      </c>
      <c r="K2488" t="b">
        <v>0</v>
      </c>
      <c r="L2488">
        <v>30</v>
      </c>
      <c r="M2488">
        <f t="shared" si="229"/>
        <v>26.57</v>
      </c>
      <c r="N2488" t="b">
        <v>1</v>
      </c>
      <c r="O2488">
        <f t="shared" si="232"/>
        <v>266</v>
      </c>
      <c r="P2488" t="s">
        <v>8279</v>
      </c>
      <c r="Q2488" t="str">
        <f t="shared" si="233"/>
        <v>music</v>
      </c>
      <c r="R2488" t="str">
        <f t="shared" si="234"/>
        <v>indie rock</v>
      </c>
      <c r="S2488" s="7">
        <f t="shared" si="230"/>
        <v>41021.708055555559</v>
      </c>
      <c r="T2488" s="7">
        <f t="shared" si="231"/>
        <v>40991.708055555559</v>
      </c>
    </row>
    <row r="2489" spans="1:20" ht="43.2" hidden="1" x14ac:dyDescent="0.5500000000000000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5">
        <v>1338083997</v>
      </c>
      <c r="J2489">
        <v>1335491997</v>
      </c>
      <c r="K2489" t="b">
        <v>0</v>
      </c>
      <c r="L2489">
        <v>38</v>
      </c>
      <c r="M2489">
        <f t="shared" si="229"/>
        <v>39.49</v>
      </c>
      <c r="N2489" t="b">
        <v>1</v>
      </c>
      <c r="O2489">
        <f t="shared" si="232"/>
        <v>100</v>
      </c>
      <c r="P2489" t="s">
        <v>8279</v>
      </c>
      <c r="Q2489" t="str">
        <f t="shared" si="233"/>
        <v>music</v>
      </c>
      <c r="R2489" t="str">
        <f t="shared" si="234"/>
        <v>indie rock</v>
      </c>
      <c r="S2489" s="7">
        <f t="shared" si="230"/>
        <v>41056.083298611113</v>
      </c>
      <c r="T2489" s="7">
        <f t="shared" si="231"/>
        <v>41026.083298611113</v>
      </c>
    </row>
    <row r="2490" spans="1:20" ht="43.2" hidden="1" x14ac:dyDescent="0.5500000000000000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5">
        <v>1321459908</v>
      </c>
      <c r="J2490">
        <v>1318864308</v>
      </c>
      <c r="K2490" t="b">
        <v>0</v>
      </c>
      <c r="L2490">
        <v>65</v>
      </c>
      <c r="M2490">
        <f t="shared" si="229"/>
        <v>49.25</v>
      </c>
      <c r="N2490" t="b">
        <v>1</v>
      </c>
      <c r="O2490">
        <f t="shared" si="232"/>
        <v>107</v>
      </c>
      <c r="P2490" t="s">
        <v>8279</v>
      </c>
      <c r="Q2490" t="str">
        <f t="shared" si="233"/>
        <v>music</v>
      </c>
      <c r="R2490" t="str">
        <f t="shared" si="234"/>
        <v>indie rock</v>
      </c>
      <c r="S2490" s="7">
        <f t="shared" si="230"/>
        <v>40863.674861111111</v>
      </c>
      <c r="T2490" s="7">
        <f t="shared" si="231"/>
        <v>40833.633194444446</v>
      </c>
    </row>
    <row r="2491" spans="1:20" ht="43.2" hidden="1" x14ac:dyDescent="0.5500000000000000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5">
        <v>1368117239</v>
      </c>
      <c r="J2491">
        <v>1365525239</v>
      </c>
      <c r="K2491" t="b">
        <v>0</v>
      </c>
      <c r="L2491">
        <v>75</v>
      </c>
      <c r="M2491">
        <f t="shared" si="229"/>
        <v>62.38</v>
      </c>
      <c r="N2491" t="b">
        <v>1</v>
      </c>
      <c r="O2491">
        <f t="shared" si="232"/>
        <v>134</v>
      </c>
      <c r="P2491" t="s">
        <v>8279</v>
      </c>
      <c r="Q2491" t="str">
        <f t="shared" si="233"/>
        <v>music</v>
      </c>
      <c r="R2491" t="str">
        <f t="shared" si="234"/>
        <v>indie rock</v>
      </c>
      <c r="S2491" s="7">
        <f t="shared" si="230"/>
        <v>41403.690266203703</v>
      </c>
      <c r="T2491" s="7">
        <f t="shared" si="231"/>
        <v>41373.690266203703</v>
      </c>
    </row>
    <row r="2492" spans="1:20" ht="43.2" hidden="1" x14ac:dyDescent="0.5500000000000000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5">
        <v>1340429276</v>
      </c>
      <c r="J2492">
        <v>1335245276</v>
      </c>
      <c r="K2492" t="b">
        <v>0</v>
      </c>
      <c r="L2492">
        <v>16</v>
      </c>
      <c r="M2492">
        <f t="shared" si="229"/>
        <v>37.94</v>
      </c>
      <c r="N2492" t="b">
        <v>1</v>
      </c>
      <c r="O2492">
        <f t="shared" si="232"/>
        <v>121</v>
      </c>
      <c r="P2492" t="s">
        <v>8279</v>
      </c>
      <c r="Q2492" t="str">
        <f t="shared" si="233"/>
        <v>music</v>
      </c>
      <c r="R2492" t="str">
        <f t="shared" si="234"/>
        <v>indie rock</v>
      </c>
      <c r="S2492" s="7">
        <f t="shared" si="230"/>
        <v>41083.227731481478</v>
      </c>
      <c r="T2492" s="7">
        <f t="shared" si="231"/>
        <v>41023.227731481478</v>
      </c>
    </row>
    <row r="2493" spans="1:20" ht="43.2" hidden="1" x14ac:dyDescent="0.5500000000000000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5">
        <v>1295142660</v>
      </c>
      <c r="J2493">
        <v>1293739714</v>
      </c>
      <c r="K2493" t="b">
        <v>0</v>
      </c>
      <c r="L2493">
        <v>10</v>
      </c>
      <c r="M2493">
        <f t="shared" si="229"/>
        <v>51.6</v>
      </c>
      <c r="N2493" t="b">
        <v>1</v>
      </c>
      <c r="O2493">
        <f t="shared" si="232"/>
        <v>103</v>
      </c>
      <c r="P2493" t="s">
        <v>8279</v>
      </c>
      <c r="Q2493" t="str">
        <f t="shared" si="233"/>
        <v>music</v>
      </c>
      <c r="R2493" t="str">
        <f t="shared" si="234"/>
        <v>indie rock</v>
      </c>
      <c r="S2493" s="7">
        <f t="shared" si="230"/>
        <v>40559.07708333333</v>
      </c>
      <c r="T2493" s="7">
        <f t="shared" si="231"/>
        <v>40542.839282407411</v>
      </c>
    </row>
    <row r="2494" spans="1:20" ht="28.8" hidden="1" x14ac:dyDescent="0.5500000000000000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5">
        <v>1339840740</v>
      </c>
      <c r="J2494">
        <v>1335397188</v>
      </c>
      <c r="K2494" t="b">
        <v>0</v>
      </c>
      <c r="L2494">
        <v>27</v>
      </c>
      <c r="M2494">
        <f t="shared" si="229"/>
        <v>27.78</v>
      </c>
      <c r="N2494" t="b">
        <v>1</v>
      </c>
      <c r="O2494">
        <f t="shared" si="232"/>
        <v>125</v>
      </c>
      <c r="P2494" t="s">
        <v>8279</v>
      </c>
      <c r="Q2494" t="str">
        <f t="shared" si="233"/>
        <v>music</v>
      </c>
      <c r="R2494" t="str">
        <f t="shared" si="234"/>
        <v>indie rock</v>
      </c>
      <c r="S2494" s="7">
        <f t="shared" si="230"/>
        <v>41076.415972222225</v>
      </c>
      <c r="T2494" s="7">
        <f t="shared" si="231"/>
        <v>41024.985972222225</v>
      </c>
    </row>
    <row r="2495" spans="1:20" ht="43.2" hidden="1" x14ac:dyDescent="0.5500000000000000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5">
        <v>1367208140</v>
      </c>
      <c r="J2495">
        <v>1363320140</v>
      </c>
      <c r="K2495" t="b">
        <v>0</v>
      </c>
      <c r="L2495">
        <v>259</v>
      </c>
      <c r="M2495">
        <f t="shared" si="229"/>
        <v>99.38</v>
      </c>
      <c r="N2495" t="b">
        <v>1</v>
      </c>
      <c r="O2495">
        <f t="shared" si="232"/>
        <v>129</v>
      </c>
      <c r="P2495" t="s">
        <v>8279</v>
      </c>
      <c r="Q2495" t="str">
        <f t="shared" si="233"/>
        <v>music</v>
      </c>
      <c r="R2495" t="str">
        <f t="shared" si="234"/>
        <v>indie rock</v>
      </c>
      <c r="S2495" s="7">
        <f t="shared" si="230"/>
        <v>41393.168287037035</v>
      </c>
      <c r="T2495" s="7">
        <f t="shared" si="231"/>
        <v>41348.168287037035</v>
      </c>
    </row>
    <row r="2496" spans="1:20" ht="43.2" hidden="1" x14ac:dyDescent="0.5500000000000000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5">
        <v>1337786944</v>
      </c>
      <c r="J2496">
        <v>1335194944</v>
      </c>
      <c r="K2496" t="b">
        <v>0</v>
      </c>
      <c r="L2496">
        <v>39</v>
      </c>
      <c r="M2496">
        <f t="shared" si="229"/>
        <v>38.85</v>
      </c>
      <c r="N2496" t="b">
        <v>1</v>
      </c>
      <c r="O2496">
        <f t="shared" si="232"/>
        <v>101</v>
      </c>
      <c r="P2496" t="s">
        <v>8279</v>
      </c>
      <c r="Q2496" t="str">
        <f t="shared" si="233"/>
        <v>music</v>
      </c>
      <c r="R2496" t="str">
        <f t="shared" si="234"/>
        <v>indie rock</v>
      </c>
      <c r="S2496" s="7">
        <f t="shared" si="230"/>
        <v>41052.645185185182</v>
      </c>
      <c r="T2496" s="7">
        <f t="shared" si="231"/>
        <v>41022.645185185182</v>
      </c>
    </row>
    <row r="2497" spans="1:20" ht="43.2" hidden="1" x14ac:dyDescent="0.5500000000000000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5">
        <v>1339022575</v>
      </c>
      <c r="J2497">
        <v>1336430575</v>
      </c>
      <c r="K2497" t="b">
        <v>0</v>
      </c>
      <c r="L2497">
        <v>42</v>
      </c>
      <c r="M2497">
        <f t="shared" si="229"/>
        <v>45.55</v>
      </c>
      <c r="N2497" t="b">
        <v>1</v>
      </c>
      <c r="O2497">
        <f t="shared" si="232"/>
        <v>128</v>
      </c>
      <c r="P2497" t="s">
        <v>8279</v>
      </c>
      <c r="Q2497" t="str">
        <f t="shared" si="233"/>
        <v>music</v>
      </c>
      <c r="R2497" t="str">
        <f t="shared" si="234"/>
        <v>indie rock</v>
      </c>
      <c r="S2497" s="7">
        <f t="shared" si="230"/>
        <v>41066.946469907409</v>
      </c>
      <c r="T2497" s="7">
        <f t="shared" si="231"/>
        <v>41036.946469907409</v>
      </c>
    </row>
    <row r="2498" spans="1:20" ht="28.8" hidden="1" x14ac:dyDescent="0.5500000000000000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5">
        <v>1364597692</v>
      </c>
      <c r="J2498">
        <v>1361577292</v>
      </c>
      <c r="K2498" t="b">
        <v>0</v>
      </c>
      <c r="L2498">
        <v>10</v>
      </c>
      <c r="M2498">
        <f t="shared" ref="M2498:M2561" si="235">IF(L2498=0,0,ROUND(E2498/L2498,2))</f>
        <v>600</v>
      </c>
      <c r="N2498" t="b">
        <v>1</v>
      </c>
      <c r="O2498">
        <f t="shared" si="232"/>
        <v>100</v>
      </c>
      <c r="P2498" t="s">
        <v>8279</v>
      </c>
      <c r="Q2498" t="str">
        <f t="shared" si="233"/>
        <v>music</v>
      </c>
      <c r="R2498" t="str">
        <f t="shared" si="234"/>
        <v>indie rock</v>
      </c>
      <c r="S2498" s="7">
        <f t="shared" ref="S2498:S2561" si="236">(((I2498/60)/60)/24)+DATE(1970,1,1)</f>
        <v>41362.954768518517</v>
      </c>
      <c r="T2498" s="7">
        <f t="shared" ref="T2498:T2561" si="237">(((J2498/60)/60)/24)+DATE(1970,1,1)</f>
        <v>41327.996435185189</v>
      </c>
    </row>
    <row r="2499" spans="1:20" ht="43.2" hidden="1" x14ac:dyDescent="0.5500000000000000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5">
        <v>1312578338</v>
      </c>
      <c r="J2499">
        <v>1309986338</v>
      </c>
      <c r="K2499" t="b">
        <v>0</v>
      </c>
      <c r="L2499">
        <v>56</v>
      </c>
      <c r="M2499">
        <f t="shared" si="235"/>
        <v>80.55</v>
      </c>
      <c r="N2499" t="b">
        <v>1</v>
      </c>
      <c r="O2499">
        <f t="shared" ref="O2499:O2562" si="238">ROUND(($E2499*100)/$D2499,0)</f>
        <v>113</v>
      </c>
      <c r="P2499" t="s">
        <v>8279</v>
      </c>
      <c r="Q2499" t="str">
        <f t="shared" ref="Q2499:Q2562" si="239">LEFT(P2499,FIND("/",P2499)-1)</f>
        <v>music</v>
      </c>
      <c r="R2499" t="str">
        <f t="shared" si="234"/>
        <v>indie rock</v>
      </c>
      <c r="S2499" s="7">
        <f t="shared" si="236"/>
        <v>40760.878912037035</v>
      </c>
      <c r="T2499" s="7">
        <f t="shared" si="237"/>
        <v>40730.878912037035</v>
      </c>
    </row>
    <row r="2500" spans="1:20" ht="43.2" hidden="1" x14ac:dyDescent="0.5500000000000000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5">
        <v>1422400387</v>
      </c>
      <c r="J2500">
        <v>1421190787</v>
      </c>
      <c r="K2500" t="b">
        <v>0</v>
      </c>
      <c r="L2500">
        <v>20</v>
      </c>
      <c r="M2500">
        <f t="shared" si="235"/>
        <v>52.8</v>
      </c>
      <c r="N2500" t="b">
        <v>1</v>
      </c>
      <c r="O2500">
        <f t="shared" si="238"/>
        <v>106</v>
      </c>
      <c r="P2500" t="s">
        <v>8279</v>
      </c>
      <c r="Q2500" t="str">
        <f t="shared" si="239"/>
        <v>music</v>
      </c>
      <c r="R2500" t="str">
        <f t="shared" si="234"/>
        <v>indie rock</v>
      </c>
      <c r="S2500" s="7">
        <f t="shared" si="236"/>
        <v>42031.967442129629</v>
      </c>
      <c r="T2500" s="7">
        <f t="shared" si="237"/>
        <v>42017.967442129629</v>
      </c>
    </row>
    <row r="2501" spans="1:20" ht="43.2" hidden="1" x14ac:dyDescent="0.5500000000000000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5">
        <v>1356976800</v>
      </c>
      <c r="J2501">
        <v>1352820837</v>
      </c>
      <c r="K2501" t="b">
        <v>0</v>
      </c>
      <c r="L2501">
        <v>170</v>
      </c>
      <c r="M2501">
        <f t="shared" si="235"/>
        <v>47.68</v>
      </c>
      <c r="N2501" t="b">
        <v>1</v>
      </c>
      <c r="O2501">
        <f t="shared" si="238"/>
        <v>203</v>
      </c>
      <c r="P2501" t="s">
        <v>8279</v>
      </c>
      <c r="Q2501" t="str">
        <f t="shared" si="239"/>
        <v>music</v>
      </c>
      <c r="R2501" t="str">
        <f t="shared" si="234"/>
        <v>indie rock</v>
      </c>
      <c r="S2501" s="7">
        <f t="shared" si="236"/>
        <v>41274.75</v>
      </c>
      <c r="T2501" s="7">
        <f t="shared" si="237"/>
        <v>41226.648576388885</v>
      </c>
    </row>
    <row r="2502" spans="1:20" ht="43.2" hidden="1" x14ac:dyDescent="0.5500000000000000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5">
        <v>1340476375</v>
      </c>
      <c r="J2502">
        <v>1337884375</v>
      </c>
      <c r="K2502" t="b">
        <v>0</v>
      </c>
      <c r="L2502">
        <v>29</v>
      </c>
      <c r="M2502">
        <f t="shared" si="235"/>
        <v>23.45</v>
      </c>
      <c r="N2502" t="b">
        <v>1</v>
      </c>
      <c r="O2502">
        <f t="shared" si="238"/>
        <v>113</v>
      </c>
      <c r="P2502" t="s">
        <v>8279</v>
      </c>
      <c r="Q2502" t="str">
        <f t="shared" si="239"/>
        <v>music</v>
      </c>
      <c r="R2502" t="str">
        <f t="shared" si="234"/>
        <v>indie rock</v>
      </c>
      <c r="S2502" s="7">
        <f t="shared" si="236"/>
        <v>41083.772858796299</v>
      </c>
      <c r="T2502" s="7">
        <f t="shared" si="237"/>
        <v>41053.772858796299</v>
      </c>
    </row>
    <row r="2503" spans="1:20" ht="43.2" hidden="1" x14ac:dyDescent="0.5500000000000000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5">
        <v>1443379104</v>
      </c>
      <c r="J2503">
        <v>1440787104</v>
      </c>
      <c r="K2503" t="b">
        <v>0</v>
      </c>
      <c r="L2503">
        <v>7</v>
      </c>
      <c r="M2503">
        <f t="shared" si="235"/>
        <v>40.14</v>
      </c>
      <c r="N2503" t="b">
        <v>0</v>
      </c>
      <c r="O2503">
        <f t="shared" si="238"/>
        <v>3</v>
      </c>
      <c r="P2503" t="s">
        <v>8299</v>
      </c>
      <c r="Q2503" t="str">
        <f t="shared" si="239"/>
        <v>food</v>
      </c>
      <c r="R2503" t="str">
        <f t="shared" si="234"/>
        <v>restaurants</v>
      </c>
      <c r="S2503" s="7">
        <f t="shared" si="236"/>
        <v>42274.776666666665</v>
      </c>
      <c r="T2503" s="7">
        <f t="shared" si="237"/>
        <v>42244.776666666665</v>
      </c>
    </row>
    <row r="2504" spans="1:20" ht="43.2" hidden="1" x14ac:dyDescent="0.5500000000000000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5">
        <v>1411328918</v>
      </c>
      <c r="J2504">
        <v>1407440918</v>
      </c>
      <c r="K2504" t="b">
        <v>0</v>
      </c>
      <c r="L2504">
        <v>5</v>
      </c>
      <c r="M2504">
        <f t="shared" si="235"/>
        <v>17.2</v>
      </c>
      <c r="N2504" t="b">
        <v>0</v>
      </c>
      <c r="O2504">
        <f t="shared" si="238"/>
        <v>0</v>
      </c>
      <c r="P2504" t="s">
        <v>8299</v>
      </c>
      <c r="Q2504" t="str">
        <f t="shared" si="239"/>
        <v>food</v>
      </c>
      <c r="R2504" t="str">
        <f t="shared" si="234"/>
        <v>restaurants</v>
      </c>
      <c r="S2504" s="7">
        <f t="shared" si="236"/>
        <v>41903.825439814813</v>
      </c>
      <c r="T2504" s="7">
        <f t="shared" si="237"/>
        <v>41858.825439814813</v>
      </c>
    </row>
    <row r="2505" spans="1:20" ht="43.2" hidden="1" x14ac:dyDescent="0.5500000000000000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5">
        <v>1465333560</v>
      </c>
      <c r="J2505">
        <v>1462743308</v>
      </c>
      <c r="K2505" t="b">
        <v>0</v>
      </c>
      <c r="L2505">
        <v>0</v>
      </c>
      <c r="M2505">
        <f t="shared" si="235"/>
        <v>0</v>
      </c>
      <c r="N2505" t="b">
        <v>0</v>
      </c>
      <c r="O2505">
        <f t="shared" si="238"/>
        <v>0</v>
      </c>
      <c r="P2505" t="s">
        <v>8299</v>
      </c>
      <c r="Q2505" t="str">
        <f t="shared" si="239"/>
        <v>food</v>
      </c>
      <c r="R2505" t="str">
        <f t="shared" si="234"/>
        <v>restaurants</v>
      </c>
      <c r="S2505" s="7">
        <f t="shared" si="236"/>
        <v>42528.879166666666</v>
      </c>
      <c r="T2505" s="7">
        <f t="shared" si="237"/>
        <v>42498.899398148147</v>
      </c>
    </row>
    <row r="2506" spans="1:20" ht="28.8" hidden="1" x14ac:dyDescent="0.5500000000000000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5">
        <v>1416014534</v>
      </c>
      <c r="J2506">
        <v>1413418934</v>
      </c>
      <c r="K2506" t="b">
        <v>0</v>
      </c>
      <c r="L2506">
        <v>0</v>
      </c>
      <c r="M2506">
        <f t="shared" si="235"/>
        <v>0</v>
      </c>
      <c r="N2506" t="b">
        <v>0</v>
      </c>
      <c r="O2506">
        <f t="shared" si="238"/>
        <v>0</v>
      </c>
      <c r="P2506" t="s">
        <v>8299</v>
      </c>
      <c r="Q2506" t="str">
        <f t="shared" si="239"/>
        <v>food</v>
      </c>
      <c r="R2506" t="str">
        <f t="shared" si="234"/>
        <v>restaurants</v>
      </c>
      <c r="S2506" s="7">
        <f t="shared" si="236"/>
        <v>41958.057106481487</v>
      </c>
      <c r="T2506" s="7">
        <f t="shared" si="237"/>
        <v>41928.015439814815</v>
      </c>
    </row>
    <row r="2507" spans="1:20" ht="57.6" hidden="1" x14ac:dyDescent="0.5500000000000000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5">
        <v>1426292416</v>
      </c>
      <c r="J2507">
        <v>1423704016</v>
      </c>
      <c r="K2507" t="b">
        <v>0</v>
      </c>
      <c r="L2507">
        <v>0</v>
      </c>
      <c r="M2507">
        <f t="shared" si="235"/>
        <v>0</v>
      </c>
      <c r="N2507" t="b">
        <v>0</v>
      </c>
      <c r="O2507">
        <f t="shared" si="238"/>
        <v>0</v>
      </c>
      <c r="P2507" t="s">
        <v>8299</v>
      </c>
      <c r="Q2507" t="str">
        <f t="shared" si="239"/>
        <v>food</v>
      </c>
      <c r="R2507" t="str">
        <f t="shared" ref="R2507:R2570" si="240">RIGHT(P2507,LEN(P2507)-FIND("/",P2507))</f>
        <v>restaurants</v>
      </c>
      <c r="S2507" s="7">
        <f t="shared" si="236"/>
        <v>42077.014074074075</v>
      </c>
      <c r="T2507" s="7">
        <f t="shared" si="237"/>
        <v>42047.05574074074</v>
      </c>
    </row>
    <row r="2508" spans="1:20" ht="43.2" hidden="1" x14ac:dyDescent="0.5500000000000000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5">
        <v>1443906000</v>
      </c>
      <c r="J2508">
        <v>1441955269</v>
      </c>
      <c r="K2508" t="b">
        <v>0</v>
      </c>
      <c r="L2508">
        <v>2</v>
      </c>
      <c r="M2508">
        <f t="shared" si="235"/>
        <v>15</v>
      </c>
      <c r="N2508" t="b">
        <v>0</v>
      </c>
      <c r="O2508">
        <f t="shared" si="238"/>
        <v>1</v>
      </c>
      <c r="P2508" t="s">
        <v>8299</v>
      </c>
      <c r="Q2508" t="str">
        <f t="shared" si="239"/>
        <v>food</v>
      </c>
      <c r="R2508" t="str">
        <f t="shared" si="240"/>
        <v>restaurants</v>
      </c>
      <c r="S2508" s="7">
        <f t="shared" si="236"/>
        <v>42280.875</v>
      </c>
      <c r="T2508" s="7">
        <f t="shared" si="237"/>
        <v>42258.297094907408</v>
      </c>
    </row>
    <row r="2509" spans="1:20" hidden="1" x14ac:dyDescent="0.5500000000000000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5">
        <v>1431308704</v>
      </c>
      <c r="J2509">
        <v>1428716704</v>
      </c>
      <c r="K2509" t="b">
        <v>0</v>
      </c>
      <c r="L2509">
        <v>0</v>
      </c>
      <c r="M2509">
        <f t="shared" si="235"/>
        <v>0</v>
      </c>
      <c r="N2509" t="b">
        <v>0</v>
      </c>
      <c r="O2509">
        <f t="shared" si="238"/>
        <v>0</v>
      </c>
      <c r="P2509" t="s">
        <v>8299</v>
      </c>
      <c r="Q2509" t="str">
        <f t="shared" si="239"/>
        <v>food</v>
      </c>
      <c r="R2509" t="str">
        <f t="shared" si="240"/>
        <v>restaurants</v>
      </c>
      <c r="S2509" s="7">
        <f t="shared" si="236"/>
        <v>42135.072962962964</v>
      </c>
      <c r="T2509" s="7">
        <f t="shared" si="237"/>
        <v>42105.072962962964</v>
      </c>
    </row>
    <row r="2510" spans="1:20" ht="43.2" hidden="1" x14ac:dyDescent="0.5500000000000000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5">
        <v>1408056634</v>
      </c>
      <c r="J2510">
        <v>1405464634</v>
      </c>
      <c r="K2510" t="b">
        <v>0</v>
      </c>
      <c r="L2510">
        <v>0</v>
      </c>
      <c r="M2510">
        <f t="shared" si="235"/>
        <v>0</v>
      </c>
      <c r="N2510" t="b">
        <v>0</v>
      </c>
      <c r="O2510">
        <f t="shared" si="238"/>
        <v>0</v>
      </c>
      <c r="P2510" t="s">
        <v>8299</v>
      </c>
      <c r="Q2510" t="str">
        <f t="shared" si="239"/>
        <v>food</v>
      </c>
      <c r="R2510" t="str">
        <f t="shared" si="240"/>
        <v>restaurants</v>
      </c>
      <c r="S2510" s="7">
        <f t="shared" si="236"/>
        <v>41865.951782407406</v>
      </c>
      <c r="T2510" s="7">
        <f t="shared" si="237"/>
        <v>41835.951782407406</v>
      </c>
    </row>
    <row r="2511" spans="1:20" ht="43.2" hidden="1" x14ac:dyDescent="0.5500000000000000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5">
        <v>1429554349</v>
      </c>
      <c r="J2511">
        <v>1424719549</v>
      </c>
      <c r="K2511" t="b">
        <v>0</v>
      </c>
      <c r="L2511">
        <v>28</v>
      </c>
      <c r="M2511">
        <f t="shared" si="235"/>
        <v>35.71</v>
      </c>
      <c r="N2511" t="b">
        <v>0</v>
      </c>
      <c r="O2511">
        <f t="shared" si="238"/>
        <v>1</v>
      </c>
      <c r="P2511" t="s">
        <v>8299</v>
      </c>
      <c r="Q2511" t="str">
        <f t="shared" si="239"/>
        <v>food</v>
      </c>
      <c r="R2511" t="str">
        <f t="shared" si="240"/>
        <v>restaurants</v>
      </c>
      <c r="S2511" s="7">
        <f t="shared" si="236"/>
        <v>42114.767928240741</v>
      </c>
      <c r="T2511" s="7">
        <f t="shared" si="237"/>
        <v>42058.809594907405</v>
      </c>
    </row>
    <row r="2512" spans="1:20" ht="43.2" hidden="1" x14ac:dyDescent="0.5500000000000000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5">
        <v>1431647772</v>
      </c>
      <c r="J2512">
        <v>1426463772</v>
      </c>
      <c r="K2512" t="b">
        <v>0</v>
      </c>
      <c r="L2512">
        <v>2</v>
      </c>
      <c r="M2512">
        <f t="shared" si="235"/>
        <v>37.5</v>
      </c>
      <c r="N2512" t="b">
        <v>0</v>
      </c>
      <c r="O2512">
        <f t="shared" si="238"/>
        <v>0</v>
      </c>
      <c r="P2512" t="s">
        <v>8299</v>
      </c>
      <c r="Q2512" t="str">
        <f t="shared" si="239"/>
        <v>food</v>
      </c>
      <c r="R2512" t="str">
        <f t="shared" si="240"/>
        <v>restaurants</v>
      </c>
      <c r="S2512" s="7">
        <f t="shared" si="236"/>
        <v>42138.997361111105</v>
      </c>
      <c r="T2512" s="7">
        <f t="shared" si="237"/>
        <v>42078.997361111105</v>
      </c>
    </row>
    <row r="2513" spans="1:20" ht="43.2" hidden="1" x14ac:dyDescent="0.5500000000000000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5">
        <v>1454323413</v>
      </c>
      <c r="J2513">
        <v>1451731413</v>
      </c>
      <c r="K2513" t="b">
        <v>0</v>
      </c>
      <c r="L2513">
        <v>0</v>
      </c>
      <c r="M2513">
        <f t="shared" si="235"/>
        <v>0</v>
      </c>
      <c r="N2513" t="b">
        <v>0</v>
      </c>
      <c r="O2513">
        <f t="shared" si="238"/>
        <v>0</v>
      </c>
      <c r="P2513" t="s">
        <v>8299</v>
      </c>
      <c r="Q2513" t="str">
        <f t="shared" si="239"/>
        <v>food</v>
      </c>
      <c r="R2513" t="str">
        <f t="shared" si="240"/>
        <v>restaurants</v>
      </c>
      <c r="S2513" s="7">
        <f t="shared" si="236"/>
        <v>42401.446909722217</v>
      </c>
      <c r="T2513" s="7">
        <f t="shared" si="237"/>
        <v>42371.446909722217</v>
      </c>
    </row>
    <row r="2514" spans="1:20" ht="43.2" hidden="1" x14ac:dyDescent="0.5500000000000000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5">
        <v>1418504561</v>
      </c>
      <c r="J2514">
        <v>1417208561</v>
      </c>
      <c r="K2514" t="b">
        <v>0</v>
      </c>
      <c r="L2514">
        <v>0</v>
      </c>
      <c r="M2514">
        <f t="shared" si="235"/>
        <v>0</v>
      </c>
      <c r="N2514" t="b">
        <v>0</v>
      </c>
      <c r="O2514">
        <f t="shared" si="238"/>
        <v>0</v>
      </c>
      <c r="P2514" t="s">
        <v>8299</v>
      </c>
      <c r="Q2514" t="str">
        <f t="shared" si="239"/>
        <v>food</v>
      </c>
      <c r="R2514" t="str">
        <f t="shared" si="240"/>
        <v>restaurants</v>
      </c>
      <c r="S2514" s="7">
        <f t="shared" si="236"/>
        <v>41986.876863425925</v>
      </c>
      <c r="T2514" s="7">
        <f t="shared" si="237"/>
        <v>41971.876863425925</v>
      </c>
    </row>
    <row r="2515" spans="1:20" ht="43.2" hidden="1" x14ac:dyDescent="0.5500000000000000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5">
        <v>1488067789</v>
      </c>
      <c r="J2515">
        <v>1482883789</v>
      </c>
      <c r="K2515" t="b">
        <v>0</v>
      </c>
      <c r="L2515">
        <v>0</v>
      </c>
      <c r="M2515">
        <f t="shared" si="235"/>
        <v>0</v>
      </c>
      <c r="N2515" t="b">
        <v>0</v>
      </c>
      <c r="O2515">
        <f t="shared" si="238"/>
        <v>0</v>
      </c>
      <c r="P2515" t="s">
        <v>8299</v>
      </c>
      <c r="Q2515" t="str">
        <f t="shared" si="239"/>
        <v>food</v>
      </c>
      <c r="R2515" t="str">
        <f t="shared" si="240"/>
        <v>restaurants</v>
      </c>
      <c r="S2515" s="7">
        <f t="shared" si="236"/>
        <v>42792.00681712963</v>
      </c>
      <c r="T2515" s="7">
        <f t="shared" si="237"/>
        <v>42732.00681712963</v>
      </c>
    </row>
    <row r="2516" spans="1:20" ht="43.2" hidden="1" x14ac:dyDescent="0.5500000000000000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5">
        <v>1408526477</v>
      </c>
      <c r="J2516">
        <v>1407057677</v>
      </c>
      <c r="K2516" t="b">
        <v>0</v>
      </c>
      <c r="L2516">
        <v>4</v>
      </c>
      <c r="M2516">
        <f t="shared" si="235"/>
        <v>52.5</v>
      </c>
      <c r="N2516" t="b">
        <v>0</v>
      </c>
      <c r="O2516">
        <f t="shared" si="238"/>
        <v>2</v>
      </c>
      <c r="P2516" t="s">
        <v>8299</v>
      </c>
      <c r="Q2516" t="str">
        <f t="shared" si="239"/>
        <v>food</v>
      </c>
      <c r="R2516" t="str">
        <f t="shared" si="240"/>
        <v>restaurants</v>
      </c>
      <c r="S2516" s="7">
        <f t="shared" si="236"/>
        <v>41871.389780092592</v>
      </c>
      <c r="T2516" s="7">
        <f t="shared" si="237"/>
        <v>41854.389780092592</v>
      </c>
    </row>
    <row r="2517" spans="1:20" ht="43.2" hidden="1" x14ac:dyDescent="0.5500000000000000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5">
        <v>1424635753</v>
      </c>
      <c r="J2517">
        <v>1422043753</v>
      </c>
      <c r="K2517" t="b">
        <v>0</v>
      </c>
      <c r="L2517">
        <v>12</v>
      </c>
      <c r="M2517">
        <f t="shared" si="235"/>
        <v>77.5</v>
      </c>
      <c r="N2517" t="b">
        <v>0</v>
      </c>
      <c r="O2517">
        <f t="shared" si="238"/>
        <v>19</v>
      </c>
      <c r="P2517" t="s">
        <v>8299</v>
      </c>
      <c r="Q2517" t="str">
        <f t="shared" si="239"/>
        <v>food</v>
      </c>
      <c r="R2517" t="str">
        <f t="shared" si="240"/>
        <v>restaurants</v>
      </c>
      <c r="S2517" s="7">
        <f t="shared" si="236"/>
        <v>42057.839733796296</v>
      </c>
      <c r="T2517" s="7">
        <f t="shared" si="237"/>
        <v>42027.839733796296</v>
      </c>
    </row>
    <row r="2518" spans="1:20" ht="43.2" hidden="1" x14ac:dyDescent="0.5500000000000000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5">
        <v>1417279252</v>
      </c>
      <c r="J2518">
        <v>1414683652</v>
      </c>
      <c r="K2518" t="b">
        <v>0</v>
      </c>
      <c r="L2518">
        <v>0</v>
      </c>
      <c r="M2518">
        <f t="shared" si="235"/>
        <v>0</v>
      </c>
      <c r="N2518" t="b">
        <v>0</v>
      </c>
      <c r="O2518">
        <f t="shared" si="238"/>
        <v>0</v>
      </c>
      <c r="P2518" t="s">
        <v>8299</v>
      </c>
      <c r="Q2518" t="str">
        <f t="shared" si="239"/>
        <v>food</v>
      </c>
      <c r="R2518" t="str">
        <f t="shared" si="240"/>
        <v>restaurants</v>
      </c>
      <c r="S2518" s="7">
        <f t="shared" si="236"/>
        <v>41972.6950462963</v>
      </c>
      <c r="T2518" s="7">
        <f t="shared" si="237"/>
        <v>41942.653379629628</v>
      </c>
    </row>
    <row r="2519" spans="1:20" ht="43.2" hidden="1" x14ac:dyDescent="0.5500000000000000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5">
        <v>1426788930</v>
      </c>
      <c r="J2519">
        <v>1424200530</v>
      </c>
      <c r="K2519" t="b">
        <v>0</v>
      </c>
      <c r="L2519">
        <v>33</v>
      </c>
      <c r="M2519">
        <f t="shared" si="235"/>
        <v>53.55</v>
      </c>
      <c r="N2519" t="b">
        <v>0</v>
      </c>
      <c r="O2519">
        <f t="shared" si="238"/>
        <v>10</v>
      </c>
      <c r="P2519" t="s">
        <v>8299</v>
      </c>
      <c r="Q2519" t="str">
        <f t="shared" si="239"/>
        <v>food</v>
      </c>
      <c r="R2519" t="str">
        <f t="shared" si="240"/>
        <v>restaurants</v>
      </c>
      <c r="S2519" s="7">
        <f t="shared" si="236"/>
        <v>42082.760763888888</v>
      </c>
      <c r="T2519" s="7">
        <f t="shared" si="237"/>
        <v>42052.802430555559</v>
      </c>
    </row>
    <row r="2520" spans="1:20" ht="43.2" hidden="1" x14ac:dyDescent="0.5500000000000000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5">
        <v>1415899228</v>
      </c>
      <c r="J2520">
        <v>1413303628</v>
      </c>
      <c r="K2520" t="b">
        <v>0</v>
      </c>
      <c r="L2520">
        <v>0</v>
      </c>
      <c r="M2520">
        <f t="shared" si="235"/>
        <v>0</v>
      </c>
      <c r="N2520" t="b">
        <v>0</v>
      </c>
      <c r="O2520">
        <f t="shared" si="238"/>
        <v>0</v>
      </c>
      <c r="P2520" t="s">
        <v>8299</v>
      </c>
      <c r="Q2520" t="str">
        <f t="shared" si="239"/>
        <v>food</v>
      </c>
      <c r="R2520" t="str">
        <f t="shared" si="240"/>
        <v>restaurants</v>
      </c>
      <c r="S2520" s="7">
        <f t="shared" si="236"/>
        <v>41956.722546296296</v>
      </c>
      <c r="T2520" s="7">
        <f t="shared" si="237"/>
        <v>41926.680879629632</v>
      </c>
    </row>
    <row r="2521" spans="1:20" ht="28.8" hidden="1" x14ac:dyDescent="0.5500000000000000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5">
        <v>1405741404</v>
      </c>
      <c r="J2521">
        <v>1403149404</v>
      </c>
      <c r="K2521" t="b">
        <v>0</v>
      </c>
      <c r="L2521">
        <v>4</v>
      </c>
      <c r="M2521">
        <f t="shared" si="235"/>
        <v>16.25</v>
      </c>
      <c r="N2521" t="b">
        <v>0</v>
      </c>
      <c r="O2521">
        <f t="shared" si="238"/>
        <v>0</v>
      </c>
      <c r="P2521" t="s">
        <v>8299</v>
      </c>
      <c r="Q2521" t="str">
        <f t="shared" si="239"/>
        <v>food</v>
      </c>
      <c r="R2521" t="str">
        <f t="shared" si="240"/>
        <v>restaurants</v>
      </c>
      <c r="S2521" s="7">
        <f t="shared" si="236"/>
        <v>41839.155138888891</v>
      </c>
      <c r="T2521" s="7">
        <f t="shared" si="237"/>
        <v>41809.155138888891</v>
      </c>
    </row>
    <row r="2522" spans="1:20" ht="43.2" hidden="1" x14ac:dyDescent="0.5500000000000000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5">
        <v>1476559260</v>
      </c>
      <c r="J2522">
        <v>1472567085</v>
      </c>
      <c r="K2522" t="b">
        <v>0</v>
      </c>
      <c r="L2522">
        <v>0</v>
      </c>
      <c r="M2522">
        <f t="shared" si="235"/>
        <v>0</v>
      </c>
      <c r="N2522" t="b">
        <v>0</v>
      </c>
      <c r="O2522">
        <f t="shared" si="238"/>
        <v>0</v>
      </c>
      <c r="P2522" t="s">
        <v>8299</v>
      </c>
      <c r="Q2522" t="str">
        <f t="shared" si="239"/>
        <v>food</v>
      </c>
      <c r="R2522" t="str">
        <f t="shared" si="240"/>
        <v>restaurants</v>
      </c>
      <c r="S2522" s="7">
        <f t="shared" si="236"/>
        <v>42658.806249999994</v>
      </c>
      <c r="T2522" s="7">
        <f t="shared" si="237"/>
        <v>42612.600520833337</v>
      </c>
    </row>
    <row r="2523" spans="1:20" ht="57.6" hidden="1" x14ac:dyDescent="0.5500000000000000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5">
        <v>1444778021</v>
      </c>
      <c r="J2523">
        <v>1442963621</v>
      </c>
      <c r="K2523" t="b">
        <v>0</v>
      </c>
      <c r="L2523">
        <v>132</v>
      </c>
      <c r="M2523">
        <f t="shared" si="235"/>
        <v>103.68</v>
      </c>
      <c r="N2523" t="b">
        <v>1</v>
      </c>
      <c r="O2523">
        <f t="shared" si="238"/>
        <v>109</v>
      </c>
      <c r="P2523" t="s">
        <v>8300</v>
      </c>
      <c r="Q2523" t="str">
        <f t="shared" si="239"/>
        <v>music</v>
      </c>
      <c r="R2523" t="str">
        <f t="shared" si="240"/>
        <v>classical music</v>
      </c>
      <c r="S2523" s="7">
        <f t="shared" si="236"/>
        <v>42290.967835648145</v>
      </c>
      <c r="T2523" s="7">
        <f t="shared" si="237"/>
        <v>42269.967835648145</v>
      </c>
    </row>
    <row r="2524" spans="1:20" ht="43.2" hidden="1" x14ac:dyDescent="0.5500000000000000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5">
        <v>1461336720</v>
      </c>
      <c r="J2524">
        <v>1459431960</v>
      </c>
      <c r="K2524" t="b">
        <v>0</v>
      </c>
      <c r="L2524">
        <v>27</v>
      </c>
      <c r="M2524">
        <f t="shared" si="235"/>
        <v>185.19</v>
      </c>
      <c r="N2524" t="b">
        <v>1</v>
      </c>
      <c r="O2524">
        <f t="shared" si="238"/>
        <v>100</v>
      </c>
      <c r="P2524" t="s">
        <v>8300</v>
      </c>
      <c r="Q2524" t="str">
        <f t="shared" si="239"/>
        <v>music</v>
      </c>
      <c r="R2524" t="str">
        <f t="shared" si="240"/>
        <v>classical music</v>
      </c>
      <c r="S2524" s="7">
        <f t="shared" si="236"/>
        <v>42482.619444444441</v>
      </c>
      <c r="T2524" s="7">
        <f t="shared" si="237"/>
        <v>42460.573611111111</v>
      </c>
    </row>
    <row r="2525" spans="1:20" ht="43.2" hidden="1" x14ac:dyDescent="0.5500000000000000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5">
        <v>1416270292</v>
      </c>
      <c r="J2525">
        <v>1413674692</v>
      </c>
      <c r="K2525" t="b">
        <v>0</v>
      </c>
      <c r="L2525">
        <v>26</v>
      </c>
      <c r="M2525">
        <f t="shared" si="235"/>
        <v>54.15</v>
      </c>
      <c r="N2525" t="b">
        <v>1</v>
      </c>
      <c r="O2525">
        <f t="shared" si="238"/>
        <v>156</v>
      </c>
      <c r="P2525" t="s">
        <v>8300</v>
      </c>
      <c r="Q2525" t="str">
        <f t="shared" si="239"/>
        <v>music</v>
      </c>
      <c r="R2525" t="str">
        <f t="shared" si="240"/>
        <v>classical music</v>
      </c>
      <c r="S2525" s="7">
        <f t="shared" si="236"/>
        <v>41961.017268518524</v>
      </c>
      <c r="T2525" s="7">
        <f t="shared" si="237"/>
        <v>41930.975601851853</v>
      </c>
    </row>
    <row r="2526" spans="1:20" ht="28.8" hidden="1" x14ac:dyDescent="0.5500000000000000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5">
        <v>1419136200</v>
      </c>
      <c r="J2526">
        <v>1416338557</v>
      </c>
      <c r="K2526" t="b">
        <v>0</v>
      </c>
      <c r="L2526">
        <v>43</v>
      </c>
      <c r="M2526">
        <f t="shared" si="235"/>
        <v>177.21</v>
      </c>
      <c r="N2526" t="b">
        <v>1</v>
      </c>
      <c r="O2526">
        <f t="shared" si="238"/>
        <v>102</v>
      </c>
      <c r="P2526" t="s">
        <v>8300</v>
      </c>
      <c r="Q2526" t="str">
        <f t="shared" si="239"/>
        <v>music</v>
      </c>
      <c r="R2526" t="str">
        <f t="shared" si="240"/>
        <v>classical music</v>
      </c>
      <c r="S2526" s="7">
        <f t="shared" si="236"/>
        <v>41994.1875</v>
      </c>
      <c r="T2526" s="7">
        <f t="shared" si="237"/>
        <v>41961.807372685187</v>
      </c>
    </row>
    <row r="2527" spans="1:20" ht="43.2" hidden="1" x14ac:dyDescent="0.5500000000000000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5">
        <v>1340914571</v>
      </c>
      <c r="J2527">
        <v>1338322571</v>
      </c>
      <c r="K2527" t="b">
        <v>0</v>
      </c>
      <c r="L2527">
        <v>80</v>
      </c>
      <c r="M2527">
        <f t="shared" si="235"/>
        <v>100.33</v>
      </c>
      <c r="N2527" t="b">
        <v>1</v>
      </c>
      <c r="O2527">
        <f t="shared" si="238"/>
        <v>100</v>
      </c>
      <c r="P2527" t="s">
        <v>8300</v>
      </c>
      <c r="Q2527" t="str">
        <f t="shared" si="239"/>
        <v>music</v>
      </c>
      <c r="R2527" t="str">
        <f t="shared" si="240"/>
        <v>classical music</v>
      </c>
      <c r="S2527" s="7">
        <f t="shared" si="236"/>
        <v>41088.844571759262</v>
      </c>
      <c r="T2527" s="7">
        <f t="shared" si="237"/>
        <v>41058.844571759262</v>
      </c>
    </row>
    <row r="2528" spans="1:20" ht="43.2" hidden="1" x14ac:dyDescent="0.5500000000000000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5">
        <v>1418014740</v>
      </c>
      <c r="J2528">
        <v>1415585474</v>
      </c>
      <c r="K2528" t="b">
        <v>0</v>
      </c>
      <c r="L2528">
        <v>33</v>
      </c>
      <c r="M2528">
        <f t="shared" si="235"/>
        <v>136.91</v>
      </c>
      <c r="N2528" t="b">
        <v>1</v>
      </c>
      <c r="O2528">
        <f t="shared" si="238"/>
        <v>113</v>
      </c>
      <c r="P2528" t="s">
        <v>8300</v>
      </c>
      <c r="Q2528" t="str">
        <f t="shared" si="239"/>
        <v>music</v>
      </c>
      <c r="R2528" t="str">
        <f t="shared" si="240"/>
        <v>classical music</v>
      </c>
      <c r="S2528" s="7">
        <f t="shared" si="236"/>
        <v>41981.207638888889</v>
      </c>
      <c r="T2528" s="7">
        <f t="shared" si="237"/>
        <v>41953.091134259259</v>
      </c>
    </row>
    <row r="2529" spans="1:20" ht="43.2" hidden="1" x14ac:dyDescent="0.5500000000000000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5">
        <v>1382068740</v>
      </c>
      <c r="J2529">
        <v>1380477691</v>
      </c>
      <c r="K2529" t="b">
        <v>0</v>
      </c>
      <c r="L2529">
        <v>71</v>
      </c>
      <c r="M2529">
        <f t="shared" si="235"/>
        <v>57.54</v>
      </c>
      <c r="N2529" t="b">
        <v>1</v>
      </c>
      <c r="O2529">
        <f t="shared" si="238"/>
        <v>102</v>
      </c>
      <c r="P2529" t="s">
        <v>8300</v>
      </c>
      <c r="Q2529" t="str">
        <f t="shared" si="239"/>
        <v>music</v>
      </c>
      <c r="R2529" t="str">
        <f t="shared" si="240"/>
        <v>classical music</v>
      </c>
      <c r="S2529" s="7">
        <f t="shared" si="236"/>
        <v>41565.165972222225</v>
      </c>
      <c r="T2529" s="7">
        <f t="shared" si="237"/>
        <v>41546.75105324074</v>
      </c>
    </row>
    <row r="2530" spans="1:20" ht="43.2" hidden="1" x14ac:dyDescent="0.5500000000000000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5">
        <v>1440068400</v>
      </c>
      <c r="J2530">
        <v>1438459303</v>
      </c>
      <c r="K2530" t="b">
        <v>0</v>
      </c>
      <c r="L2530">
        <v>81</v>
      </c>
      <c r="M2530">
        <f t="shared" si="235"/>
        <v>52.96</v>
      </c>
      <c r="N2530" t="b">
        <v>1</v>
      </c>
      <c r="O2530">
        <f t="shared" si="238"/>
        <v>107</v>
      </c>
      <c r="P2530" t="s">
        <v>8300</v>
      </c>
      <c r="Q2530" t="str">
        <f t="shared" si="239"/>
        <v>music</v>
      </c>
      <c r="R2530" t="str">
        <f t="shared" si="240"/>
        <v>classical music</v>
      </c>
      <c r="S2530" s="7">
        <f t="shared" si="236"/>
        <v>42236.458333333328</v>
      </c>
      <c r="T2530" s="7">
        <f t="shared" si="237"/>
        <v>42217.834525462968</v>
      </c>
    </row>
    <row r="2531" spans="1:20" ht="28.8" hidden="1" x14ac:dyDescent="0.5500000000000000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5">
        <v>1332636975</v>
      </c>
      <c r="J2531">
        <v>1328752575</v>
      </c>
      <c r="K2531" t="b">
        <v>0</v>
      </c>
      <c r="L2531">
        <v>76</v>
      </c>
      <c r="M2531">
        <f t="shared" si="235"/>
        <v>82.33</v>
      </c>
      <c r="N2531" t="b">
        <v>1</v>
      </c>
      <c r="O2531">
        <f t="shared" si="238"/>
        <v>104</v>
      </c>
      <c r="P2531" t="s">
        <v>8300</v>
      </c>
      <c r="Q2531" t="str">
        <f t="shared" si="239"/>
        <v>music</v>
      </c>
      <c r="R2531" t="str">
        <f t="shared" si="240"/>
        <v>classical music</v>
      </c>
      <c r="S2531" s="7">
        <f t="shared" si="236"/>
        <v>40993.0390625</v>
      </c>
      <c r="T2531" s="7">
        <f t="shared" si="237"/>
        <v>40948.080729166664</v>
      </c>
    </row>
    <row r="2532" spans="1:20" ht="43.2" hidden="1" x14ac:dyDescent="0.5500000000000000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5">
        <v>1429505400</v>
      </c>
      <c r="J2532">
        <v>1426711505</v>
      </c>
      <c r="K2532" t="b">
        <v>0</v>
      </c>
      <c r="L2532">
        <v>48</v>
      </c>
      <c r="M2532">
        <f t="shared" si="235"/>
        <v>135.41999999999999</v>
      </c>
      <c r="N2532" t="b">
        <v>1</v>
      </c>
      <c r="O2532">
        <f t="shared" si="238"/>
        <v>100</v>
      </c>
      <c r="P2532" t="s">
        <v>8300</v>
      </c>
      <c r="Q2532" t="str">
        <f t="shared" si="239"/>
        <v>music</v>
      </c>
      <c r="R2532" t="str">
        <f t="shared" si="240"/>
        <v>classical music</v>
      </c>
      <c r="S2532" s="7">
        <f t="shared" si="236"/>
        <v>42114.201388888891</v>
      </c>
      <c r="T2532" s="7">
        <f t="shared" si="237"/>
        <v>42081.864641203705</v>
      </c>
    </row>
    <row r="2533" spans="1:20" ht="43.2" hidden="1" x14ac:dyDescent="0.5500000000000000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5">
        <v>1439611140</v>
      </c>
      <c r="J2533">
        <v>1437668354</v>
      </c>
      <c r="K2533" t="b">
        <v>0</v>
      </c>
      <c r="L2533">
        <v>61</v>
      </c>
      <c r="M2533">
        <f t="shared" si="235"/>
        <v>74.069999999999993</v>
      </c>
      <c r="N2533" t="b">
        <v>1</v>
      </c>
      <c r="O2533">
        <f t="shared" si="238"/>
        <v>100</v>
      </c>
      <c r="P2533" t="s">
        <v>8300</v>
      </c>
      <c r="Q2533" t="str">
        <f t="shared" si="239"/>
        <v>music</v>
      </c>
      <c r="R2533" t="str">
        <f t="shared" si="240"/>
        <v>classical music</v>
      </c>
      <c r="S2533" s="7">
        <f t="shared" si="236"/>
        <v>42231.165972222225</v>
      </c>
      <c r="T2533" s="7">
        <f t="shared" si="237"/>
        <v>42208.680023148147</v>
      </c>
    </row>
    <row r="2534" spans="1:20" ht="43.2" hidden="1" x14ac:dyDescent="0.5500000000000000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5">
        <v>1345148566</v>
      </c>
      <c r="J2534">
        <v>1342556566</v>
      </c>
      <c r="K2534" t="b">
        <v>0</v>
      </c>
      <c r="L2534">
        <v>60</v>
      </c>
      <c r="M2534">
        <f t="shared" si="235"/>
        <v>84.08</v>
      </c>
      <c r="N2534" t="b">
        <v>1</v>
      </c>
      <c r="O2534">
        <f t="shared" si="238"/>
        <v>126</v>
      </c>
      <c r="P2534" t="s">
        <v>8300</v>
      </c>
      <c r="Q2534" t="str">
        <f t="shared" si="239"/>
        <v>music</v>
      </c>
      <c r="R2534" t="str">
        <f t="shared" si="240"/>
        <v>classical music</v>
      </c>
      <c r="S2534" s="7">
        <f t="shared" si="236"/>
        <v>41137.849143518521</v>
      </c>
      <c r="T2534" s="7">
        <f t="shared" si="237"/>
        <v>41107.849143518521</v>
      </c>
    </row>
    <row r="2535" spans="1:20" ht="43.2" hidden="1" x14ac:dyDescent="0.5500000000000000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5">
        <v>1362160868</v>
      </c>
      <c r="J2535">
        <v>1359568911</v>
      </c>
      <c r="K2535" t="b">
        <v>0</v>
      </c>
      <c r="L2535">
        <v>136</v>
      </c>
      <c r="M2535">
        <f t="shared" si="235"/>
        <v>61.03</v>
      </c>
      <c r="N2535" t="b">
        <v>1</v>
      </c>
      <c r="O2535">
        <f t="shared" si="238"/>
        <v>111</v>
      </c>
      <c r="P2535" t="s">
        <v>8300</v>
      </c>
      <c r="Q2535" t="str">
        <f t="shared" si="239"/>
        <v>music</v>
      </c>
      <c r="R2535" t="str">
        <f t="shared" si="240"/>
        <v>classical music</v>
      </c>
      <c r="S2535" s="7">
        <f t="shared" si="236"/>
        <v>41334.750787037039</v>
      </c>
      <c r="T2535" s="7">
        <f t="shared" si="237"/>
        <v>41304.751284722224</v>
      </c>
    </row>
    <row r="2536" spans="1:20" ht="57.6" hidden="1" x14ac:dyDescent="0.5500000000000000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5">
        <v>1262325600</v>
      </c>
      <c r="J2536">
        <v>1257871712</v>
      </c>
      <c r="K2536" t="b">
        <v>0</v>
      </c>
      <c r="L2536">
        <v>14</v>
      </c>
      <c r="M2536">
        <f t="shared" si="235"/>
        <v>150</v>
      </c>
      <c r="N2536" t="b">
        <v>1</v>
      </c>
      <c r="O2536">
        <f t="shared" si="238"/>
        <v>105</v>
      </c>
      <c r="P2536" t="s">
        <v>8300</v>
      </c>
      <c r="Q2536" t="str">
        <f t="shared" si="239"/>
        <v>music</v>
      </c>
      <c r="R2536" t="str">
        <f t="shared" si="240"/>
        <v>classical music</v>
      </c>
      <c r="S2536" s="7">
        <f t="shared" si="236"/>
        <v>40179.25</v>
      </c>
      <c r="T2536" s="7">
        <f t="shared" si="237"/>
        <v>40127.700370370374</v>
      </c>
    </row>
    <row r="2537" spans="1:20" hidden="1" x14ac:dyDescent="0.5500000000000000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5">
        <v>1417463945</v>
      </c>
      <c r="J2537">
        <v>1414781945</v>
      </c>
      <c r="K2537" t="b">
        <v>0</v>
      </c>
      <c r="L2537">
        <v>78</v>
      </c>
      <c r="M2537">
        <f t="shared" si="235"/>
        <v>266.08999999999997</v>
      </c>
      <c r="N2537" t="b">
        <v>1</v>
      </c>
      <c r="O2537">
        <f t="shared" si="238"/>
        <v>104</v>
      </c>
      <c r="P2537" t="s">
        <v>8300</v>
      </c>
      <c r="Q2537" t="str">
        <f t="shared" si="239"/>
        <v>music</v>
      </c>
      <c r="R2537" t="str">
        <f t="shared" si="240"/>
        <v>classical music</v>
      </c>
      <c r="S2537" s="7">
        <f t="shared" si="236"/>
        <v>41974.832696759258</v>
      </c>
      <c r="T2537" s="7">
        <f t="shared" si="237"/>
        <v>41943.791030092594</v>
      </c>
    </row>
    <row r="2538" spans="1:20" ht="43.2" hidden="1" x14ac:dyDescent="0.5500000000000000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5">
        <v>1375151566</v>
      </c>
      <c r="J2538">
        <v>1373337166</v>
      </c>
      <c r="K2538" t="b">
        <v>0</v>
      </c>
      <c r="L2538">
        <v>4</v>
      </c>
      <c r="M2538">
        <f t="shared" si="235"/>
        <v>7.25</v>
      </c>
      <c r="N2538" t="b">
        <v>1</v>
      </c>
      <c r="O2538">
        <f t="shared" si="238"/>
        <v>116</v>
      </c>
      <c r="P2538" t="s">
        <v>8300</v>
      </c>
      <c r="Q2538" t="str">
        <f t="shared" si="239"/>
        <v>music</v>
      </c>
      <c r="R2538" t="str">
        <f t="shared" si="240"/>
        <v>classical music</v>
      </c>
      <c r="S2538" s="7">
        <f t="shared" si="236"/>
        <v>41485.106087962966</v>
      </c>
      <c r="T2538" s="7">
        <f t="shared" si="237"/>
        <v>41464.106087962966</v>
      </c>
    </row>
    <row r="2539" spans="1:20" ht="43.2" hidden="1" x14ac:dyDescent="0.5500000000000000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5">
        <v>1312212855</v>
      </c>
      <c r="J2539">
        <v>1307028855</v>
      </c>
      <c r="K2539" t="b">
        <v>0</v>
      </c>
      <c r="L2539">
        <v>11</v>
      </c>
      <c r="M2539">
        <f t="shared" si="235"/>
        <v>100</v>
      </c>
      <c r="N2539" t="b">
        <v>1</v>
      </c>
      <c r="O2539">
        <f t="shared" si="238"/>
        <v>110</v>
      </c>
      <c r="P2539" t="s">
        <v>8300</v>
      </c>
      <c r="Q2539" t="str">
        <f t="shared" si="239"/>
        <v>music</v>
      </c>
      <c r="R2539" t="str">
        <f t="shared" si="240"/>
        <v>classical music</v>
      </c>
      <c r="S2539" s="7">
        <f t="shared" si="236"/>
        <v>40756.648784722223</v>
      </c>
      <c r="T2539" s="7">
        <f t="shared" si="237"/>
        <v>40696.648784722223</v>
      </c>
    </row>
    <row r="2540" spans="1:20" ht="28.8" hidden="1" x14ac:dyDescent="0.5500000000000000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5">
        <v>1361681940</v>
      </c>
      <c r="J2540">
        <v>1359029661</v>
      </c>
      <c r="K2540" t="b">
        <v>0</v>
      </c>
      <c r="L2540">
        <v>185</v>
      </c>
      <c r="M2540">
        <f t="shared" si="235"/>
        <v>109.96</v>
      </c>
      <c r="N2540" t="b">
        <v>1</v>
      </c>
      <c r="O2540">
        <f t="shared" si="238"/>
        <v>113</v>
      </c>
      <c r="P2540" t="s">
        <v>8300</v>
      </c>
      <c r="Q2540" t="str">
        <f t="shared" si="239"/>
        <v>music</v>
      </c>
      <c r="R2540" t="str">
        <f t="shared" si="240"/>
        <v>classical music</v>
      </c>
      <c r="S2540" s="7">
        <f t="shared" si="236"/>
        <v>41329.207638888889</v>
      </c>
      <c r="T2540" s="7">
        <f t="shared" si="237"/>
        <v>41298.509965277779</v>
      </c>
    </row>
    <row r="2541" spans="1:20" ht="43.2" hidden="1" x14ac:dyDescent="0.5500000000000000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5">
        <v>1422913152</v>
      </c>
      <c r="J2541">
        <v>1417729152</v>
      </c>
      <c r="K2541" t="b">
        <v>0</v>
      </c>
      <c r="L2541">
        <v>59</v>
      </c>
      <c r="M2541">
        <f t="shared" si="235"/>
        <v>169.92</v>
      </c>
      <c r="N2541" t="b">
        <v>1</v>
      </c>
      <c r="O2541">
        <f t="shared" si="238"/>
        <v>100</v>
      </c>
      <c r="P2541" t="s">
        <v>8300</v>
      </c>
      <c r="Q2541" t="str">
        <f t="shared" si="239"/>
        <v>music</v>
      </c>
      <c r="R2541" t="str">
        <f t="shared" si="240"/>
        <v>classical music</v>
      </c>
      <c r="S2541" s="7">
        <f t="shared" si="236"/>
        <v>42037.902222222227</v>
      </c>
      <c r="T2541" s="7">
        <f t="shared" si="237"/>
        <v>41977.902222222227</v>
      </c>
    </row>
    <row r="2542" spans="1:20" ht="43.2" hidden="1" x14ac:dyDescent="0.5500000000000000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5">
        <v>1319904721</v>
      </c>
      <c r="J2542">
        <v>1314720721</v>
      </c>
      <c r="K2542" t="b">
        <v>0</v>
      </c>
      <c r="L2542">
        <v>27</v>
      </c>
      <c r="M2542">
        <f t="shared" si="235"/>
        <v>95.74</v>
      </c>
      <c r="N2542" t="b">
        <v>1</v>
      </c>
      <c r="O2542">
        <f t="shared" si="238"/>
        <v>103</v>
      </c>
      <c r="P2542" t="s">
        <v>8300</v>
      </c>
      <c r="Q2542" t="str">
        <f t="shared" si="239"/>
        <v>music</v>
      </c>
      <c r="R2542" t="str">
        <f t="shared" si="240"/>
        <v>classical music</v>
      </c>
      <c r="S2542" s="7">
        <f t="shared" si="236"/>
        <v>40845.675011574072</v>
      </c>
      <c r="T2542" s="7">
        <f t="shared" si="237"/>
        <v>40785.675011574072</v>
      </c>
    </row>
    <row r="2543" spans="1:20" ht="57.6" hidden="1" x14ac:dyDescent="0.5500000000000000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5">
        <v>1380192418</v>
      </c>
      <c r="J2543">
        <v>1375008418</v>
      </c>
      <c r="K2543" t="b">
        <v>0</v>
      </c>
      <c r="L2543">
        <v>63</v>
      </c>
      <c r="M2543">
        <f t="shared" si="235"/>
        <v>59.46</v>
      </c>
      <c r="N2543" t="b">
        <v>1</v>
      </c>
      <c r="O2543">
        <f t="shared" si="238"/>
        <v>107</v>
      </c>
      <c r="P2543" t="s">
        <v>8300</v>
      </c>
      <c r="Q2543" t="str">
        <f t="shared" si="239"/>
        <v>music</v>
      </c>
      <c r="R2543" t="str">
        <f t="shared" si="240"/>
        <v>classical music</v>
      </c>
      <c r="S2543" s="7">
        <f t="shared" si="236"/>
        <v>41543.449282407404</v>
      </c>
      <c r="T2543" s="7">
        <f t="shared" si="237"/>
        <v>41483.449282407404</v>
      </c>
    </row>
    <row r="2544" spans="1:20" ht="43.2" hidden="1" x14ac:dyDescent="0.5500000000000000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5">
        <v>1380599940</v>
      </c>
      <c r="J2544">
        <v>1377252857</v>
      </c>
      <c r="K2544" t="b">
        <v>0</v>
      </c>
      <c r="L2544">
        <v>13</v>
      </c>
      <c r="M2544">
        <f t="shared" si="235"/>
        <v>55.77</v>
      </c>
      <c r="N2544" t="b">
        <v>1</v>
      </c>
      <c r="O2544">
        <f t="shared" si="238"/>
        <v>104</v>
      </c>
      <c r="P2544" t="s">
        <v>8300</v>
      </c>
      <c r="Q2544" t="str">
        <f t="shared" si="239"/>
        <v>music</v>
      </c>
      <c r="R2544" t="str">
        <f t="shared" si="240"/>
        <v>classical music</v>
      </c>
      <c r="S2544" s="7">
        <f t="shared" si="236"/>
        <v>41548.165972222225</v>
      </c>
      <c r="T2544" s="7">
        <f t="shared" si="237"/>
        <v>41509.426585648151</v>
      </c>
    </row>
    <row r="2545" spans="1:20" ht="43.2" hidden="1" x14ac:dyDescent="0.5500000000000000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5">
        <v>1293937200</v>
      </c>
      <c r="J2545">
        <v>1291257298</v>
      </c>
      <c r="K2545" t="b">
        <v>0</v>
      </c>
      <c r="L2545">
        <v>13</v>
      </c>
      <c r="M2545">
        <f t="shared" si="235"/>
        <v>30.08</v>
      </c>
      <c r="N2545" t="b">
        <v>1</v>
      </c>
      <c r="O2545">
        <f t="shared" si="238"/>
        <v>156</v>
      </c>
      <c r="P2545" t="s">
        <v>8300</v>
      </c>
      <c r="Q2545" t="str">
        <f t="shared" si="239"/>
        <v>music</v>
      </c>
      <c r="R2545" t="str">
        <f t="shared" si="240"/>
        <v>classical music</v>
      </c>
      <c r="S2545" s="7">
        <f t="shared" si="236"/>
        <v>40545.125</v>
      </c>
      <c r="T2545" s="7">
        <f t="shared" si="237"/>
        <v>40514.107615740737</v>
      </c>
    </row>
    <row r="2546" spans="1:20" ht="43.2" hidden="1" x14ac:dyDescent="0.5500000000000000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5">
        <v>1341750569</v>
      </c>
      <c r="J2546">
        <v>1339158569</v>
      </c>
      <c r="K2546" t="b">
        <v>0</v>
      </c>
      <c r="L2546">
        <v>57</v>
      </c>
      <c r="M2546">
        <f t="shared" si="235"/>
        <v>88.44</v>
      </c>
      <c r="N2546" t="b">
        <v>1</v>
      </c>
      <c r="O2546">
        <f t="shared" si="238"/>
        <v>101</v>
      </c>
      <c r="P2546" t="s">
        <v>8300</v>
      </c>
      <c r="Q2546" t="str">
        <f t="shared" si="239"/>
        <v>music</v>
      </c>
      <c r="R2546" t="str">
        <f t="shared" si="240"/>
        <v>classical music</v>
      </c>
      <c r="S2546" s="7">
        <f t="shared" si="236"/>
        <v>41098.520474537036</v>
      </c>
      <c r="T2546" s="7">
        <f t="shared" si="237"/>
        <v>41068.520474537036</v>
      </c>
    </row>
    <row r="2547" spans="1:20" ht="43.2" hidden="1" x14ac:dyDescent="0.5500000000000000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5">
        <v>1424997000</v>
      </c>
      <c r="J2547">
        <v>1421983138</v>
      </c>
      <c r="K2547" t="b">
        <v>0</v>
      </c>
      <c r="L2547">
        <v>61</v>
      </c>
      <c r="M2547">
        <f t="shared" si="235"/>
        <v>64.03</v>
      </c>
      <c r="N2547" t="b">
        <v>1</v>
      </c>
      <c r="O2547">
        <f t="shared" si="238"/>
        <v>195</v>
      </c>
      <c r="P2547" t="s">
        <v>8300</v>
      </c>
      <c r="Q2547" t="str">
        <f t="shared" si="239"/>
        <v>music</v>
      </c>
      <c r="R2547" t="str">
        <f t="shared" si="240"/>
        <v>classical music</v>
      </c>
      <c r="S2547" s="7">
        <f t="shared" si="236"/>
        <v>42062.020833333328</v>
      </c>
      <c r="T2547" s="7">
        <f t="shared" si="237"/>
        <v>42027.13817129629</v>
      </c>
    </row>
    <row r="2548" spans="1:20" ht="43.2" hidden="1" x14ac:dyDescent="0.5500000000000000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5">
        <v>1380949200</v>
      </c>
      <c r="J2548">
        <v>1378586179</v>
      </c>
      <c r="K2548" t="b">
        <v>0</v>
      </c>
      <c r="L2548">
        <v>65</v>
      </c>
      <c r="M2548">
        <f t="shared" si="235"/>
        <v>60.15</v>
      </c>
      <c r="N2548" t="b">
        <v>1</v>
      </c>
      <c r="O2548">
        <f t="shared" si="238"/>
        <v>112</v>
      </c>
      <c r="P2548" t="s">
        <v>8300</v>
      </c>
      <c r="Q2548" t="str">
        <f t="shared" si="239"/>
        <v>music</v>
      </c>
      <c r="R2548" t="str">
        <f t="shared" si="240"/>
        <v>classical music</v>
      </c>
      <c r="S2548" s="7">
        <f t="shared" si="236"/>
        <v>41552.208333333336</v>
      </c>
      <c r="T2548" s="7">
        <f t="shared" si="237"/>
        <v>41524.858553240738</v>
      </c>
    </row>
    <row r="2549" spans="1:20" ht="43.2" hidden="1" x14ac:dyDescent="0.5500000000000000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5">
        <v>1333560803</v>
      </c>
      <c r="J2549">
        <v>1330972403</v>
      </c>
      <c r="K2549" t="b">
        <v>0</v>
      </c>
      <c r="L2549">
        <v>134</v>
      </c>
      <c r="M2549">
        <f t="shared" si="235"/>
        <v>49.19</v>
      </c>
      <c r="N2549" t="b">
        <v>1</v>
      </c>
      <c r="O2549">
        <f t="shared" si="238"/>
        <v>120</v>
      </c>
      <c r="P2549" t="s">
        <v>8300</v>
      </c>
      <c r="Q2549" t="str">
        <f t="shared" si="239"/>
        <v>music</v>
      </c>
      <c r="R2549" t="str">
        <f t="shared" si="240"/>
        <v>classical music</v>
      </c>
      <c r="S2549" s="7">
        <f t="shared" si="236"/>
        <v>41003.731516203705</v>
      </c>
      <c r="T2549" s="7">
        <f t="shared" si="237"/>
        <v>40973.773182870369</v>
      </c>
    </row>
    <row r="2550" spans="1:20" ht="43.2" hidden="1" x14ac:dyDescent="0.5500000000000000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5">
        <v>1475209620</v>
      </c>
      <c r="J2550">
        <v>1473087637</v>
      </c>
      <c r="K2550" t="b">
        <v>0</v>
      </c>
      <c r="L2550">
        <v>37</v>
      </c>
      <c r="M2550">
        <f t="shared" si="235"/>
        <v>165.16</v>
      </c>
      <c r="N2550" t="b">
        <v>1</v>
      </c>
      <c r="O2550">
        <f t="shared" si="238"/>
        <v>102</v>
      </c>
      <c r="P2550" t="s">
        <v>8300</v>
      </c>
      <c r="Q2550" t="str">
        <f t="shared" si="239"/>
        <v>music</v>
      </c>
      <c r="R2550" t="str">
        <f t="shared" si="240"/>
        <v>classical music</v>
      </c>
      <c r="S2550" s="7">
        <f t="shared" si="236"/>
        <v>42643.185416666667</v>
      </c>
      <c r="T2550" s="7">
        <f t="shared" si="237"/>
        <v>42618.625428240746</v>
      </c>
    </row>
    <row r="2551" spans="1:20" ht="43.2" hidden="1" x14ac:dyDescent="0.5500000000000000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5">
        <v>1370019600</v>
      </c>
      <c r="J2551">
        <v>1366999870</v>
      </c>
      <c r="K2551" t="b">
        <v>0</v>
      </c>
      <c r="L2551">
        <v>37</v>
      </c>
      <c r="M2551">
        <f t="shared" si="235"/>
        <v>43.62</v>
      </c>
      <c r="N2551" t="b">
        <v>1</v>
      </c>
      <c r="O2551">
        <f t="shared" si="238"/>
        <v>103</v>
      </c>
      <c r="P2551" t="s">
        <v>8300</v>
      </c>
      <c r="Q2551" t="str">
        <f t="shared" si="239"/>
        <v>music</v>
      </c>
      <c r="R2551" t="str">
        <f t="shared" si="240"/>
        <v>classical music</v>
      </c>
      <c r="S2551" s="7">
        <f t="shared" si="236"/>
        <v>41425.708333333336</v>
      </c>
      <c r="T2551" s="7">
        <f t="shared" si="237"/>
        <v>41390.757754629631</v>
      </c>
    </row>
    <row r="2552" spans="1:20" ht="43.2" hidden="1" x14ac:dyDescent="0.5500000000000000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5">
        <v>1444276740</v>
      </c>
      <c r="J2552">
        <v>1439392406</v>
      </c>
      <c r="K2552" t="b">
        <v>0</v>
      </c>
      <c r="L2552">
        <v>150</v>
      </c>
      <c r="M2552">
        <f t="shared" si="235"/>
        <v>43.7</v>
      </c>
      <c r="N2552" t="b">
        <v>1</v>
      </c>
      <c r="O2552">
        <f t="shared" si="238"/>
        <v>101</v>
      </c>
      <c r="P2552" t="s">
        <v>8300</v>
      </c>
      <c r="Q2552" t="str">
        <f t="shared" si="239"/>
        <v>music</v>
      </c>
      <c r="R2552" t="str">
        <f t="shared" si="240"/>
        <v>classical music</v>
      </c>
      <c r="S2552" s="7">
        <f t="shared" si="236"/>
        <v>42285.165972222225</v>
      </c>
      <c r="T2552" s="7">
        <f t="shared" si="237"/>
        <v>42228.634328703702</v>
      </c>
    </row>
    <row r="2553" spans="1:20" ht="43.2" hidden="1" x14ac:dyDescent="0.5500000000000000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5">
        <v>1332362880</v>
      </c>
      <c r="J2553">
        <v>1329890585</v>
      </c>
      <c r="K2553" t="b">
        <v>0</v>
      </c>
      <c r="L2553">
        <v>56</v>
      </c>
      <c r="M2553">
        <f t="shared" si="235"/>
        <v>67.42</v>
      </c>
      <c r="N2553" t="b">
        <v>1</v>
      </c>
      <c r="O2553">
        <f t="shared" si="238"/>
        <v>103</v>
      </c>
      <c r="P2553" t="s">
        <v>8300</v>
      </c>
      <c r="Q2553" t="str">
        <f t="shared" si="239"/>
        <v>music</v>
      </c>
      <c r="R2553" t="str">
        <f t="shared" si="240"/>
        <v>classical music</v>
      </c>
      <c r="S2553" s="7">
        <f t="shared" si="236"/>
        <v>40989.866666666669</v>
      </c>
      <c r="T2553" s="7">
        <f t="shared" si="237"/>
        <v>40961.252141203702</v>
      </c>
    </row>
    <row r="2554" spans="1:20" ht="43.2" hidden="1" x14ac:dyDescent="0.5500000000000000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5">
        <v>1488741981</v>
      </c>
      <c r="J2554">
        <v>1486149981</v>
      </c>
      <c r="K2554" t="b">
        <v>0</v>
      </c>
      <c r="L2554">
        <v>18</v>
      </c>
      <c r="M2554">
        <f t="shared" si="235"/>
        <v>177.5</v>
      </c>
      <c r="N2554" t="b">
        <v>1</v>
      </c>
      <c r="O2554">
        <f t="shared" si="238"/>
        <v>107</v>
      </c>
      <c r="P2554" t="s">
        <v>8300</v>
      </c>
      <c r="Q2554" t="str">
        <f t="shared" si="239"/>
        <v>music</v>
      </c>
      <c r="R2554" t="str">
        <f t="shared" si="240"/>
        <v>classical music</v>
      </c>
      <c r="S2554" s="7">
        <f t="shared" si="236"/>
        <v>42799.809965277775</v>
      </c>
      <c r="T2554" s="7">
        <f t="shared" si="237"/>
        <v>42769.809965277775</v>
      </c>
    </row>
    <row r="2555" spans="1:20" ht="43.2" hidden="1" x14ac:dyDescent="0.5500000000000000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5">
        <v>1348202807</v>
      </c>
      <c r="J2555">
        <v>1343018807</v>
      </c>
      <c r="K2555" t="b">
        <v>0</v>
      </c>
      <c r="L2555">
        <v>60</v>
      </c>
      <c r="M2555">
        <f t="shared" si="235"/>
        <v>38.880000000000003</v>
      </c>
      <c r="N2555" t="b">
        <v>1</v>
      </c>
      <c r="O2555">
        <f t="shared" si="238"/>
        <v>156</v>
      </c>
      <c r="P2555" t="s">
        <v>8300</v>
      </c>
      <c r="Q2555" t="str">
        <f t="shared" si="239"/>
        <v>music</v>
      </c>
      <c r="R2555" t="str">
        <f t="shared" si="240"/>
        <v>classical music</v>
      </c>
      <c r="S2555" s="7">
        <f t="shared" si="236"/>
        <v>41173.199155092596</v>
      </c>
      <c r="T2555" s="7">
        <f t="shared" si="237"/>
        <v>41113.199155092596</v>
      </c>
    </row>
    <row r="2556" spans="1:20" ht="43.2" hidden="1" x14ac:dyDescent="0.5500000000000000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5">
        <v>1433131140</v>
      </c>
      <c r="J2556">
        <v>1430445163</v>
      </c>
      <c r="K2556" t="b">
        <v>0</v>
      </c>
      <c r="L2556">
        <v>67</v>
      </c>
      <c r="M2556">
        <f t="shared" si="235"/>
        <v>54.99</v>
      </c>
      <c r="N2556" t="b">
        <v>1</v>
      </c>
      <c r="O2556">
        <f t="shared" si="238"/>
        <v>123</v>
      </c>
      <c r="P2556" t="s">
        <v>8300</v>
      </c>
      <c r="Q2556" t="str">
        <f t="shared" si="239"/>
        <v>music</v>
      </c>
      <c r="R2556" t="str">
        <f t="shared" si="240"/>
        <v>classical music</v>
      </c>
      <c r="S2556" s="7">
        <f t="shared" si="236"/>
        <v>42156.165972222225</v>
      </c>
      <c r="T2556" s="7">
        <f t="shared" si="237"/>
        <v>42125.078275462962</v>
      </c>
    </row>
    <row r="2557" spans="1:20" ht="43.2" hidden="1" x14ac:dyDescent="0.5500000000000000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5">
        <v>1338219793</v>
      </c>
      <c r="J2557">
        <v>1335541393</v>
      </c>
      <c r="K2557" t="b">
        <v>0</v>
      </c>
      <c r="L2557">
        <v>35</v>
      </c>
      <c r="M2557">
        <f t="shared" si="235"/>
        <v>61.34</v>
      </c>
      <c r="N2557" t="b">
        <v>1</v>
      </c>
      <c r="O2557">
        <f t="shared" si="238"/>
        <v>107</v>
      </c>
      <c r="P2557" t="s">
        <v>8300</v>
      </c>
      <c r="Q2557" t="str">
        <f t="shared" si="239"/>
        <v>music</v>
      </c>
      <c r="R2557" t="str">
        <f t="shared" si="240"/>
        <v>classical music</v>
      </c>
      <c r="S2557" s="7">
        <f t="shared" si="236"/>
        <v>41057.655011574076</v>
      </c>
      <c r="T2557" s="7">
        <f t="shared" si="237"/>
        <v>41026.655011574076</v>
      </c>
    </row>
    <row r="2558" spans="1:20" ht="43.2" hidden="1" x14ac:dyDescent="0.5500000000000000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5">
        <v>1356392857</v>
      </c>
      <c r="J2558">
        <v>1352504857</v>
      </c>
      <c r="K2558" t="b">
        <v>0</v>
      </c>
      <c r="L2558">
        <v>34</v>
      </c>
      <c r="M2558">
        <f t="shared" si="235"/>
        <v>23.12</v>
      </c>
      <c r="N2558" t="b">
        <v>1</v>
      </c>
      <c r="O2558">
        <f t="shared" si="238"/>
        <v>106</v>
      </c>
      <c r="P2558" t="s">
        <v>8300</v>
      </c>
      <c r="Q2558" t="str">
        <f t="shared" si="239"/>
        <v>music</v>
      </c>
      <c r="R2558" t="str">
        <f t="shared" si="240"/>
        <v>classical music</v>
      </c>
      <c r="S2558" s="7">
        <f t="shared" si="236"/>
        <v>41267.991400462961</v>
      </c>
      <c r="T2558" s="7">
        <f t="shared" si="237"/>
        <v>41222.991400462961</v>
      </c>
    </row>
    <row r="2559" spans="1:20" ht="28.8" hidden="1" x14ac:dyDescent="0.5500000000000000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5">
        <v>1400176386</v>
      </c>
      <c r="J2559">
        <v>1397584386</v>
      </c>
      <c r="K2559" t="b">
        <v>0</v>
      </c>
      <c r="L2559">
        <v>36</v>
      </c>
      <c r="M2559">
        <f t="shared" si="235"/>
        <v>29.61</v>
      </c>
      <c r="N2559" t="b">
        <v>1</v>
      </c>
      <c r="O2559">
        <f t="shared" si="238"/>
        <v>118</v>
      </c>
      <c r="P2559" t="s">
        <v>8300</v>
      </c>
      <c r="Q2559" t="str">
        <f t="shared" si="239"/>
        <v>music</v>
      </c>
      <c r="R2559" t="str">
        <f t="shared" si="240"/>
        <v>classical music</v>
      </c>
      <c r="S2559" s="7">
        <f t="shared" si="236"/>
        <v>41774.745208333334</v>
      </c>
      <c r="T2559" s="7">
        <f t="shared" si="237"/>
        <v>41744.745208333334</v>
      </c>
    </row>
    <row r="2560" spans="1:20" ht="28.8" hidden="1" x14ac:dyDescent="0.5500000000000000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5">
        <v>1430488740</v>
      </c>
      <c r="J2560">
        <v>1427747906</v>
      </c>
      <c r="K2560" t="b">
        <v>0</v>
      </c>
      <c r="L2560">
        <v>18</v>
      </c>
      <c r="M2560">
        <f t="shared" si="235"/>
        <v>75.61</v>
      </c>
      <c r="N2560" t="b">
        <v>1</v>
      </c>
      <c r="O2560">
        <f t="shared" si="238"/>
        <v>109</v>
      </c>
      <c r="P2560" t="s">
        <v>8300</v>
      </c>
      <c r="Q2560" t="str">
        <f t="shared" si="239"/>
        <v>music</v>
      </c>
      <c r="R2560" t="str">
        <f t="shared" si="240"/>
        <v>classical music</v>
      </c>
      <c r="S2560" s="7">
        <f t="shared" si="236"/>
        <v>42125.582638888889</v>
      </c>
      <c r="T2560" s="7">
        <f t="shared" si="237"/>
        <v>42093.860023148154</v>
      </c>
    </row>
    <row r="2561" spans="1:20" ht="43.2" hidden="1" x14ac:dyDescent="0.5500000000000000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5">
        <v>1321385820</v>
      </c>
      <c r="J2561">
        <v>1318539484</v>
      </c>
      <c r="K2561" t="b">
        <v>0</v>
      </c>
      <c r="L2561">
        <v>25</v>
      </c>
      <c r="M2561">
        <f t="shared" si="235"/>
        <v>35.6</v>
      </c>
      <c r="N2561" t="b">
        <v>1</v>
      </c>
      <c r="O2561">
        <f t="shared" si="238"/>
        <v>111</v>
      </c>
      <c r="P2561" t="s">
        <v>8300</v>
      </c>
      <c r="Q2561" t="str">
        <f t="shared" si="239"/>
        <v>music</v>
      </c>
      <c r="R2561" t="str">
        <f t="shared" si="240"/>
        <v>classical music</v>
      </c>
      <c r="S2561" s="7">
        <f t="shared" si="236"/>
        <v>40862.817361111112</v>
      </c>
      <c r="T2561" s="7">
        <f t="shared" si="237"/>
        <v>40829.873657407406</v>
      </c>
    </row>
    <row r="2562" spans="1:20" ht="43.2" hidden="1" x14ac:dyDescent="0.5500000000000000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5">
        <v>1425682174</v>
      </c>
      <c r="J2562">
        <v>1423090174</v>
      </c>
      <c r="K2562" t="b">
        <v>0</v>
      </c>
      <c r="L2562">
        <v>21</v>
      </c>
      <c r="M2562">
        <f t="shared" ref="M2562:M2625" si="241">IF(L2562=0,0,ROUND(E2562/L2562,2))</f>
        <v>143</v>
      </c>
      <c r="N2562" t="b">
        <v>1</v>
      </c>
      <c r="O2562">
        <f t="shared" si="238"/>
        <v>100</v>
      </c>
      <c r="P2562" t="s">
        <v>8300</v>
      </c>
      <c r="Q2562" t="str">
        <f t="shared" si="239"/>
        <v>music</v>
      </c>
      <c r="R2562" t="str">
        <f t="shared" si="240"/>
        <v>classical music</v>
      </c>
      <c r="S2562" s="7">
        <f t="shared" ref="S2562:S2625" si="242">(((I2562/60)/60)/24)+DATE(1970,1,1)</f>
        <v>42069.951087962967</v>
      </c>
      <c r="T2562" s="7">
        <f t="shared" ref="T2562:T2625" si="243">(((J2562/60)/60)/24)+DATE(1970,1,1)</f>
        <v>42039.951087962967</v>
      </c>
    </row>
    <row r="2563" spans="1:20" ht="43.2" hidden="1" x14ac:dyDescent="0.5500000000000000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5">
        <v>1444740089</v>
      </c>
      <c r="J2563">
        <v>1442148089</v>
      </c>
      <c r="K2563" t="b">
        <v>0</v>
      </c>
      <c r="L2563">
        <v>0</v>
      </c>
      <c r="M2563">
        <f t="shared" si="241"/>
        <v>0</v>
      </c>
      <c r="N2563" t="b">
        <v>0</v>
      </c>
      <c r="O2563">
        <f t="shared" ref="O2563:O2626" si="244">ROUND(($E2563*100)/$D2563,0)</f>
        <v>0</v>
      </c>
      <c r="P2563" t="s">
        <v>8284</v>
      </c>
      <c r="Q2563" t="str">
        <f t="shared" ref="Q2563:Q2626" si="245">LEFT(P2563,FIND("/",P2563)-1)</f>
        <v>food</v>
      </c>
      <c r="R2563" t="str">
        <f t="shared" si="240"/>
        <v>food trucks</v>
      </c>
      <c r="S2563" s="7">
        <f t="shared" si="242"/>
        <v>42290.528807870374</v>
      </c>
      <c r="T2563" s="7">
        <f t="shared" si="243"/>
        <v>42260.528807870374</v>
      </c>
    </row>
    <row r="2564" spans="1:20" ht="57.6" hidden="1" x14ac:dyDescent="0.5500000000000000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5">
        <v>1476189339</v>
      </c>
      <c r="J2564">
        <v>1471005339</v>
      </c>
      <c r="K2564" t="b">
        <v>0</v>
      </c>
      <c r="L2564">
        <v>3</v>
      </c>
      <c r="M2564">
        <f t="shared" si="241"/>
        <v>25</v>
      </c>
      <c r="N2564" t="b">
        <v>0</v>
      </c>
      <c r="O2564">
        <f t="shared" si="244"/>
        <v>1</v>
      </c>
      <c r="P2564" t="s">
        <v>8284</v>
      </c>
      <c r="Q2564" t="str">
        <f t="shared" si="245"/>
        <v>food</v>
      </c>
      <c r="R2564" t="str">
        <f t="shared" si="240"/>
        <v>food trucks</v>
      </c>
      <c r="S2564" s="7">
        <f t="shared" si="242"/>
        <v>42654.524756944447</v>
      </c>
      <c r="T2564" s="7">
        <f t="shared" si="243"/>
        <v>42594.524756944447</v>
      </c>
    </row>
    <row r="2565" spans="1:20" ht="28.8" hidden="1" x14ac:dyDescent="0.5500000000000000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5">
        <v>1438226451</v>
      </c>
      <c r="J2565">
        <v>1433042451</v>
      </c>
      <c r="K2565" t="b">
        <v>0</v>
      </c>
      <c r="L2565">
        <v>0</v>
      </c>
      <c r="M2565">
        <f t="shared" si="241"/>
        <v>0</v>
      </c>
      <c r="N2565" t="b">
        <v>0</v>
      </c>
      <c r="O2565">
        <f t="shared" si="244"/>
        <v>0</v>
      </c>
      <c r="P2565" t="s">
        <v>8284</v>
      </c>
      <c r="Q2565" t="str">
        <f t="shared" si="245"/>
        <v>food</v>
      </c>
      <c r="R2565" t="str">
        <f t="shared" si="240"/>
        <v>food trucks</v>
      </c>
      <c r="S2565" s="7">
        <f t="shared" si="242"/>
        <v>42215.139479166668</v>
      </c>
      <c r="T2565" s="7">
        <f t="shared" si="243"/>
        <v>42155.139479166668</v>
      </c>
    </row>
    <row r="2566" spans="1:20" ht="43.2" hidden="1" x14ac:dyDescent="0.5500000000000000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5">
        <v>1406854699</v>
      </c>
      <c r="J2566">
        <v>1404262699</v>
      </c>
      <c r="K2566" t="b">
        <v>0</v>
      </c>
      <c r="L2566">
        <v>0</v>
      </c>
      <c r="M2566">
        <f t="shared" si="241"/>
        <v>0</v>
      </c>
      <c r="N2566" t="b">
        <v>0</v>
      </c>
      <c r="O2566">
        <f t="shared" si="244"/>
        <v>0</v>
      </c>
      <c r="P2566" t="s">
        <v>8284</v>
      </c>
      <c r="Q2566" t="str">
        <f t="shared" si="245"/>
        <v>food</v>
      </c>
      <c r="R2566" t="str">
        <f t="shared" si="240"/>
        <v>food trucks</v>
      </c>
      <c r="S2566" s="7">
        <f t="shared" si="242"/>
        <v>41852.040497685186</v>
      </c>
      <c r="T2566" s="7">
        <f t="shared" si="243"/>
        <v>41822.040497685186</v>
      </c>
    </row>
    <row r="2567" spans="1:20" ht="43.2" hidden="1" x14ac:dyDescent="0.5500000000000000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5">
        <v>1462827000</v>
      </c>
      <c r="J2567">
        <v>1457710589</v>
      </c>
      <c r="K2567" t="b">
        <v>0</v>
      </c>
      <c r="L2567">
        <v>1</v>
      </c>
      <c r="M2567">
        <f t="shared" si="241"/>
        <v>100</v>
      </c>
      <c r="N2567" t="b">
        <v>0</v>
      </c>
      <c r="O2567">
        <f t="shared" si="244"/>
        <v>1</v>
      </c>
      <c r="P2567" t="s">
        <v>8284</v>
      </c>
      <c r="Q2567" t="str">
        <f t="shared" si="245"/>
        <v>food</v>
      </c>
      <c r="R2567" t="str">
        <f t="shared" si="240"/>
        <v>food trucks</v>
      </c>
      <c r="S2567" s="7">
        <f t="shared" si="242"/>
        <v>42499.868055555555</v>
      </c>
      <c r="T2567" s="7">
        <f t="shared" si="243"/>
        <v>42440.650335648148</v>
      </c>
    </row>
    <row r="2568" spans="1:20" ht="43.2" hidden="1" x14ac:dyDescent="0.5500000000000000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5">
        <v>1408663948</v>
      </c>
      <c r="J2568">
        <v>1406071948</v>
      </c>
      <c r="K2568" t="b">
        <v>0</v>
      </c>
      <c r="L2568">
        <v>0</v>
      </c>
      <c r="M2568">
        <f t="shared" si="241"/>
        <v>0</v>
      </c>
      <c r="N2568" t="b">
        <v>0</v>
      </c>
      <c r="O2568">
        <f t="shared" si="244"/>
        <v>0</v>
      </c>
      <c r="P2568" t="s">
        <v>8284</v>
      </c>
      <c r="Q2568" t="str">
        <f t="shared" si="245"/>
        <v>food</v>
      </c>
      <c r="R2568" t="str">
        <f t="shared" si="240"/>
        <v>food trucks</v>
      </c>
      <c r="S2568" s="7">
        <f t="shared" si="242"/>
        <v>41872.980879629627</v>
      </c>
      <c r="T2568" s="7">
        <f t="shared" si="243"/>
        <v>41842.980879629627</v>
      </c>
    </row>
    <row r="2569" spans="1:20" ht="43.2" hidden="1" x14ac:dyDescent="0.5500000000000000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5">
        <v>1429823138</v>
      </c>
      <c r="J2569">
        <v>1427231138</v>
      </c>
      <c r="K2569" t="b">
        <v>0</v>
      </c>
      <c r="L2569">
        <v>2</v>
      </c>
      <c r="M2569">
        <f t="shared" si="241"/>
        <v>60</v>
      </c>
      <c r="N2569" t="b">
        <v>0</v>
      </c>
      <c r="O2569">
        <f t="shared" si="244"/>
        <v>0</v>
      </c>
      <c r="P2569" t="s">
        <v>8284</v>
      </c>
      <c r="Q2569" t="str">
        <f t="shared" si="245"/>
        <v>food</v>
      </c>
      <c r="R2569" t="str">
        <f t="shared" si="240"/>
        <v>food trucks</v>
      </c>
      <c r="S2569" s="7">
        <f t="shared" si="242"/>
        <v>42117.878912037035</v>
      </c>
      <c r="T2569" s="7">
        <f t="shared" si="243"/>
        <v>42087.878912037035</v>
      </c>
    </row>
    <row r="2570" spans="1:20" ht="43.2" hidden="1" x14ac:dyDescent="0.5500000000000000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5">
        <v>1472745594</v>
      </c>
      <c r="J2570">
        <v>1470153594</v>
      </c>
      <c r="K2570" t="b">
        <v>0</v>
      </c>
      <c r="L2570">
        <v>1</v>
      </c>
      <c r="M2570">
        <f t="shared" si="241"/>
        <v>50</v>
      </c>
      <c r="N2570" t="b">
        <v>0</v>
      </c>
      <c r="O2570">
        <f t="shared" si="244"/>
        <v>1</v>
      </c>
      <c r="P2570" t="s">
        <v>8284</v>
      </c>
      <c r="Q2570" t="str">
        <f t="shared" si="245"/>
        <v>food</v>
      </c>
      <c r="R2570" t="str">
        <f t="shared" si="240"/>
        <v>food trucks</v>
      </c>
      <c r="S2570" s="7">
        <f t="shared" si="242"/>
        <v>42614.666597222225</v>
      </c>
      <c r="T2570" s="7">
        <f t="shared" si="243"/>
        <v>42584.666597222225</v>
      </c>
    </row>
    <row r="2571" spans="1:20" ht="43.2" hidden="1" x14ac:dyDescent="0.5500000000000000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5">
        <v>1442457112</v>
      </c>
      <c r="J2571">
        <v>1439865112</v>
      </c>
      <c r="K2571" t="b">
        <v>0</v>
      </c>
      <c r="L2571">
        <v>2</v>
      </c>
      <c r="M2571">
        <f t="shared" si="241"/>
        <v>72.5</v>
      </c>
      <c r="N2571" t="b">
        <v>0</v>
      </c>
      <c r="O2571">
        <f t="shared" si="244"/>
        <v>2</v>
      </c>
      <c r="P2571" t="s">
        <v>8284</v>
      </c>
      <c r="Q2571" t="str">
        <f t="shared" si="245"/>
        <v>food</v>
      </c>
      <c r="R2571" t="str">
        <f t="shared" ref="R2571:R2634" si="246">RIGHT(P2571,LEN(P2571)-FIND("/",P2571))</f>
        <v>food trucks</v>
      </c>
      <c r="S2571" s="7">
        <f t="shared" si="242"/>
        <v>42264.105462962965</v>
      </c>
      <c r="T2571" s="7">
        <f t="shared" si="243"/>
        <v>42234.105462962965</v>
      </c>
    </row>
    <row r="2572" spans="1:20" ht="43.2" hidden="1" x14ac:dyDescent="0.5500000000000000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5">
        <v>1486590035</v>
      </c>
      <c r="J2572">
        <v>1483998035</v>
      </c>
      <c r="K2572" t="b">
        <v>0</v>
      </c>
      <c r="L2572">
        <v>2</v>
      </c>
      <c r="M2572">
        <f t="shared" si="241"/>
        <v>29.5</v>
      </c>
      <c r="N2572" t="b">
        <v>0</v>
      </c>
      <c r="O2572">
        <f t="shared" si="244"/>
        <v>1</v>
      </c>
      <c r="P2572" t="s">
        <v>8284</v>
      </c>
      <c r="Q2572" t="str">
        <f t="shared" si="245"/>
        <v>food</v>
      </c>
      <c r="R2572" t="str">
        <f t="shared" si="246"/>
        <v>food trucks</v>
      </c>
      <c r="S2572" s="7">
        <f t="shared" si="242"/>
        <v>42774.903182870374</v>
      </c>
      <c r="T2572" s="7">
        <f t="shared" si="243"/>
        <v>42744.903182870374</v>
      </c>
    </row>
    <row r="2573" spans="1:20" ht="43.2" hidden="1" x14ac:dyDescent="0.5500000000000000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5">
        <v>1463645521</v>
      </c>
      <c r="J2573">
        <v>1458461521</v>
      </c>
      <c r="K2573" t="b">
        <v>0</v>
      </c>
      <c r="L2573">
        <v>4</v>
      </c>
      <c r="M2573">
        <f t="shared" si="241"/>
        <v>62.5</v>
      </c>
      <c r="N2573" t="b">
        <v>0</v>
      </c>
      <c r="O2573">
        <f t="shared" si="244"/>
        <v>0</v>
      </c>
      <c r="P2573" t="s">
        <v>8284</v>
      </c>
      <c r="Q2573" t="str">
        <f t="shared" si="245"/>
        <v>food</v>
      </c>
      <c r="R2573" t="str">
        <f t="shared" si="246"/>
        <v>food trucks</v>
      </c>
      <c r="S2573" s="7">
        <f t="shared" si="242"/>
        <v>42509.341678240744</v>
      </c>
      <c r="T2573" s="7">
        <f t="shared" si="243"/>
        <v>42449.341678240744</v>
      </c>
    </row>
    <row r="2574" spans="1:20" ht="43.2" hidden="1" x14ac:dyDescent="0.5500000000000000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5">
        <v>1428893517</v>
      </c>
      <c r="J2574">
        <v>1426301517</v>
      </c>
      <c r="K2574" t="b">
        <v>0</v>
      </c>
      <c r="L2574">
        <v>0</v>
      </c>
      <c r="M2574">
        <f t="shared" si="241"/>
        <v>0</v>
      </c>
      <c r="N2574" t="b">
        <v>0</v>
      </c>
      <c r="O2574">
        <f t="shared" si="244"/>
        <v>0</v>
      </c>
      <c r="P2574" t="s">
        <v>8284</v>
      </c>
      <c r="Q2574" t="str">
        <f t="shared" si="245"/>
        <v>food</v>
      </c>
      <c r="R2574" t="str">
        <f t="shared" si="246"/>
        <v>food trucks</v>
      </c>
      <c r="S2574" s="7">
        <f t="shared" si="242"/>
        <v>42107.119409722218</v>
      </c>
      <c r="T2574" s="7">
        <f t="shared" si="243"/>
        <v>42077.119409722218</v>
      </c>
    </row>
    <row r="2575" spans="1:20" ht="43.2" hidden="1" x14ac:dyDescent="0.5500000000000000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5">
        <v>1408803149</v>
      </c>
      <c r="J2575">
        <v>1404915149</v>
      </c>
      <c r="K2575" t="b">
        <v>0</v>
      </c>
      <c r="L2575">
        <v>0</v>
      </c>
      <c r="M2575">
        <f t="shared" si="241"/>
        <v>0</v>
      </c>
      <c r="N2575" t="b">
        <v>0</v>
      </c>
      <c r="O2575">
        <f t="shared" si="244"/>
        <v>0</v>
      </c>
      <c r="P2575" t="s">
        <v>8284</v>
      </c>
      <c r="Q2575" t="str">
        <f t="shared" si="245"/>
        <v>food</v>
      </c>
      <c r="R2575" t="str">
        <f t="shared" si="246"/>
        <v>food trucks</v>
      </c>
      <c r="S2575" s="7">
        <f t="shared" si="242"/>
        <v>41874.592002314814</v>
      </c>
      <c r="T2575" s="7">
        <f t="shared" si="243"/>
        <v>41829.592002314814</v>
      </c>
    </row>
    <row r="2576" spans="1:20" ht="43.2" hidden="1" x14ac:dyDescent="0.5500000000000000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5">
        <v>1463600945</v>
      </c>
      <c r="J2576">
        <v>1461786545</v>
      </c>
      <c r="K2576" t="b">
        <v>0</v>
      </c>
      <c r="L2576">
        <v>0</v>
      </c>
      <c r="M2576">
        <f t="shared" si="241"/>
        <v>0</v>
      </c>
      <c r="N2576" t="b">
        <v>0</v>
      </c>
      <c r="O2576">
        <f t="shared" si="244"/>
        <v>0</v>
      </c>
      <c r="P2576" t="s">
        <v>8284</v>
      </c>
      <c r="Q2576" t="str">
        <f t="shared" si="245"/>
        <v>food</v>
      </c>
      <c r="R2576" t="str">
        <f t="shared" si="246"/>
        <v>food trucks</v>
      </c>
      <c r="S2576" s="7">
        <f t="shared" si="242"/>
        <v>42508.825752314813</v>
      </c>
      <c r="T2576" s="7">
        <f t="shared" si="243"/>
        <v>42487.825752314813</v>
      </c>
    </row>
    <row r="2577" spans="1:20" ht="43.2" hidden="1" x14ac:dyDescent="0.5500000000000000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5">
        <v>1421030194</v>
      </c>
      <c r="J2577">
        <v>1418438194</v>
      </c>
      <c r="K2577" t="b">
        <v>0</v>
      </c>
      <c r="L2577">
        <v>0</v>
      </c>
      <c r="M2577">
        <f t="shared" si="241"/>
        <v>0</v>
      </c>
      <c r="N2577" t="b">
        <v>0</v>
      </c>
      <c r="O2577">
        <f t="shared" si="244"/>
        <v>0</v>
      </c>
      <c r="P2577" t="s">
        <v>8284</v>
      </c>
      <c r="Q2577" t="str">
        <f t="shared" si="245"/>
        <v>food</v>
      </c>
      <c r="R2577" t="str">
        <f t="shared" si="246"/>
        <v>food trucks</v>
      </c>
      <c r="S2577" s="7">
        <f t="shared" si="242"/>
        <v>42016.108726851846</v>
      </c>
      <c r="T2577" s="7">
        <f t="shared" si="243"/>
        <v>41986.108726851846</v>
      </c>
    </row>
    <row r="2578" spans="1:20" ht="28.8" hidden="1" x14ac:dyDescent="0.5500000000000000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5">
        <v>1428707647</v>
      </c>
      <c r="J2578">
        <v>1424823247</v>
      </c>
      <c r="K2578" t="b">
        <v>0</v>
      </c>
      <c r="L2578">
        <v>0</v>
      </c>
      <c r="M2578">
        <f t="shared" si="241"/>
        <v>0</v>
      </c>
      <c r="N2578" t="b">
        <v>0</v>
      </c>
      <c r="O2578">
        <f t="shared" si="244"/>
        <v>0</v>
      </c>
      <c r="P2578" t="s">
        <v>8284</v>
      </c>
      <c r="Q2578" t="str">
        <f t="shared" si="245"/>
        <v>food</v>
      </c>
      <c r="R2578" t="str">
        <f t="shared" si="246"/>
        <v>food trucks</v>
      </c>
      <c r="S2578" s="7">
        <f t="shared" si="242"/>
        <v>42104.968136574069</v>
      </c>
      <c r="T2578" s="7">
        <f t="shared" si="243"/>
        <v>42060.00980324074</v>
      </c>
    </row>
    <row r="2579" spans="1:20" ht="43.2" hidden="1" x14ac:dyDescent="0.5500000000000000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5">
        <v>1407181297</v>
      </c>
      <c r="J2579">
        <v>1405021297</v>
      </c>
      <c r="K2579" t="b">
        <v>0</v>
      </c>
      <c r="L2579">
        <v>0</v>
      </c>
      <c r="M2579">
        <f t="shared" si="241"/>
        <v>0</v>
      </c>
      <c r="N2579" t="b">
        <v>0</v>
      </c>
      <c r="O2579">
        <f t="shared" si="244"/>
        <v>0</v>
      </c>
      <c r="P2579" t="s">
        <v>8284</v>
      </c>
      <c r="Q2579" t="str">
        <f t="shared" si="245"/>
        <v>food</v>
      </c>
      <c r="R2579" t="str">
        <f t="shared" si="246"/>
        <v>food trucks</v>
      </c>
      <c r="S2579" s="7">
        <f t="shared" si="242"/>
        <v>41855.820567129631</v>
      </c>
      <c r="T2579" s="7">
        <f t="shared" si="243"/>
        <v>41830.820567129631</v>
      </c>
    </row>
    <row r="2580" spans="1:20" ht="43.2" hidden="1" x14ac:dyDescent="0.5500000000000000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5">
        <v>1444410000</v>
      </c>
      <c r="J2580">
        <v>1440203579</v>
      </c>
      <c r="K2580" t="b">
        <v>0</v>
      </c>
      <c r="L2580">
        <v>0</v>
      </c>
      <c r="M2580">
        <f t="shared" si="241"/>
        <v>0</v>
      </c>
      <c r="N2580" t="b">
        <v>0</v>
      </c>
      <c r="O2580">
        <f t="shared" si="244"/>
        <v>0</v>
      </c>
      <c r="P2580" t="s">
        <v>8284</v>
      </c>
      <c r="Q2580" t="str">
        <f t="shared" si="245"/>
        <v>food</v>
      </c>
      <c r="R2580" t="str">
        <f t="shared" si="246"/>
        <v>food trucks</v>
      </c>
      <c r="S2580" s="7">
        <f t="shared" si="242"/>
        <v>42286.708333333328</v>
      </c>
      <c r="T2580" s="7">
        <f t="shared" si="243"/>
        <v>42238.022905092599</v>
      </c>
    </row>
    <row r="2581" spans="1:20" ht="43.2" hidden="1" x14ac:dyDescent="0.5500000000000000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5">
        <v>1410810903</v>
      </c>
      <c r="J2581">
        <v>1405626903</v>
      </c>
      <c r="K2581" t="b">
        <v>0</v>
      </c>
      <c r="L2581">
        <v>12</v>
      </c>
      <c r="M2581">
        <f t="shared" si="241"/>
        <v>23.08</v>
      </c>
      <c r="N2581" t="b">
        <v>0</v>
      </c>
      <c r="O2581">
        <f t="shared" si="244"/>
        <v>0</v>
      </c>
      <c r="P2581" t="s">
        <v>8284</v>
      </c>
      <c r="Q2581" t="str">
        <f t="shared" si="245"/>
        <v>food</v>
      </c>
      <c r="R2581" t="str">
        <f t="shared" si="246"/>
        <v>food trucks</v>
      </c>
      <c r="S2581" s="7">
        <f t="shared" si="242"/>
        <v>41897.829895833333</v>
      </c>
      <c r="T2581" s="7">
        <f t="shared" si="243"/>
        <v>41837.829895833333</v>
      </c>
    </row>
    <row r="2582" spans="1:20" ht="43.2" hidden="1" x14ac:dyDescent="0.5500000000000000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5">
        <v>1431745200</v>
      </c>
      <c r="J2582">
        <v>1429170603</v>
      </c>
      <c r="K2582" t="b">
        <v>0</v>
      </c>
      <c r="L2582">
        <v>2</v>
      </c>
      <c r="M2582">
        <f t="shared" si="241"/>
        <v>25.5</v>
      </c>
      <c r="N2582" t="b">
        <v>0</v>
      </c>
      <c r="O2582">
        <f t="shared" si="244"/>
        <v>1</v>
      </c>
      <c r="P2582" t="s">
        <v>8284</v>
      </c>
      <c r="Q2582" t="str">
        <f t="shared" si="245"/>
        <v>food</v>
      </c>
      <c r="R2582" t="str">
        <f t="shared" si="246"/>
        <v>food trucks</v>
      </c>
      <c r="S2582" s="7">
        <f t="shared" si="242"/>
        <v>42140.125</v>
      </c>
      <c r="T2582" s="7">
        <f t="shared" si="243"/>
        <v>42110.326423611114</v>
      </c>
    </row>
    <row r="2583" spans="1:20" ht="43.2" hidden="1" x14ac:dyDescent="0.5500000000000000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5">
        <v>1447689898</v>
      </c>
      <c r="J2583">
        <v>1445094298</v>
      </c>
      <c r="K2583" t="b">
        <v>0</v>
      </c>
      <c r="L2583">
        <v>11</v>
      </c>
      <c r="M2583">
        <f t="shared" si="241"/>
        <v>48.18</v>
      </c>
      <c r="N2583" t="b">
        <v>0</v>
      </c>
      <c r="O2583">
        <f t="shared" si="244"/>
        <v>11</v>
      </c>
      <c r="P2583" t="s">
        <v>8284</v>
      </c>
      <c r="Q2583" t="str">
        <f t="shared" si="245"/>
        <v>food</v>
      </c>
      <c r="R2583" t="str">
        <f t="shared" si="246"/>
        <v>food trucks</v>
      </c>
      <c r="S2583" s="7">
        <f t="shared" si="242"/>
        <v>42324.670115740737</v>
      </c>
      <c r="T2583" s="7">
        <f t="shared" si="243"/>
        <v>42294.628449074073</v>
      </c>
    </row>
    <row r="2584" spans="1:20" ht="28.8" hidden="1" x14ac:dyDescent="0.5500000000000000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5">
        <v>1477784634</v>
      </c>
      <c r="J2584">
        <v>1475192634</v>
      </c>
      <c r="K2584" t="b">
        <v>0</v>
      </c>
      <c r="L2584">
        <v>1</v>
      </c>
      <c r="M2584">
        <f t="shared" si="241"/>
        <v>1</v>
      </c>
      <c r="N2584" t="b">
        <v>0</v>
      </c>
      <c r="O2584">
        <f t="shared" si="244"/>
        <v>0</v>
      </c>
      <c r="P2584" t="s">
        <v>8284</v>
      </c>
      <c r="Q2584" t="str">
        <f t="shared" si="245"/>
        <v>food</v>
      </c>
      <c r="R2584" t="str">
        <f t="shared" si="246"/>
        <v>food trucks</v>
      </c>
      <c r="S2584" s="7">
        <f t="shared" si="242"/>
        <v>42672.988819444443</v>
      </c>
      <c r="T2584" s="7">
        <f t="shared" si="243"/>
        <v>42642.988819444443</v>
      </c>
    </row>
    <row r="2585" spans="1:20" ht="43.2" hidden="1" x14ac:dyDescent="0.5500000000000000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5">
        <v>1426526880</v>
      </c>
      <c r="J2585">
        <v>1421346480</v>
      </c>
      <c r="K2585" t="b">
        <v>0</v>
      </c>
      <c r="L2585">
        <v>5</v>
      </c>
      <c r="M2585">
        <f t="shared" si="241"/>
        <v>1</v>
      </c>
      <c r="N2585" t="b">
        <v>0</v>
      </c>
      <c r="O2585">
        <f t="shared" si="244"/>
        <v>1</v>
      </c>
      <c r="P2585" t="s">
        <v>8284</v>
      </c>
      <c r="Q2585" t="str">
        <f t="shared" si="245"/>
        <v>food</v>
      </c>
      <c r="R2585" t="str">
        <f t="shared" si="246"/>
        <v>food trucks</v>
      </c>
      <c r="S2585" s="7">
        <f t="shared" si="242"/>
        <v>42079.727777777778</v>
      </c>
      <c r="T2585" s="7">
        <f t="shared" si="243"/>
        <v>42019.76944444445</v>
      </c>
    </row>
    <row r="2586" spans="1:20" ht="28.8" hidden="1" x14ac:dyDescent="0.5500000000000000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5">
        <v>1434341369</v>
      </c>
      <c r="J2586">
        <v>1431749369</v>
      </c>
      <c r="K2586" t="b">
        <v>0</v>
      </c>
      <c r="L2586">
        <v>0</v>
      </c>
      <c r="M2586">
        <f t="shared" si="241"/>
        <v>0</v>
      </c>
      <c r="N2586" t="b">
        <v>0</v>
      </c>
      <c r="O2586">
        <f t="shared" si="244"/>
        <v>0</v>
      </c>
      <c r="P2586" t="s">
        <v>8284</v>
      </c>
      <c r="Q2586" t="str">
        <f t="shared" si="245"/>
        <v>food</v>
      </c>
      <c r="R2586" t="str">
        <f t="shared" si="246"/>
        <v>food trucks</v>
      </c>
      <c r="S2586" s="7">
        <f t="shared" si="242"/>
        <v>42170.173252314817</v>
      </c>
      <c r="T2586" s="7">
        <f t="shared" si="243"/>
        <v>42140.173252314817</v>
      </c>
    </row>
    <row r="2587" spans="1:20" ht="43.2" hidden="1" x14ac:dyDescent="0.5500000000000000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5">
        <v>1404601632</v>
      </c>
      <c r="J2587">
        <v>1402009632</v>
      </c>
      <c r="K2587" t="b">
        <v>0</v>
      </c>
      <c r="L2587">
        <v>1</v>
      </c>
      <c r="M2587">
        <f t="shared" si="241"/>
        <v>50</v>
      </c>
      <c r="N2587" t="b">
        <v>0</v>
      </c>
      <c r="O2587">
        <f t="shared" si="244"/>
        <v>0</v>
      </c>
      <c r="P2587" t="s">
        <v>8284</v>
      </c>
      <c r="Q2587" t="str">
        <f t="shared" si="245"/>
        <v>food</v>
      </c>
      <c r="R2587" t="str">
        <f t="shared" si="246"/>
        <v>food trucks</v>
      </c>
      <c r="S2587" s="7">
        <f t="shared" si="242"/>
        <v>41825.963333333333</v>
      </c>
      <c r="T2587" s="7">
        <f t="shared" si="243"/>
        <v>41795.963333333333</v>
      </c>
    </row>
    <row r="2588" spans="1:20" ht="28.8" hidden="1" x14ac:dyDescent="0.5500000000000000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5">
        <v>1451030136</v>
      </c>
      <c r="J2588">
        <v>1448438136</v>
      </c>
      <c r="K2588" t="b">
        <v>0</v>
      </c>
      <c r="L2588">
        <v>1</v>
      </c>
      <c r="M2588">
        <f t="shared" si="241"/>
        <v>5</v>
      </c>
      <c r="N2588" t="b">
        <v>0</v>
      </c>
      <c r="O2588">
        <f t="shared" si="244"/>
        <v>0</v>
      </c>
      <c r="P2588" t="s">
        <v>8284</v>
      </c>
      <c r="Q2588" t="str">
        <f t="shared" si="245"/>
        <v>food</v>
      </c>
      <c r="R2588" t="str">
        <f t="shared" si="246"/>
        <v>food trucks</v>
      </c>
      <c r="S2588" s="7">
        <f t="shared" si="242"/>
        <v>42363.330277777779</v>
      </c>
      <c r="T2588" s="7">
        <f t="shared" si="243"/>
        <v>42333.330277777779</v>
      </c>
    </row>
    <row r="2589" spans="1:20" ht="43.2" hidden="1" x14ac:dyDescent="0.5500000000000000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5">
        <v>1451491953</v>
      </c>
      <c r="J2589">
        <v>1448899953</v>
      </c>
      <c r="K2589" t="b">
        <v>0</v>
      </c>
      <c r="L2589">
        <v>6</v>
      </c>
      <c r="M2589">
        <f t="shared" si="241"/>
        <v>202.83</v>
      </c>
      <c r="N2589" t="b">
        <v>0</v>
      </c>
      <c r="O2589">
        <f t="shared" si="244"/>
        <v>2</v>
      </c>
      <c r="P2589" t="s">
        <v>8284</v>
      </c>
      <c r="Q2589" t="str">
        <f t="shared" si="245"/>
        <v>food</v>
      </c>
      <c r="R2589" t="str">
        <f t="shared" si="246"/>
        <v>food trucks</v>
      </c>
      <c r="S2589" s="7">
        <f t="shared" si="242"/>
        <v>42368.675381944442</v>
      </c>
      <c r="T2589" s="7">
        <f t="shared" si="243"/>
        <v>42338.675381944442</v>
      </c>
    </row>
    <row r="2590" spans="1:20" ht="43.2" hidden="1" x14ac:dyDescent="0.5500000000000000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5">
        <v>1427807640</v>
      </c>
      <c r="J2590">
        <v>1423325626</v>
      </c>
      <c r="K2590" t="b">
        <v>0</v>
      </c>
      <c r="L2590">
        <v>8</v>
      </c>
      <c r="M2590">
        <f t="shared" si="241"/>
        <v>29.13</v>
      </c>
      <c r="N2590" t="b">
        <v>0</v>
      </c>
      <c r="O2590">
        <f t="shared" si="244"/>
        <v>4</v>
      </c>
      <c r="P2590" t="s">
        <v>8284</v>
      </c>
      <c r="Q2590" t="str">
        <f t="shared" si="245"/>
        <v>food</v>
      </c>
      <c r="R2590" t="str">
        <f t="shared" si="246"/>
        <v>food trucks</v>
      </c>
      <c r="S2590" s="7">
        <f t="shared" si="242"/>
        <v>42094.551388888889</v>
      </c>
      <c r="T2590" s="7">
        <f t="shared" si="243"/>
        <v>42042.676226851851</v>
      </c>
    </row>
    <row r="2591" spans="1:20" ht="43.2" hidden="1" x14ac:dyDescent="0.5500000000000000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5">
        <v>1458733927</v>
      </c>
      <c r="J2591">
        <v>1456145527</v>
      </c>
      <c r="K2591" t="b">
        <v>0</v>
      </c>
      <c r="L2591">
        <v>1</v>
      </c>
      <c r="M2591">
        <f t="shared" si="241"/>
        <v>5</v>
      </c>
      <c r="N2591" t="b">
        <v>0</v>
      </c>
      <c r="O2591">
        <f t="shared" si="244"/>
        <v>0</v>
      </c>
      <c r="P2591" t="s">
        <v>8284</v>
      </c>
      <c r="Q2591" t="str">
        <f t="shared" si="245"/>
        <v>food</v>
      </c>
      <c r="R2591" t="str">
        <f t="shared" si="246"/>
        <v>food trucks</v>
      </c>
      <c r="S2591" s="7">
        <f t="shared" si="242"/>
        <v>42452.494525462964</v>
      </c>
      <c r="T2591" s="7">
        <f t="shared" si="243"/>
        <v>42422.536192129628</v>
      </c>
    </row>
    <row r="2592" spans="1:20" ht="43.2" hidden="1" x14ac:dyDescent="0.5500000000000000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5">
        <v>1453817297</v>
      </c>
      <c r="J2592">
        <v>1453212497</v>
      </c>
      <c r="K2592" t="b">
        <v>0</v>
      </c>
      <c r="L2592">
        <v>0</v>
      </c>
      <c r="M2592">
        <f t="shared" si="241"/>
        <v>0</v>
      </c>
      <c r="N2592" t="b">
        <v>0</v>
      </c>
      <c r="O2592">
        <f t="shared" si="244"/>
        <v>0</v>
      </c>
      <c r="P2592" t="s">
        <v>8284</v>
      </c>
      <c r="Q2592" t="str">
        <f t="shared" si="245"/>
        <v>food</v>
      </c>
      <c r="R2592" t="str">
        <f t="shared" si="246"/>
        <v>food trucks</v>
      </c>
      <c r="S2592" s="7">
        <f t="shared" si="242"/>
        <v>42395.589085648149</v>
      </c>
      <c r="T2592" s="7">
        <f t="shared" si="243"/>
        <v>42388.589085648149</v>
      </c>
    </row>
    <row r="2593" spans="1:20" ht="43.2" hidden="1" x14ac:dyDescent="0.5500000000000000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5">
        <v>1457901924</v>
      </c>
      <c r="J2593">
        <v>1452721524</v>
      </c>
      <c r="K2593" t="b">
        <v>0</v>
      </c>
      <c r="L2593">
        <v>2</v>
      </c>
      <c r="M2593">
        <f t="shared" si="241"/>
        <v>13</v>
      </c>
      <c r="N2593" t="b">
        <v>0</v>
      </c>
      <c r="O2593">
        <f t="shared" si="244"/>
        <v>2</v>
      </c>
      <c r="P2593" t="s">
        <v>8284</v>
      </c>
      <c r="Q2593" t="str">
        <f t="shared" si="245"/>
        <v>food</v>
      </c>
      <c r="R2593" t="str">
        <f t="shared" si="246"/>
        <v>food trucks</v>
      </c>
      <c r="S2593" s="7">
        <f t="shared" si="242"/>
        <v>42442.864861111113</v>
      </c>
      <c r="T2593" s="7">
        <f t="shared" si="243"/>
        <v>42382.906527777777</v>
      </c>
    </row>
    <row r="2594" spans="1:20" ht="43.2" hidden="1" x14ac:dyDescent="0.5500000000000000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5">
        <v>1412536421</v>
      </c>
      <c r="J2594">
        <v>1409944421</v>
      </c>
      <c r="K2594" t="b">
        <v>0</v>
      </c>
      <c r="L2594">
        <v>1</v>
      </c>
      <c r="M2594">
        <f t="shared" si="241"/>
        <v>50</v>
      </c>
      <c r="N2594" t="b">
        <v>0</v>
      </c>
      <c r="O2594">
        <f t="shared" si="244"/>
        <v>0</v>
      </c>
      <c r="P2594" t="s">
        <v>8284</v>
      </c>
      <c r="Q2594" t="str">
        <f t="shared" si="245"/>
        <v>food</v>
      </c>
      <c r="R2594" t="str">
        <f t="shared" si="246"/>
        <v>food trucks</v>
      </c>
      <c r="S2594" s="7">
        <f t="shared" si="242"/>
        <v>41917.801168981481</v>
      </c>
      <c r="T2594" s="7">
        <f t="shared" si="243"/>
        <v>41887.801168981481</v>
      </c>
    </row>
    <row r="2595" spans="1:20" ht="43.2" hidden="1" x14ac:dyDescent="0.5500000000000000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5">
        <v>1429993026</v>
      </c>
      <c r="J2595">
        <v>1427401026</v>
      </c>
      <c r="K2595" t="b">
        <v>0</v>
      </c>
      <c r="L2595">
        <v>0</v>
      </c>
      <c r="M2595">
        <f t="shared" si="241"/>
        <v>0</v>
      </c>
      <c r="N2595" t="b">
        <v>0</v>
      </c>
      <c r="O2595">
        <f t="shared" si="244"/>
        <v>0</v>
      </c>
      <c r="P2595" t="s">
        <v>8284</v>
      </c>
      <c r="Q2595" t="str">
        <f t="shared" si="245"/>
        <v>food</v>
      </c>
      <c r="R2595" t="str">
        <f t="shared" si="246"/>
        <v>food trucks</v>
      </c>
      <c r="S2595" s="7">
        <f t="shared" si="242"/>
        <v>42119.84520833334</v>
      </c>
      <c r="T2595" s="7">
        <f t="shared" si="243"/>
        <v>42089.84520833334</v>
      </c>
    </row>
    <row r="2596" spans="1:20" ht="43.2" hidden="1" x14ac:dyDescent="0.5500000000000000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5">
        <v>1407453228</v>
      </c>
      <c r="J2596">
        <v>1404861228</v>
      </c>
      <c r="K2596" t="b">
        <v>0</v>
      </c>
      <c r="L2596">
        <v>1</v>
      </c>
      <c r="M2596">
        <f t="shared" si="241"/>
        <v>1</v>
      </c>
      <c r="N2596" t="b">
        <v>0</v>
      </c>
      <c r="O2596">
        <f t="shared" si="244"/>
        <v>0</v>
      </c>
      <c r="P2596" t="s">
        <v>8284</v>
      </c>
      <c r="Q2596" t="str">
        <f t="shared" si="245"/>
        <v>food</v>
      </c>
      <c r="R2596" t="str">
        <f t="shared" si="246"/>
        <v>food trucks</v>
      </c>
      <c r="S2596" s="7">
        <f t="shared" si="242"/>
        <v>41858.967916666668</v>
      </c>
      <c r="T2596" s="7">
        <f t="shared" si="243"/>
        <v>41828.967916666668</v>
      </c>
    </row>
    <row r="2597" spans="1:20" ht="28.8" hidden="1" x14ac:dyDescent="0.5500000000000000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5">
        <v>1487915500</v>
      </c>
      <c r="J2597">
        <v>1485323500</v>
      </c>
      <c r="K2597" t="b">
        <v>0</v>
      </c>
      <c r="L2597">
        <v>19</v>
      </c>
      <c r="M2597">
        <f t="shared" si="241"/>
        <v>96.05</v>
      </c>
      <c r="N2597" t="b">
        <v>0</v>
      </c>
      <c r="O2597">
        <f t="shared" si="244"/>
        <v>12</v>
      </c>
      <c r="P2597" t="s">
        <v>8284</v>
      </c>
      <c r="Q2597" t="str">
        <f t="shared" si="245"/>
        <v>food</v>
      </c>
      <c r="R2597" t="str">
        <f t="shared" si="246"/>
        <v>food trucks</v>
      </c>
      <c r="S2597" s="7">
        <f t="shared" si="242"/>
        <v>42790.244212962964</v>
      </c>
      <c r="T2597" s="7">
        <f t="shared" si="243"/>
        <v>42760.244212962964</v>
      </c>
    </row>
    <row r="2598" spans="1:20" ht="43.2" hidden="1" x14ac:dyDescent="0.5500000000000000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5">
        <v>1407427009</v>
      </c>
      <c r="J2598">
        <v>1404835009</v>
      </c>
      <c r="K2598" t="b">
        <v>0</v>
      </c>
      <c r="L2598">
        <v>27</v>
      </c>
      <c r="M2598">
        <f t="shared" si="241"/>
        <v>305.77999999999997</v>
      </c>
      <c r="N2598" t="b">
        <v>0</v>
      </c>
      <c r="O2598">
        <f t="shared" si="244"/>
        <v>24</v>
      </c>
      <c r="P2598" t="s">
        <v>8284</v>
      </c>
      <c r="Q2598" t="str">
        <f t="shared" si="245"/>
        <v>food</v>
      </c>
      <c r="R2598" t="str">
        <f t="shared" si="246"/>
        <v>food trucks</v>
      </c>
      <c r="S2598" s="7">
        <f t="shared" si="242"/>
        <v>41858.664456018516</v>
      </c>
      <c r="T2598" s="7">
        <f t="shared" si="243"/>
        <v>41828.664456018516</v>
      </c>
    </row>
    <row r="2599" spans="1:20" ht="43.2" hidden="1" x14ac:dyDescent="0.5500000000000000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5">
        <v>1466323917</v>
      </c>
      <c r="J2599">
        <v>1463731917</v>
      </c>
      <c r="K2599" t="b">
        <v>0</v>
      </c>
      <c r="L2599">
        <v>7</v>
      </c>
      <c r="M2599">
        <f t="shared" si="241"/>
        <v>12.14</v>
      </c>
      <c r="N2599" t="b">
        <v>0</v>
      </c>
      <c r="O2599">
        <f t="shared" si="244"/>
        <v>6</v>
      </c>
      <c r="P2599" t="s">
        <v>8284</v>
      </c>
      <c r="Q2599" t="str">
        <f t="shared" si="245"/>
        <v>food</v>
      </c>
      <c r="R2599" t="str">
        <f t="shared" si="246"/>
        <v>food trucks</v>
      </c>
      <c r="S2599" s="7">
        <f t="shared" si="242"/>
        <v>42540.341631944444</v>
      </c>
      <c r="T2599" s="7">
        <f t="shared" si="243"/>
        <v>42510.341631944444</v>
      </c>
    </row>
    <row r="2600" spans="1:20" ht="43.2" hidden="1" x14ac:dyDescent="0.5500000000000000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5">
        <v>1443039001</v>
      </c>
      <c r="J2600">
        <v>1440447001</v>
      </c>
      <c r="K2600" t="b">
        <v>0</v>
      </c>
      <c r="L2600">
        <v>14</v>
      </c>
      <c r="M2600">
        <f t="shared" si="241"/>
        <v>83.57</v>
      </c>
      <c r="N2600" t="b">
        <v>0</v>
      </c>
      <c r="O2600">
        <f t="shared" si="244"/>
        <v>39</v>
      </c>
      <c r="P2600" t="s">
        <v>8284</v>
      </c>
      <c r="Q2600" t="str">
        <f t="shared" si="245"/>
        <v>food</v>
      </c>
      <c r="R2600" t="str">
        <f t="shared" si="246"/>
        <v>food trucks</v>
      </c>
      <c r="S2600" s="7">
        <f t="shared" si="242"/>
        <v>42270.840289351851</v>
      </c>
      <c r="T2600" s="7">
        <f t="shared" si="243"/>
        <v>42240.840289351851</v>
      </c>
    </row>
    <row r="2601" spans="1:20" ht="28.8" hidden="1" x14ac:dyDescent="0.5500000000000000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5">
        <v>1407089147</v>
      </c>
      <c r="J2601">
        <v>1403201147</v>
      </c>
      <c r="K2601" t="b">
        <v>0</v>
      </c>
      <c r="L2601">
        <v>5</v>
      </c>
      <c r="M2601">
        <f t="shared" si="241"/>
        <v>18</v>
      </c>
      <c r="N2601" t="b">
        <v>0</v>
      </c>
      <c r="O2601">
        <f t="shared" si="244"/>
        <v>1</v>
      </c>
      <c r="P2601" t="s">
        <v>8284</v>
      </c>
      <c r="Q2601" t="str">
        <f t="shared" si="245"/>
        <v>food</v>
      </c>
      <c r="R2601" t="str">
        <f t="shared" si="246"/>
        <v>food trucks</v>
      </c>
      <c r="S2601" s="7">
        <f t="shared" si="242"/>
        <v>41854.754016203704</v>
      </c>
      <c r="T2601" s="7">
        <f t="shared" si="243"/>
        <v>41809.754016203704</v>
      </c>
    </row>
    <row r="2602" spans="1:20" ht="28.8" hidden="1" x14ac:dyDescent="0.5500000000000000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5">
        <v>1458938200</v>
      </c>
      <c r="J2602">
        <v>1453757800</v>
      </c>
      <c r="K2602" t="b">
        <v>0</v>
      </c>
      <c r="L2602">
        <v>30</v>
      </c>
      <c r="M2602">
        <f t="shared" si="241"/>
        <v>115.53</v>
      </c>
      <c r="N2602" t="b">
        <v>0</v>
      </c>
      <c r="O2602">
        <f t="shared" si="244"/>
        <v>7</v>
      </c>
      <c r="P2602" t="s">
        <v>8284</v>
      </c>
      <c r="Q2602" t="str">
        <f t="shared" si="245"/>
        <v>food</v>
      </c>
      <c r="R2602" t="str">
        <f t="shared" si="246"/>
        <v>food trucks</v>
      </c>
      <c r="S2602" s="7">
        <f t="shared" si="242"/>
        <v>42454.858796296292</v>
      </c>
      <c r="T2602" s="7">
        <f t="shared" si="243"/>
        <v>42394.900462962964</v>
      </c>
    </row>
    <row r="2603" spans="1:20" ht="43.2" hidden="1" x14ac:dyDescent="0.5500000000000000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5">
        <v>1347508740</v>
      </c>
      <c r="J2603">
        <v>1346276349</v>
      </c>
      <c r="K2603" t="b">
        <v>1</v>
      </c>
      <c r="L2603">
        <v>151</v>
      </c>
      <c r="M2603">
        <f t="shared" si="241"/>
        <v>21.9</v>
      </c>
      <c r="N2603" t="b">
        <v>1</v>
      </c>
      <c r="O2603">
        <f t="shared" si="244"/>
        <v>661</v>
      </c>
      <c r="P2603" t="s">
        <v>8301</v>
      </c>
      <c r="Q2603" t="str">
        <f t="shared" si="245"/>
        <v>technology</v>
      </c>
      <c r="R2603" t="str">
        <f t="shared" si="246"/>
        <v>space exploration</v>
      </c>
      <c r="S2603" s="7">
        <f t="shared" si="242"/>
        <v>41165.165972222225</v>
      </c>
      <c r="T2603" s="7">
        <f t="shared" si="243"/>
        <v>41150.902187499996</v>
      </c>
    </row>
    <row r="2604" spans="1:20" ht="43.2" hidden="1" x14ac:dyDescent="0.5500000000000000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5">
        <v>1415827200</v>
      </c>
      <c r="J2604">
        <v>1412358968</v>
      </c>
      <c r="K2604" t="b">
        <v>1</v>
      </c>
      <c r="L2604">
        <v>489</v>
      </c>
      <c r="M2604">
        <f t="shared" si="241"/>
        <v>80.02</v>
      </c>
      <c r="N2604" t="b">
        <v>1</v>
      </c>
      <c r="O2604">
        <f t="shared" si="244"/>
        <v>326</v>
      </c>
      <c r="P2604" t="s">
        <v>8301</v>
      </c>
      <c r="Q2604" t="str">
        <f t="shared" si="245"/>
        <v>technology</v>
      </c>
      <c r="R2604" t="str">
        <f t="shared" si="246"/>
        <v>space exploration</v>
      </c>
      <c r="S2604" s="7">
        <f t="shared" si="242"/>
        <v>41955.888888888891</v>
      </c>
      <c r="T2604" s="7">
        <f t="shared" si="243"/>
        <v>41915.747314814813</v>
      </c>
    </row>
    <row r="2605" spans="1:20" ht="28.8" hidden="1" x14ac:dyDescent="0.5500000000000000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5">
        <v>1387835654</v>
      </c>
      <c r="J2605">
        <v>1386626054</v>
      </c>
      <c r="K2605" t="b">
        <v>1</v>
      </c>
      <c r="L2605">
        <v>50</v>
      </c>
      <c r="M2605">
        <f t="shared" si="241"/>
        <v>35.520000000000003</v>
      </c>
      <c r="N2605" t="b">
        <v>1</v>
      </c>
      <c r="O2605">
        <f t="shared" si="244"/>
        <v>101</v>
      </c>
      <c r="P2605" t="s">
        <v>8301</v>
      </c>
      <c r="Q2605" t="str">
        <f t="shared" si="245"/>
        <v>technology</v>
      </c>
      <c r="R2605" t="str">
        <f t="shared" si="246"/>
        <v>space exploration</v>
      </c>
      <c r="S2605" s="7">
        <f t="shared" si="242"/>
        <v>41631.912662037037</v>
      </c>
      <c r="T2605" s="7">
        <f t="shared" si="243"/>
        <v>41617.912662037037</v>
      </c>
    </row>
    <row r="2606" spans="1:20" ht="43.2" hidden="1" x14ac:dyDescent="0.5500000000000000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5">
        <v>1335662023</v>
      </c>
      <c r="J2606">
        <v>1333070023</v>
      </c>
      <c r="K2606" t="b">
        <v>1</v>
      </c>
      <c r="L2606">
        <v>321</v>
      </c>
      <c r="M2606">
        <f t="shared" si="241"/>
        <v>64.930000000000007</v>
      </c>
      <c r="N2606" t="b">
        <v>1</v>
      </c>
      <c r="O2606">
        <f t="shared" si="244"/>
        <v>104</v>
      </c>
      <c r="P2606" t="s">
        <v>8301</v>
      </c>
      <c r="Q2606" t="str">
        <f t="shared" si="245"/>
        <v>technology</v>
      </c>
      <c r="R2606" t="str">
        <f t="shared" si="246"/>
        <v>space exploration</v>
      </c>
      <c r="S2606" s="7">
        <f t="shared" si="242"/>
        <v>41028.051192129627</v>
      </c>
      <c r="T2606" s="7">
        <f t="shared" si="243"/>
        <v>40998.051192129627</v>
      </c>
    </row>
    <row r="2607" spans="1:20" ht="43.2" hidden="1" x14ac:dyDescent="0.5500000000000000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5">
        <v>1466168390</v>
      </c>
      <c r="J2607">
        <v>1463576390</v>
      </c>
      <c r="K2607" t="b">
        <v>1</v>
      </c>
      <c r="L2607">
        <v>1762</v>
      </c>
      <c r="M2607">
        <f t="shared" si="241"/>
        <v>60.97</v>
      </c>
      <c r="N2607" t="b">
        <v>1</v>
      </c>
      <c r="O2607">
        <f t="shared" si="244"/>
        <v>107</v>
      </c>
      <c r="P2607" t="s">
        <v>8301</v>
      </c>
      <c r="Q2607" t="str">
        <f t="shared" si="245"/>
        <v>technology</v>
      </c>
      <c r="R2607" t="str">
        <f t="shared" si="246"/>
        <v>space exploration</v>
      </c>
      <c r="S2607" s="7">
        <f t="shared" si="242"/>
        <v>42538.541550925926</v>
      </c>
      <c r="T2607" s="7">
        <f t="shared" si="243"/>
        <v>42508.541550925926</v>
      </c>
    </row>
    <row r="2608" spans="1:20" ht="57.6" hidden="1" x14ac:dyDescent="0.5500000000000000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5">
        <v>1398791182</v>
      </c>
      <c r="J2608">
        <v>1396026382</v>
      </c>
      <c r="K2608" t="b">
        <v>1</v>
      </c>
      <c r="L2608">
        <v>385</v>
      </c>
      <c r="M2608">
        <f t="shared" si="241"/>
        <v>31.44</v>
      </c>
      <c r="N2608" t="b">
        <v>1</v>
      </c>
      <c r="O2608">
        <f t="shared" si="244"/>
        <v>110</v>
      </c>
      <c r="P2608" t="s">
        <v>8301</v>
      </c>
      <c r="Q2608" t="str">
        <f t="shared" si="245"/>
        <v>technology</v>
      </c>
      <c r="R2608" t="str">
        <f t="shared" si="246"/>
        <v>space exploration</v>
      </c>
      <c r="S2608" s="7">
        <f t="shared" si="242"/>
        <v>41758.712754629632</v>
      </c>
      <c r="T2608" s="7">
        <f t="shared" si="243"/>
        <v>41726.712754629632</v>
      </c>
    </row>
    <row r="2609" spans="1:20" ht="43.2" hidden="1" x14ac:dyDescent="0.5500000000000000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5">
        <v>1439344800</v>
      </c>
      <c r="J2609">
        <v>1435611572</v>
      </c>
      <c r="K2609" t="b">
        <v>1</v>
      </c>
      <c r="L2609">
        <v>398</v>
      </c>
      <c r="M2609">
        <f t="shared" si="241"/>
        <v>81.95</v>
      </c>
      <c r="N2609" t="b">
        <v>1</v>
      </c>
      <c r="O2609">
        <f t="shared" si="244"/>
        <v>408</v>
      </c>
      <c r="P2609" t="s">
        <v>8301</v>
      </c>
      <c r="Q2609" t="str">
        <f t="shared" si="245"/>
        <v>technology</v>
      </c>
      <c r="R2609" t="str">
        <f t="shared" si="246"/>
        <v>space exploration</v>
      </c>
      <c r="S2609" s="7">
        <f t="shared" si="242"/>
        <v>42228.083333333328</v>
      </c>
      <c r="T2609" s="7">
        <f t="shared" si="243"/>
        <v>42184.874675925923</v>
      </c>
    </row>
    <row r="2610" spans="1:20" ht="43.2" hidden="1" x14ac:dyDescent="0.5500000000000000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5">
        <v>1489536000</v>
      </c>
      <c r="J2610">
        <v>1485976468</v>
      </c>
      <c r="K2610" t="b">
        <v>1</v>
      </c>
      <c r="L2610">
        <v>304</v>
      </c>
      <c r="M2610">
        <f t="shared" si="241"/>
        <v>58.93</v>
      </c>
      <c r="N2610" t="b">
        <v>1</v>
      </c>
      <c r="O2610">
        <f t="shared" si="244"/>
        <v>224</v>
      </c>
      <c r="P2610" t="s">
        <v>8301</v>
      </c>
      <c r="Q2610" t="str">
        <f t="shared" si="245"/>
        <v>technology</v>
      </c>
      <c r="R2610" t="str">
        <f t="shared" si="246"/>
        <v>space exploration</v>
      </c>
      <c r="S2610" s="7">
        <f t="shared" si="242"/>
        <v>42809</v>
      </c>
      <c r="T2610" s="7">
        <f t="shared" si="243"/>
        <v>42767.801712962959</v>
      </c>
    </row>
    <row r="2611" spans="1:20" ht="43.2" hidden="1" x14ac:dyDescent="0.5500000000000000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5">
        <v>1342330951</v>
      </c>
      <c r="J2611">
        <v>1339738951</v>
      </c>
      <c r="K2611" t="b">
        <v>1</v>
      </c>
      <c r="L2611">
        <v>676</v>
      </c>
      <c r="M2611">
        <f t="shared" si="241"/>
        <v>157.29</v>
      </c>
      <c r="N2611" t="b">
        <v>1</v>
      </c>
      <c r="O2611">
        <f t="shared" si="244"/>
        <v>304</v>
      </c>
      <c r="P2611" t="s">
        <v>8301</v>
      </c>
      <c r="Q2611" t="str">
        <f t="shared" si="245"/>
        <v>technology</v>
      </c>
      <c r="R2611" t="str">
        <f t="shared" si="246"/>
        <v>space exploration</v>
      </c>
      <c r="S2611" s="7">
        <f t="shared" si="242"/>
        <v>41105.237858796296</v>
      </c>
      <c r="T2611" s="7">
        <f t="shared" si="243"/>
        <v>41075.237858796296</v>
      </c>
    </row>
    <row r="2612" spans="1:20" ht="28.8" hidden="1" x14ac:dyDescent="0.5500000000000000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5">
        <v>1471849140</v>
      </c>
      <c r="J2612">
        <v>1468444125</v>
      </c>
      <c r="K2612" t="b">
        <v>1</v>
      </c>
      <c r="L2612">
        <v>577</v>
      </c>
      <c r="M2612">
        <f t="shared" si="241"/>
        <v>55.76</v>
      </c>
      <c r="N2612" t="b">
        <v>1</v>
      </c>
      <c r="O2612">
        <f t="shared" si="244"/>
        <v>141</v>
      </c>
      <c r="P2612" t="s">
        <v>8301</v>
      </c>
      <c r="Q2612" t="str">
        <f t="shared" si="245"/>
        <v>technology</v>
      </c>
      <c r="R2612" t="str">
        <f t="shared" si="246"/>
        <v>space exploration</v>
      </c>
      <c r="S2612" s="7">
        <f t="shared" si="242"/>
        <v>42604.290972222225</v>
      </c>
      <c r="T2612" s="7">
        <f t="shared" si="243"/>
        <v>42564.881076388891</v>
      </c>
    </row>
    <row r="2613" spans="1:20" ht="43.2" hidden="1" x14ac:dyDescent="0.5500000000000000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5">
        <v>1483397940</v>
      </c>
      <c r="J2613">
        <v>1480493014</v>
      </c>
      <c r="K2613" t="b">
        <v>1</v>
      </c>
      <c r="L2613">
        <v>3663</v>
      </c>
      <c r="M2613">
        <f t="shared" si="241"/>
        <v>83.8</v>
      </c>
      <c r="N2613" t="b">
        <v>1</v>
      </c>
      <c r="O2613">
        <f t="shared" si="244"/>
        <v>2791</v>
      </c>
      <c r="P2613" t="s">
        <v>8301</v>
      </c>
      <c r="Q2613" t="str">
        <f t="shared" si="245"/>
        <v>technology</v>
      </c>
      <c r="R2613" t="str">
        <f t="shared" si="246"/>
        <v>space exploration</v>
      </c>
      <c r="S2613" s="7">
        <f t="shared" si="242"/>
        <v>42737.957638888889</v>
      </c>
      <c r="T2613" s="7">
        <f t="shared" si="243"/>
        <v>42704.335810185185</v>
      </c>
    </row>
    <row r="2614" spans="1:20" ht="43.2" hidden="1" x14ac:dyDescent="0.5500000000000000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5">
        <v>1420773970</v>
      </c>
      <c r="J2614">
        <v>1418095570</v>
      </c>
      <c r="K2614" t="b">
        <v>1</v>
      </c>
      <c r="L2614">
        <v>294</v>
      </c>
      <c r="M2614">
        <f t="shared" si="241"/>
        <v>58.42</v>
      </c>
      <c r="N2614" t="b">
        <v>1</v>
      </c>
      <c r="O2614">
        <f t="shared" si="244"/>
        <v>172</v>
      </c>
      <c r="P2614" t="s">
        <v>8301</v>
      </c>
      <c r="Q2614" t="str">
        <f t="shared" si="245"/>
        <v>technology</v>
      </c>
      <c r="R2614" t="str">
        <f t="shared" si="246"/>
        <v>space exploration</v>
      </c>
      <c r="S2614" s="7">
        <f t="shared" si="242"/>
        <v>42013.143171296295</v>
      </c>
      <c r="T2614" s="7">
        <f t="shared" si="243"/>
        <v>41982.143171296295</v>
      </c>
    </row>
    <row r="2615" spans="1:20" ht="43.2" hidden="1" x14ac:dyDescent="0.5500000000000000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5">
        <v>1348256294</v>
      </c>
      <c r="J2615">
        <v>1345664294</v>
      </c>
      <c r="K2615" t="b">
        <v>1</v>
      </c>
      <c r="L2615">
        <v>28</v>
      </c>
      <c r="M2615">
        <f t="shared" si="241"/>
        <v>270.57</v>
      </c>
      <c r="N2615" t="b">
        <v>1</v>
      </c>
      <c r="O2615">
        <f t="shared" si="244"/>
        <v>101</v>
      </c>
      <c r="P2615" t="s">
        <v>8301</v>
      </c>
      <c r="Q2615" t="str">
        <f t="shared" si="245"/>
        <v>technology</v>
      </c>
      <c r="R2615" t="str">
        <f t="shared" si="246"/>
        <v>space exploration</v>
      </c>
      <c r="S2615" s="7">
        <f t="shared" si="242"/>
        <v>41173.81821759259</v>
      </c>
      <c r="T2615" s="7">
        <f t="shared" si="243"/>
        <v>41143.81821759259</v>
      </c>
    </row>
    <row r="2616" spans="1:20" ht="43.2" hidden="1" x14ac:dyDescent="0.5500000000000000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5">
        <v>1398834000</v>
      </c>
      <c r="J2616">
        <v>1396371612</v>
      </c>
      <c r="K2616" t="b">
        <v>1</v>
      </c>
      <c r="L2616">
        <v>100</v>
      </c>
      <c r="M2616">
        <f t="shared" si="241"/>
        <v>107.1</v>
      </c>
      <c r="N2616" t="b">
        <v>1</v>
      </c>
      <c r="O2616">
        <f t="shared" si="244"/>
        <v>102</v>
      </c>
      <c r="P2616" t="s">
        <v>8301</v>
      </c>
      <c r="Q2616" t="str">
        <f t="shared" si="245"/>
        <v>technology</v>
      </c>
      <c r="R2616" t="str">
        <f t="shared" si="246"/>
        <v>space exploration</v>
      </c>
      <c r="S2616" s="7">
        <f t="shared" si="242"/>
        <v>41759.208333333336</v>
      </c>
      <c r="T2616" s="7">
        <f t="shared" si="243"/>
        <v>41730.708472222221</v>
      </c>
    </row>
    <row r="2617" spans="1:20" ht="43.2" hidden="1" x14ac:dyDescent="0.5500000000000000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5">
        <v>1462017600</v>
      </c>
      <c r="J2617">
        <v>1458820564</v>
      </c>
      <c r="K2617" t="b">
        <v>0</v>
      </c>
      <c r="L2617">
        <v>72</v>
      </c>
      <c r="M2617">
        <f t="shared" si="241"/>
        <v>47.18</v>
      </c>
      <c r="N2617" t="b">
        <v>1</v>
      </c>
      <c r="O2617">
        <f t="shared" si="244"/>
        <v>170</v>
      </c>
      <c r="P2617" t="s">
        <v>8301</v>
      </c>
      <c r="Q2617" t="str">
        <f t="shared" si="245"/>
        <v>technology</v>
      </c>
      <c r="R2617" t="str">
        <f t="shared" si="246"/>
        <v>space exploration</v>
      </c>
      <c r="S2617" s="7">
        <f t="shared" si="242"/>
        <v>42490.5</v>
      </c>
      <c r="T2617" s="7">
        <f t="shared" si="243"/>
        <v>42453.49726851852</v>
      </c>
    </row>
    <row r="2618" spans="1:20" ht="43.2" hidden="1" x14ac:dyDescent="0.5500000000000000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5">
        <v>1440546729</v>
      </c>
      <c r="J2618">
        <v>1437954729</v>
      </c>
      <c r="K2618" t="b">
        <v>1</v>
      </c>
      <c r="L2618">
        <v>238</v>
      </c>
      <c r="M2618">
        <f t="shared" si="241"/>
        <v>120.31</v>
      </c>
      <c r="N2618" t="b">
        <v>1</v>
      </c>
      <c r="O2618">
        <f t="shared" si="244"/>
        <v>115</v>
      </c>
      <c r="P2618" t="s">
        <v>8301</v>
      </c>
      <c r="Q2618" t="str">
        <f t="shared" si="245"/>
        <v>technology</v>
      </c>
      <c r="R2618" t="str">
        <f t="shared" si="246"/>
        <v>space exploration</v>
      </c>
      <c r="S2618" s="7">
        <f t="shared" si="242"/>
        <v>42241.99454861111</v>
      </c>
      <c r="T2618" s="7">
        <f t="shared" si="243"/>
        <v>42211.99454861111</v>
      </c>
    </row>
    <row r="2619" spans="1:20" ht="43.2" hidden="1" x14ac:dyDescent="0.5500000000000000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5">
        <v>1413838751</v>
      </c>
      <c r="J2619">
        <v>1411246751</v>
      </c>
      <c r="K2619" t="b">
        <v>1</v>
      </c>
      <c r="L2619">
        <v>159</v>
      </c>
      <c r="M2619">
        <f t="shared" si="241"/>
        <v>27.6</v>
      </c>
      <c r="N2619" t="b">
        <v>1</v>
      </c>
      <c r="O2619">
        <f t="shared" si="244"/>
        <v>878</v>
      </c>
      <c r="P2619" t="s">
        <v>8301</v>
      </c>
      <c r="Q2619" t="str">
        <f t="shared" si="245"/>
        <v>technology</v>
      </c>
      <c r="R2619" t="str">
        <f t="shared" si="246"/>
        <v>space exploration</v>
      </c>
      <c r="S2619" s="7">
        <f t="shared" si="242"/>
        <v>41932.874432870369</v>
      </c>
      <c r="T2619" s="7">
        <f t="shared" si="243"/>
        <v>41902.874432870369</v>
      </c>
    </row>
    <row r="2620" spans="1:20" ht="28.8" hidden="1" x14ac:dyDescent="0.5500000000000000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5">
        <v>1449000061</v>
      </c>
      <c r="J2620">
        <v>1443812461</v>
      </c>
      <c r="K2620" t="b">
        <v>1</v>
      </c>
      <c r="L2620">
        <v>77</v>
      </c>
      <c r="M2620">
        <f t="shared" si="241"/>
        <v>205.3</v>
      </c>
      <c r="N2620" t="b">
        <v>1</v>
      </c>
      <c r="O2620">
        <f t="shared" si="244"/>
        <v>105</v>
      </c>
      <c r="P2620" t="s">
        <v>8301</v>
      </c>
      <c r="Q2620" t="str">
        <f t="shared" si="245"/>
        <v>technology</v>
      </c>
      <c r="R2620" t="str">
        <f t="shared" si="246"/>
        <v>space exploration</v>
      </c>
      <c r="S2620" s="7">
        <f t="shared" si="242"/>
        <v>42339.834039351852</v>
      </c>
      <c r="T2620" s="7">
        <f t="shared" si="243"/>
        <v>42279.792372685188</v>
      </c>
    </row>
    <row r="2621" spans="1:20" ht="43.2" hidden="1" x14ac:dyDescent="0.5500000000000000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5">
        <v>1445598000</v>
      </c>
      <c r="J2621">
        <v>1443302004</v>
      </c>
      <c r="K2621" t="b">
        <v>1</v>
      </c>
      <c r="L2621">
        <v>53</v>
      </c>
      <c r="M2621">
        <f t="shared" si="241"/>
        <v>35.549999999999997</v>
      </c>
      <c r="N2621" t="b">
        <v>1</v>
      </c>
      <c r="O2621">
        <f t="shared" si="244"/>
        <v>188</v>
      </c>
      <c r="P2621" t="s">
        <v>8301</v>
      </c>
      <c r="Q2621" t="str">
        <f t="shared" si="245"/>
        <v>technology</v>
      </c>
      <c r="R2621" t="str">
        <f t="shared" si="246"/>
        <v>space exploration</v>
      </c>
      <c r="S2621" s="7">
        <f t="shared" si="242"/>
        <v>42300.458333333328</v>
      </c>
      <c r="T2621" s="7">
        <f t="shared" si="243"/>
        <v>42273.884305555555</v>
      </c>
    </row>
    <row r="2622" spans="1:20" ht="43.2" hidden="1" x14ac:dyDescent="0.5500000000000000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5">
        <v>1444525200</v>
      </c>
      <c r="J2622">
        <v>1441339242</v>
      </c>
      <c r="K2622" t="b">
        <v>1</v>
      </c>
      <c r="L2622">
        <v>1251</v>
      </c>
      <c r="M2622">
        <f t="shared" si="241"/>
        <v>74.64</v>
      </c>
      <c r="N2622" t="b">
        <v>1</v>
      </c>
      <c r="O2622">
        <f t="shared" si="244"/>
        <v>144</v>
      </c>
      <c r="P2622" t="s">
        <v>8301</v>
      </c>
      <c r="Q2622" t="str">
        <f t="shared" si="245"/>
        <v>technology</v>
      </c>
      <c r="R2622" t="str">
        <f t="shared" si="246"/>
        <v>space exploration</v>
      </c>
      <c r="S2622" s="7">
        <f t="shared" si="242"/>
        <v>42288.041666666672</v>
      </c>
      <c r="T2622" s="7">
        <f t="shared" si="243"/>
        <v>42251.16715277778</v>
      </c>
    </row>
    <row r="2623" spans="1:20" ht="43.2" hidden="1" x14ac:dyDescent="0.5500000000000000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5">
        <v>1432230988</v>
      </c>
      <c r="J2623">
        <v>1429638988</v>
      </c>
      <c r="K2623" t="b">
        <v>1</v>
      </c>
      <c r="L2623">
        <v>465</v>
      </c>
      <c r="M2623">
        <f t="shared" si="241"/>
        <v>47.06</v>
      </c>
      <c r="N2623" t="b">
        <v>1</v>
      </c>
      <c r="O2623">
        <f t="shared" si="244"/>
        <v>146</v>
      </c>
      <c r="P2623" t="s">
        <v>8301</v>
      </c>
      <c r="Q2623" t="str">
        <f t="shared" si="245"/>
        <v>technology</v>
      </c>
      <c r="R2623" t="str">
        <f t="shared" si="246"/>
        <v>space exploration</v>
      </c>
      <c r="S2623" s="7">
        <f t="shared" si="242"/>
        <v>42145.74754629629</v>
      </c>
      <c r="T2623" s="7">
        <f t="shared" si="243"/>
        <v>42115.74754629629</v>
      </c>
    </row>
    <row r="2624" spans="1:20" ht="43.2" hidden="1" x14ac:dyDescent="0.5500000000000000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5">
        <v>1483120216</v>
      </c>
      <c r="J2624">
        <v>1479232216</v>
      </c>
      <c r="K2624" t="b">
        <v>0</v>
      </c>
      <c r="L2624">
        <v>74</v>
      </c>
      <c r="M2624">
        <f t="shared" si="241"/>
        <v>26.59</v>
      </c>
      <c r="N2624" t="b">
        <v>1</v>
      </c>
      <c r="O2624">
        <f t="shared" si="244"/>
        <v>131</v>
      </c>
      <c r="P2624" t="s">
        <v>8301</v>
      </c>
      <c r="Q2624" t="str">
        <f t="shared" si="245"/>
        <v>technology</v>
      </c>
      <c r="R2624" t="str">
        <f t="shared" si="246"/>
        <v>space exploration</v>
      </c>
      <c r="S2624" s="7">
        <f t="shared" si="242"/>
        <v>42734.74324074074</v>
      </c>
      <c r="T2624" s="7">
        <f t="shared" si="243"/>
        <v>42689.74324074074</v>
      </c>
    </row>
    <row r="2625" spans="1:20" ht="43.2" hidden="1" x14ac:dyDescent="0.5500000000000000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5">
        <v>1480658966</v>
      </c>
      <c r="J2625">
        <v>1479449366</v>
      </c>
      <c r="K2625" t="b">
        <v>0</v>
      </c>
      <c r="L2625">
        <v>62</v>
      </c>
      <c r="M2625">
        <f t="shared" si="241"/>
        <v>36.770000000000003</v>
      </c>
      <c r="N2625" t="b">
        <v>1</v>
      </c>
      <c r="O2625">
        <f t="shared" si="244"/>
        <v>114</v>
      </c>
      <c r="P2625" t="s">
        <v>8301</v>
      </c>
      <c r="Q2625" t="str">
        <f t="shared" si="245"/>
        <v>technology</v>
      </c>
      <c r="R2625" t="str">
        <f t="shared" si="246"/>
        <v>space exploration</v>
      </c>
      <c r="S2625" s="7">
        <f t="shared" si="242"/>
        <v>42706.256550925929</v>
      </c>
      <c r="T2625" s="7">
        <f t="shared" si="243"/>
        <v>42692.256550925929</v>
      </c>
    </row>
    <row r="2626" spans="1:20" ht="43.2" hidden="1" x14ac:dyDescent="0.5500000000000000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5">
        <v>1347530822</v>
      </c>
      <c r="J2626">
        <v>1345716422</v>
      </c>
      <c r="K2626" t="b">
        <v>0</v>
      </c>
      <c r="L2626">
        <v>3468</v>
      </c>
      <c r="M2626">
        <f t="shared" ref="M2626:M2689" si="247">IF(L2626=0,0,ROUND(E2626/L2626,2))</f>
        <v>31.82</v>
      </c>
      <c r="N2626" t="b">
        <v>1</v>
      </c>
      <c r="O2626">
        <f t="shared" si="244"/>
        <v>1379</v>
      </c>
      <c r="P2626" t="s">
        <v>8301</v>
      </c>
      <c r="Q2626" t="str">
        <f t="shared" si="245"/>
        <v>technology</v>
      </c>
      <c r="R2626" t="str">
        <f t="shared" si="246"/>
        <v>space exploration</v>
      </c>
      <c r="S2626" s="7">
        <f t="shared" ref="S2626:S2689" si="248">(((I2626/60)/60)/24)+DATE(1970,1,1)</f>
        <v>41165.42155092593</v>
      </c>
      <c r="T2626" s="7">
        <f t="shared" ref="T2626:T2689" si="249">(((J2626/60)/60)/24)+DATE(1970,1,1)</f>
        <v>41144.42155092593</v>
      </c>
    </row>
    <row r="2627" spans="1:20" ht="43.2" hidden="1" x14ac:dyDescent="0.5500000000000000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5">
        <v>1478723208</v>
      </c>
      <c r="J2627">
        <v>1476559608</v>
      </c>
      <c r="K2627" t="b">
        <v>0</v>
      </c>
      <c r="L2627">
        <v>52</v>
      </c>
      <c r="M2627">
        <f t="shared" si="247"/>
        <v>27.58</v>
      </c>
      <c r="N2627" t="b">
        <v>1</v>
      </c>
      <c r="O2627">
        <f t="shared" ref="O2627:O2690" si="250">ROUND(($E2627*100)/$D2627,0)</f>
        <v>956</v>
      </c>
      <c r="P2627" t="s">
        <v>8301</v>
      </c>
      <c r="Q2627" t="str">
        <f t="shared" ref="Q2627:Q2690" si="251">LEFT(P2627,FIND("/",P2627)-1)</f>
        <v>technology</v>
      </c>
      <c r="R2627" t="str">
        <f t="shared" si="246"/>
        <v>space exploration</v>
      </c>
      <c r="S2627" s="7">
        <f t="shared" si="248"/>
        <v>42683.851944444439</v>
      </c>
      <c r="T2627" s="7">
        <f t="shared" si="249"/>
        <v>42658.810277777782</v>
      </c>
    </row>
    <row r="2628" spans="1:20" ht="43.2" hidden="1" x14ac:dyDescent="0.5500000000000000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5">
        <v>1433343869</v>
      </c>
      <c r="J2628">
        <v>1430751869</v>
      </c>
      <c r="K2628" t="b">
        <v>0</v>
      </c>
      <c r="L2628">
        <v>50</v>
      </c>
      <c r="M2628">
        <f t="shared" si="247"/>
        <v>56</v>
      </c>
      <c r="N2628" t="b">
        <v>1</v>
      </c>
      <c r="O2628">
        <f t="shared" si="250"/>
        <v>112</v>
      </c>
      <c r="P2628" t="s">
        <v>8301</v>
      </c>
      <c r="Q2628" t="str">
        <f t="shared" si="251"/>
        <v>technology</v>
      </c>
      <c r="R2628" t="str">
        <f t="shared" si="246"/>
        <v>space exploration</v>
      </c>
      <c r="S2628" s="7">
        <f t="shared" si="248"/>
        <v>42158.628113425926</v>
      </c>
      <c r="T2628" s="7">
        <f t="shared" si="249"/>
        <v>42128.628113425926</v>
      </c>
    </row>
    <row r="2629" spans="1:20" ht="43.2" hidden="1" x14ac:dyDescent="0.5500000000000000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5">
        <v>1448571261</v>
      </c>
      <c r="J2629">
        <v>1445975661</v>
      </c>
      <c r="K2629" t="b">
        <v>0</v>
      </c>
      <c r="L2629">
        <v>45</v>
      </c>
      <c r="M2629">
        <f t="shared" si="247"/>
        <v>21.56</v>
      </c>
      <c r="N2629" t="b">
        <v>1</v>
      </c>
      <c r="O2629">
        <f t="shared" si="250"/>
        <v>647</v>
      </c>
      <c r="P2629" t="s">
        <v>8301</v>
      </c>
      <c r="Q2629" t="str">
        <f t="shared" si="251"/>
        <v>technology</v>
      </c>
      <c r="R2629" t="str">
        <f t="shared" si="246"/>
        <v>space exploration</v>
      </c>
      <c r="S2629" s="7">
        <f t="shared" si="248"/>
        <v>42334.871076388896</v>
      </c>
      <c r="T2629" s="7">
        <f t="shared" si="249"/>
        <v>42304.829409722224</v>
      </c>
    </row>
    <row r="2630" spans="1:20" ht="28.8" hidden="1" x14ac:dyDescent="0.5500000000000000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5">
        <v>1417389067</v>
      </c>
      <c r="J2630">
        <v>1415661067</v>
      </c>
      <c r="K2630" t="b">
        <v>0</v>
      </c>
      <c r="L2630">
        <v>21</v>
      </c>
      <c r="M2630">
        <f t="shared" si="247"/>
        <v>44.1</v>
      </c>
      <c r="N2630" t="b">
        <v>1</v>
      </c>
      <c r="O2630">
        <f t="shared" si="250"/>
        <v>110</v>
      </c>
      <c r="P2630" t="s">
        <v>8301</v>
      </c>
      <c r="Q2630" t="str">
        <f t="shared" si="251"/>
        <v>technology</v>
      </c>
      <c r="R2630" t="str">
        <f t="shared" si="246"/>
        <v>space exploration</v>
      </c>
      <c r="S2630" s="7">
        <f t="shared" si="248"/>
        <v>41973.966053240743</v>
      </c>
      <c r="T2630" s="7">
        <f t="shared" si="249"/>
        <v>41953.966053240743</v>
      </c>
    </row>
    <row r="2631" spans="1:20" ht="28.8" hidden="1" x14ac:dyDescent="0.5500000000000000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5">
        <v>1431608122</v>
      </c>
      <c r="J2631">
        <v>1429016122</v>
      </c>
      <c r="K2631" t="b">
        <v>0</v>
      </c>
      <c r="L2631">
        <v>100</v>
      </c>
      <c r="M2631">
        <f t="shared" si="247"/>
        <v>63.87</v>
      </c>
      <c r="N2631" t="b">
        <v>1</v>
      </c>
      <c r="O2631">
        <f t="shared" si="250"/>
        <v>128</v>
      </c>
      <c r="P2631" t="s">
        <v>8301</v>
      </c>
      <c r="Q2631" t="str">
        <f t="shared" si="251"/>
        <v>technology</v>
      </c>
      <c r="R2631" t="str">
        <f t="shared" si="246"/>
        <v>space exploration</v>
      </c>
      <c r="S2631" s="7">
        <f t="shared" si="248"/>
        <v>42138.538449074069</v>
      </c>
      <c r="T2631" s="7">
        <f t="shared" si="249"/>
        <v>42108.538449074069</v>
      </c>
    </row>
    <row r="2632" spans="1:20" ht="43.2" hidden="1" x14ac:dyDescent="0.5500000000000000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5">
        <v>1467280800</v>
      </c>
      <c r="J2632">
        <v>1464921112</v>
      </c>
      <c r="K2632" t="b">
        <v>0</v>
      </c>
      <c r="L2632">
        <v>81</v>
      </c>
      <c r="M2632">
        <f t="shared" si="247"/>
        <v>38.99</v>
      </c>
      <c r="N2632" t="b">
        <v>1</v>
      </c>
      <c r="O2632">
        <f t="shared" si="250"/>
        <v>158</v>
      </c>
      <c r="P2632" t="s">
        <v>8301</v>
      </c>
      <c r="Q2632" t="str">
        <f t="shared" si="251"/>
        <v>technology</v>
      </c>
      <c r="R2632" t="str">
        <f t="shared" si="246"/>
        <v>space exploration</v>
      </c>
      <c r="S2632" s="7">
        <f t="shared" si="248"/>
        <v>42551.416666666672</v>
      </c>
      <c r="T2632" s="7">
        <f t="shared" si="249"/>
        <v>42524.105462962965</v>
      </c>
    </row>
    <row r="2633" spans="1:20" ht="43.2" hidden="1" x14ac:dyDescent="0.5500000000000000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5">
        <v>1440907427</v>
      </c>
      <c r="J2633">
        <v>1438488227</v>
      </c>
      <c r="K2633" t="b">
        <v>0</v>
      </c>
      <c r="L2633">
        <v>286</v>
      </c>
      <c r="M2633">
        <f t="shared" si="247"/>
        <v>80.19</v>
      </c>
      <c r="N2633" t="b">
        <v>1</v>
      </c>
      <c r="O2633">
        <f t="shared" si="250"/>
        <v>115</v>
      </c>
      <c r="P2633" t="s">
        <v>8301</v>
      </c>
      <c r="Q2633" t="str">
        <f t="shared" si="251"/>
        <v>technology</v>
      </c>
      <c r="R2633" t="str">
        <f t="shared" si="246"/>
        <v>space exploration</v>
      </c>
      <c r="S2633" s="7">
        <f t="shared" si="248"/>
        <v>42246.169293981482</v>
      </c>
      <c r="T2633" s="7">
        <f t="shared" si="249"/>
        <v>42218.169293981482</v>
      </c>
    </row>
    <row r="2634" spans="1:20" ht="43.2" hidden="1" x14ac:dyDescent="0.5500000000000000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5">
        <v>1464485339</v>
      </c>
      <c r="J2634">
        <v>1462325339</v>
      </c>
      <c r="K2634" t="b">
        <v>0</v>
      </c>
      <c r="L2634">
        <v>42</v>
      </c>
      <c r="M2634">
        <f t="shared" si="247"/>
        <v>34.9</v>
      </c>
      <c r="N2634" t="b">
        <v>1</v>
      </c>
      <c r="O2634">
        <f t="shared" si="250"/>
        <v>137</v>
      </c>
      <c r="P2634" t="s">
        <v>8301</v>
      </c>
      <c r="Q2634" t="str">
        <f t="shared" si="251"/>
        <v>technology</v>
      </c>
      <c r="R2634" t="str">
        <f t="shared" si="246"/>
        <v>space exploration</v>
      </c>
      <c r="S2634" s="7">
        <f t="shared" si="248"/>
        <v>42519.061793981484</v>
      </c>
      <c r="T2634" s="7">
        <f t="shared" si="249"/>
        <v>42494.061793981484</v>
      </c>
    </row>
    <row r="2635" spans="1:20" ht="43.2" hidden="1" x14ac:dyDescent="0.5500000000000000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5">
        <v>1393542000</v>
      </c>
      <c r="J2635">
        <v>1390938332</v>
      </c>
      <c r="K2635" t="b">
        <v>0</v>
      </c>
      <c r="L2635">
        <v>199</v>
      </c>
      <c r="M2635">
        <f t="shared" si="247"/>
        <v>89.1</v>
      </c>
      <c r="N2635" t="b">
        <v>1</v>
      </c>
      <c r="O2635">
        <f t="shared" si="250"/>
        <v>355</v>
      </c>
      <c r="P2635" t="s">
        <v>8301</v>
      </c>
      <c r="Q2635" t="str">
        <f t="shared" si="251"/>
        <v>technology</v>
      </c>
      <c r="R2635" t="str">
        <f t="shared" ref="R2635:R2698" si="252">RIGHT(P2635,LEN(P2635)-FIND("/",P2635))</f>
        <v>space exploration</v>
      </c>
      <c r="S2635" s="7">
        <f t="shared" si="248"/>
        <v>41697.958333333336</v>
      </c>
      <c r="T2635" s="7">
        <f t="shared" si="249"/>
        <v>41667.823287037041</v>
      </c>
    </row>
    <row r="2636" spans="1:20" ht="43.2" hidden="1" x14ac:dyDescent="0.5500000000000000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5">
        <v>1475163921</v>
      </c>
      <c r="J2636">
        <v>1472571921</v>
      </c>
      <c r="K2636" t="b">
        <v>0</v>
      </c>
      <c r="L2636">
        <v>25</v>
      </c>
      <c r="M2636">
        <f t="shared" si="247"/>
        <v>39.44</v>
      </c>
      <c r="N2636" t="b">
        <v>1</v>
      </c>
      <c r="O2636">
        <f t="shared" si="250"/>
        <v>106</v>
      </c>
      <c r="P2636" t="s">
        <v>8301</v>
      </c>
      <c r="Q2636" t="str">
        <f t="shared" si="251"/>
        <v>technology</v>
      </c>
      <c r="R2636" t="str">
        <f t="shared" si="252"/>
        <v>space exploration</v>
      </c>
      <c r="S2636" s="7">
        <f t="shared" si="248"/>
        <v>42642.656493055561</v>
      </c>
      <c r="T2636" s="7">
        <f t="shared" si="249"/>
        <v>42612.656493055561</v>
      </c>
    </row>
    <row r="2637" spans="1:20" ht="43.2" hidden="1" x14ac:dyDescent="0.5500000000000000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5">
        <v>1425937761</v>
      </c>
      <c r="J2637">
        <v>1422917361</v>
      </c>
      <c r="K2637" t="b">
        <v>0</v>
      </c>
      <c r="L2637">
        <v>84</v>
      </c>
      <c r="M2637">
        <f t="shared" si="247"/>
        <v>136.9</v>
      </c>
      <c r="N2637" t="b">
        <v>1</v>
      </c>
      <c r="O2637">
        <f t="shared" si="250"/>
        <v>100</v>
      </c>
      <c r="P2637" t="s">
        <v>8301</v>
      </c>
      <c r="Q2637" t="str">
        <f t="shared" si="251"/>
        <v>technology</v>
      </c>
      <c r="R2637" t="str">
        <f t="shared" si="252"/>
        <v>space exploration</v>
      </c>
      <c r="S2637" s="7">
        <f t="shared" si="248"/>
        <v>42072.909270833334</v>
      </c>
      <c r="T2637" s="7">
        <f t="shared" si="249"/>
        <v>42037.950937500005</v>
      </c>
    </row>
    <row r="2638" spans="1:20" ht="43.2" hidden="1" x14ac:dyDescent="0.5500000000000000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5">
        <v>1476579600</v>
      </c>
      <c r="J2638">
        <v>1474641914</v>
      </c>
      <c r="K2638" t="b">
        <v>0</v>
      </c>
      <c r="L2638">
        <v>50</v>
      </c>
      <c r="M2638">
        <f t="shared" si="247"/>
        <v>37.46</v>
      </c>
      <c r="N2638" t="b">
        <v>1</v>
      </c>
      <c r="O2638">
        <f t="shared" si="250"/>
        <v>187</v>
      </c>
      <c r="P2638" t="s">
        <v>8301</v>
      </c>
      <c r="Q2638" t="str">
        <f t="shared" si="251"/>
        <v>technology</v>
      </c>
      <c r="R2638" t="str">
        <f t="shared" si="252"/>
        <v>space exploration</v>
      </c>
      <c r="S2638" s="7">
        <f t="shared" si="248"/>
        <v>42659.041666666672</v>
      </c>
      <c r="T2638" s="7">
        <f t="shared" si="249"/>
        <v>42636.614745370374</v>
      </c>
    </row>
    <row r="2639" spans="1:20" ht="28.8" hidden="1" x14ac:dyDescent="0.5500000000000000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5">
        <v>1476277875</v>
      </c>
      <c r="J2639">
        <v>1474895475</v>
      </c>
      <c r="K2639" t="b">
        <v>0</v>
      </c>
      <c r="L2639">
        <v>26</v>
      </c>
      <c r="M2639">
        <f t="shared" si="247"/>
        <v>31.96</v>
      </c>
      <c r="N2639" t="b">
        <v>1</v>
      </c>
      <c r="O2639">
        <f t="shared" si="250"/>
        <v>166</v>
      </c>
      <c r="P2639" t="s">
        <v>8301</v>
      </c>
      <c r="Q2639" t="str">
        <f t="shared" si="251"/>
        <v>technology</v>
      </c>
      <c r="R2639" t="str">
        <f t="shared" si="252"/>
        <v>space exploration</v>
      </c>
      <c r="S2639" s="7">
        <f t="shared" si="248"/>
        <v>42655.549479166672</v>
      </c>
      <c r="T2639" s="7">
        <f t="shared" si="249"/>
        <v>42639.549479166672</v>
      </c>
    </row>
    <row r="2640" spans="1:20" ht="43.2" hidden="1" x14ac:dyDescent="0.5500000000000000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5">
        <v>1421358895</v>
      </c>
      <c r="J2640">
        <v>1418766895</v>
      </c>
      <c r="K2640" t="b">
        <v>0</v>
      </c>
      <c r="L2640">
        <v>14</v>
      </c>
      <c r="M2640">
        <f t="shared" si="247"/>
        <v>25.21</v>
      </c>
      <c r="N2640" t="b">
        <v>1</v>
      </c>
      <c r="O2640">
        <f t="shared" si="250"/>
        <v>102</v>
      </c>
      <c r="P2640" t="s">
        <v>8301</v>
      </c>
      <c r="Q2640" t="str">
        <f t="shared" si="251"/>
        <v>technology</v>
      </c>
      <c r="R2640" t="str">
        <f t="shared" si="252"/>
        <v>space exploration</v>
      </c>
      <c r="S2640" s="7">
        <f t="shared" si="248"/>
        <v>42019.913136574076</v>
      </c>
      <c r="T2640" s="7">
        <f t="shared" si="249"/>
        <v>41989.913136574076</v>
      </c>
    </row>
    <row r="2641" spans="1:20" ht="43.2" hidden="1" x14ac:dyDescent="0.5500000000000000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5">
        <v>1424378748</v>
      </c>
      <c r="J2641">
        <v>1421786748</v>
      </c>
      <c r="K2641" t="b">
        <v>0</v>
      </c>
      <c r="L2641">
        <v>49</v>
      </c>
      <c r="M2641">
        <f t="shared" si="247"/>
        <v>10.039999999999999</v>
      </c>
      <c r="N2641" t="b">
        <v>1</v>
      </c>
      <c r="O2641">
        <f t="shared" si="250"/>
        <v>164</v>
      </c>
      <c r="P2641" t="s">
        <v>8301</v>
      </c>
      <c r="Q2641" t="str">
        <f t="shared" si="251"/>
        <v>technology</v>
      </c>
      <c r="R2641" t="str">
        <f t="shared" si="252"/>
        <v>space exploration</v>
      </c>
      <c r="S2641" s="7">
        <f t="shared" si="248"/>
        <v>42054.86513888889</v>
      </c>
      <c r="T2641" s="7">
        <f t="shared" si="249"/>
        <v>42024.86513888889</v>
      </c>
    </row>
    <row r="2642" spans="1:20" ht="57.6" hidden="1" x14ac:dyDescent="0.5500000000000000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5">
        <v>1433735474</v>
      </c>
      <c r="J2642">
        <v>1428551474</v>
      </c>
      <c r="K2642" t="b">
        <v>0</v>
      </c>
      <c r="L2642">
        <v>69</v>
      </c>
      <c r="M2642">
        <f t="shared" si="247"/>
        <v>45.94</v>
      </c>
      <c r="N2642" t="b">
        <v>1</v>
      </c>
      <c r="O2642">
        <f t="shared" si="250"/>
        <v>106</v>
      </c>
      <c r="P2642" t="s">
        <v>8301</v>
      </c>
      <c r="Q2642" t="str">
        <f t="shared" si="251"/>
        <v>technology</v>
      </c>
      <c r="R2642" t="str">
        <f t="shared" si="252"/>
        <v>space exploration</v>
      </c>
      <c r="S2642" s="7">
        <f t="shared" si="248"/>
        <v>42163.160578703704</v>
      </c>
      <c r="T2642" s="7">
        <f t="shared" si="249"/>
        <v>42103.160578703704</v>
      </c>
    </row>
    <row r="2643" spans="1:20" ht="28.8" hidden="1" x14ac:dyDescent="0.5500000000000000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5">
        <v>1410811740</v>
      </c>
      <c r="J2643">
        <v>1409341863</v>
      </c>
      <c r="K2643" t="b">
        <v>0</v>
      </c>
      <c r="L2643">
        <v>1</v>
      </c>
      <c r="M2643">
        <f t="shared" si="247"/>
        <v>15</v>
      </c>
      <c r="N2643" t="b">
        <v>0</v>
      </c>
      <c r="O2643">
        <f t="shared" si="250"/>
        <v>1</v>
      </c>
      <c r="P2643" t="s">
        <v>8301</v>
      </c>
      <c r="Q2643" t="str">
        <f t="shared" si="251"/>
        <v>technology</v>
      </c>
      <c r="R2643" t="str">
        <f t="shared" si="252"/>
        <v>space exploration</v>
      </c>
      <c r="S2643" s="7">
        <f t="shared" si="248"/>
        <v>41897.839583333334</v>
      </c>
      <c r="T2643" s="7">
        <f t="shared" si="249"/>
        <v>41880.827118055553</v>
      </c>
    </row>
    <row r="2644" spans="1:20" ht="57.6" hidden="1" x14ac:dyDescent="0.5500000000000000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5">
        <v>1468565820</v>
      </c>
      <c r="J2644">
        <v>1465970108</v>
      </c>
      <c r="K2644" t="b">
        <v>0</v>
      </c>
      <c r="L2644">
        <v>0</v>
      </c>
      <c r="M2644">
        <f t="shared" si="247"/>
        <v>0</v>
      </c>
      <c r="N2644" t="b">
        <v>0</v>
      </c>
      <c r="O2644">
        <f t="shared" si="250"/>
        <v>0</v>
      </c>
      <c r="P2644" t="s">
        <v>8301</v>
      </c>
      <c r="Q2644" t="str">
        <f t="shared" si="251"/>
        <v>technology</v>
      </c>
      <c r="R2644" t="str">
        <f t="shared" si="252"/>
        <v>space exploration</v>
      </c>
      <c r="S2644" s="7">
        <f t="shared" si="248"/>
        <v>42566.289583333331</v>
      </c>
      <c r="T2644" s="7">
        <f t="shared" si="249"/>
        <v>42536.246620370366</v>
      </c>
    </row>
    <row r="2645" spans="1:20" ht="43.2" hidden="1" x14ac:dyDescent="0.5500000000000000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5">
        <v>1482307140</v>
      </c>
      <c r="J2645">
        <v>1479218315</v>
      </c>
      <c r="K2645" t="b">
        <v>1</v>
      </c>
      <c r="L2645">
        <v>1501</v>
      </c>
      <c r="M2645">
        <f t="shared" si="247"/>
        <v>223.58</v>
      </c>
      <c r="N2645" t="b">
        <v>0</v>
      </c>
      <c r="O2645">
        <f t="shared" si="250"/>
        <v>34</v>
      </c>
      <c r="P2645" t="s">
        <v>8301</v>
      </c>
      <c r="Q2645" t="str">
        <f t="shared" si="251"/>
        <v>technology</v>
      </c>
      <c r="R2645" t="str">
        <f t="shared" si="252"/>
        <v>space exploration</v>
      </c>
      <c r="S2645" s="7">
        <f t="shared" si="248"/>
        <v>42725.332638888889</v>
      </c>
      <c r="T2645" s="7">
        <f t="shared" si="249"/>
        <v>42689.582349537035</v>
      </c>
    </row>
    <row r="2646" spans="1:20" ht="43.2" hidden="1" x14ac:dyDescent="0.5500000000000000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5">
        <v>1489172435</v>
      </c>
      <c r="J2646">
        <v>1486580435</v>
      </c>
      <c r="K2646" t="b">
        <v>1</v>
      </c>
      <c r="L2646">
        <v>52</v>
      </c>
      <c r="M2646">
        <f t="shared" si="247"/>
        <v>39.479999999999997</v>
      </c>
      <c r="N2646" t="b">
        <v>0</v>
      </c>
      <c r="O2646">
        <f t="shared" si="250"/>
        <v>2</v>
      </c>
      <c r="P2646" t="s">
        <v>8301</v>
      </c>
      <c r="Q2646" t="str">
        <f t="shared" si="251"/>
        <v>technology</v>
      </c>
      <c r="R2646" t="str">
        <f t="shared" si="252"/>
        <v>space exploration</v>
      </c>
      <c r="S2646" s="7">
        <f t="shared" si="248"/>
        <v>42804.792071759264</v>
      </c>
      <c r="T2646" s="7">
        <f t="shared" si="249"/>
        <v>42774.792071759264</v>
      </c>
    </row>
    <row r="2647" spans="1:20" ht="43.2" hidden="1" x14ac:dyDescent="0.5500000000000000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5">
        <v>1415481203</v>
      </c>
      <c r="J2647">
        <v>1412885603</v>
      </c>
      <c r="K2647" t="b">
        <v>1</v>
      </c>
      <c r="L2647">
        <v>23</v>
      </c>
      <c r="M2647">
        <f t="shared" si="247"/>
        <v>91.3</v>
      </c>
      <c r="N2647" t="b">
        <v>0</v>
      </c>
      <c r="O2647">
        <f t="shared" si="250"/>
        <v>11</v>
      </c>
      <c r="P2647" t="s">
        <v>8301</v>
      </c>
      <c r="Q2647" t="str">
        <f t="shared" si="251"/>
        <v>technology</v>
      </c>
      <c r="R2647" t="str">
        <f t="shared" si="252"/>
        <v>space exploration</v>
      </c>
      <c r="S2647" s="7">
        <f t="shared" si="248"/>
        <v>41951.884293981479</v>
      </c>
      <c r="T2647" s="7">
        <f t="shared" si="249"/>
        <v>41921.842627314814</v>
      </c>
    </row>
    <row r="2648" spans="1:20" ht="43.2" hidden="1" x14ac:dyDescent="0.5500000000000000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5">
        <v>1441783869</v>
      </c>
      <c r="J2648">
        <v>1439191869</v>
      </c>
      <c r="K2648" t="b">
        <v>1</v>
      </c>
      <c r="L2648">
        <v>535</v>
      </c>
      <c r="M2648">
        <f t="shared" si="247"/>
        <v>78.67</v>
      </c>
      <c r="N2648" t="b">
        <v>0</v>
      </c>
      <c r="O2648">
        <f t="shared" si="250"/>
        <v>8</v>
      </c>
      <c r="P2648" t="s">
        <v>8301</v>
      </c>
      <c r="Q2648" t="str">
        <f t="shared" si="251"/>
        <v>technology</v>
      </c>
      <c r="R2648" t="str">
        <f t="shared" si="252"/>
        <v>space exploration</v>
      </c>
      <c r="S2648" s="7">
        <f t="shared" si="248"/>
        <v>42256.313298611116</v>
      </c>
      <c r="T2648" s="7">
        <f t="shared" si="249"/>
        <v>42226.313298611116</v>
      </c>
    </row>
    <row r="2649" spans="1:20" ht="43.2" hidden="1" x14ac:dyDescent="0.5500000000000000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5">
        <v>1439533019</v>
      </c>
      <c r="J2649">
        <v>1436941019</v>
      </c>
      <c r="K2649" t="b">
        <v>0</v>
      </c>
      <c r="L2649">
        <v>3</v>
      </c>
      <c r="M2649">
        <f t="shared" si="247"/>
        <v>12</v>
      </c>
      <c r="N2649" t="b">
        <v>0</v>
      </c>
      <c r="O2649">
        <f t="shared" si="250"/>
        <v>1</v>
      </c>
      <c r="P2649" t="s">
        <v>8301</v>
      </c>
      <c r="Q2649" t="str">
        <f t="shared" si="251"/>
        <v>technology</v>
      </c>
      <c r="R2649" t="str">
        <f t="shared" si="252"/>
        <v>space exploration</v>
      </c>
      <c r="S2649" s="7">
        <f t="shared" si="248"/>
        <v>42230.261793981481</v>
      </c>
      <c r="T2649" s="7">
        <f t="shared" si="249"/>
        <v>42200.261793981481</v>
      </c>
    </row>
    <row r="2650" spans="1:20" ht="43.2" hidden="1" x14ac:dyDescent="0.5500000000000000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5">
        <v>1457543360</v>
      </c>
      <c r="J2650">
        <v>1454951360</v>
      </c>
      <c r="K2650" t="b">
        <v>0</v>
      </c>
      <c r="L2650">
        <v>6</v>
      </c>
      <c r="M2650">
        <f t="shared" si="247"/>
        <v>17.670000000000002</v>
      </c>
      <c r="N2650" t="b">
        <v>0</v>
      </c>
      <c r="O2650">
        <f t="shared" si="250"/>
        <v>1</v>
      </c>
      <c r="P2650" t="s">
        <v>8301</v>
      </c>
      <c r="Q2650" t="str">
        <f t="shared" si="251"/>
        <v>technology</v>
      </c>
      <c r="R2650" t="str">
        <f t="shared" si="252"/>
        <v>space exploration</v>
      </c>
      <c r="S2650" s="7">
        <f t="shared" si="248"/>
        <v>42438.714814814812</v>
      </c>
      <c r="T2650" s="7">
        <f t="shared" si="249"/>
        <v>42408.714814814812</v>
      </c>
    </row>
    <row r="2651" spans="1:20" ht="28.8" hidden="1" x14ac:dyDescent="0.5500000000000000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5">
        <v>1454370941</v>
      </c>
      <c r="J2651">
        <v>1449186941</v>
      </c>
      <c r="K2651" t="b">
        <v>0</v>
      </c>
      <c r="L2651">
        <v>3</v>
      </c>
      <c r="M2651">
        <f t="shared" si="247"/>
        <v>41.33</v>
      </c>
      <c r="N2651" t="b">
        <v>0</v>
      </c>
      <c r="O2651">
        <f t="shared" si="250"/>
        <v>0</v>
      </c>
      <c r="P2651" t="s">
        <v>8301</v>
      </c>
      <c r="Q2651" t="str">
        <f t="shared" si="251"/>
        <v>technology</v>
      </c>
      <c r="R2651" t="str">
        <f t="shared" si="252"/>
        <v>space exploration</v>
      </c>
      <c r="S2651" s="7">
        <f t="shared" si="248"/>
        <v>42401.99700231482</v>
      </c>
      <c r="T2651" s="7">
        <f t="shared" si="249"/>
        <v>42341.99700231482</v>
      </c>
    </row>
    <row r="2652" spans="1:20" ht="43.2" hidden="1" x14ac:dyDescent="0.5500000000000000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5">
        <v>1482332343</v>
      </c>
      <c r="J2652">
        <v>1479740343</v>
      </c>
      <c r="K2652" t="b">
        <v>0</v>
      </c>
      <c r="L2652">
        <v>5</v>
      </c>
      <c r="M2652">
        <f t="shared" si="247"/>
        <v>71.599999999999994</v>
      </c>
      <c r="N2652" t="b">
        <v>0</v>
      </c>
      <c r="O2652">
        <f t="shared" si="250"/>
        <v>1</v>
      </c>
      <c r="P2652" t="s">
        <v>8301</v>
      </c>
      <c r="Q2652" t="str">
        <f t="shared" si="251"/>
        <v>technology</v>
      </c>
      <c r="R2652" t="str">
        <f t="shared" si="252"/>
        <v>space exploration</v>
      </c>
      <c r="S2652" s="7">
        <f t="shared" si="248"/>
        <v>42725.624340277776</v>
      </c>
      <c r="T2652" s="7">
        <f t="shared" si="249"/>
        <v>42695.624340277776</v>
      </c>
    </row>
    <row r="2653" spans="1:20" ht="43.2" hidden="1" x14ac:dyDescent="0.5500000000000000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5">
        <v>1450380009</v>
      </c>
      <c r="J2653">
        <v>1447960809</v>
      </c>
      <c r="K2653" t="b">
        <v>0</v>
      </c>
      <c r="L2653">
        <v>17</v>
      </c>
      <c r="M2653">
        <f t="shared" si="247"/>
        <v>307.82</v>
      </c>
      <c r="N2653" t="b">
        <v>0</v>
      </c>
      <c r="O2653">
        <f t="shared" si="250"/>
        <v>2</v>
      </c>
      <c r="P2653" t="s">
        <v>8301</v>
      </c>
      <c r="Q2653" t="str">
        <f t="shared" si="251"/>
        <v>technology</v>
      </c>
      <c r="R2653" t="str">
        <f t="shared" si="252"/>
        <v>space exploration</v>
      </c>
      <c r="S2653" s="7">
        <f t="shared" si="248"/>
        <v>42355.805659722217</v>
      </c>
      <c r="T2653" s="7">
        <f t="shared" si="249"/>
        <v>42327.805659722217</v>
      </c>
    </row>
    <row r="2654" spans="1:20" ht="43.2" hidden="1" x14ac:dyDescent="0.5500000000000000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5">
        <v>1418183325</v>
      </c>
      <c r="J2654">
        <v>1415591325</v>
      </c>
      <c r="K2654" t="b">
        <v>0</v>
      </c>
      <c r="L2654">
        <v>11</v>
      </c>
      <c r="M2654">
        <f t="shared" si="247"/>
        <v>80.45</v>
      </c>
      <c r="N2654" t="b">
        <v>0</v>
      </c>
      <c r="O2654">
        <f t="shared" si="250"/>
        <v>1</v>
      </c>
      <c r="P2654" t="s">
        <v>8301</v>
      </c>
      <c r="Q2654" t="str">
        <f t="shared" si="251"/>
        <v>technology</v>
      </c>
      <c r="R2654" t="str">
        <f t="shared" si="252"/>
        <v>space exploration</v>
      </c>
      <c r="S2654" s="7">
        <f t="shared" si="248"/>
        <v>41983.158854166672</v>
      </c>
      <c r="T2654" s="7">
        <f t="shared" si="249"/>
        <v>41953.158854166672</v>
      </c>
    </row>
    <row r="2655" spans="1:20" ht="43.2" hidden="1" x14ac:dyDescent="0.5500000000000000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5">
        <v>1402632000</v>
      </c>
      <c r="J2655">
        <v>1399909127</v>
      </c>
      <c r="K2655" t="b">
        <v>0</v>
      </c>
      <c r="L2655">
        <v>70</v>
      </c>
      <c r="M2655">
        <f t="shared" si="247"/>
        <v>83.94</v>
      </c>
      <c r="N2655" t="b">
        <v>0</v>
      </c>
      <c r="O2655">
        <f t="shared" si="250"/>
        <v>12</v>
      </c>
      <c r="P2655" t="s">
        <v>8301</v>
      </c>
      <c r="Q2655" t="str">
        <f t="shared" si="251"/>
        <v>technology</v>
      </c>
      <c r="R2655" t="str">
        <f t="shared" si="252"/>
        <v>space exploration</v>
      </c>
      <c r="S2655" s="7">
        <f t="shared" si="248"/>
        <v>41803.166666666664</v>
      </c>
      <c r="T2655" s="7">
        <f t="shared" si="249"/>
        <v>41771.651932870373</v>
      </c>
    </row>
    <row r="2656" spans="1:20" ht="43.2" hidden="1" x14ac:dyDescent="0.5500000000000000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5">
        <v>1429622726</v>
      </c>
      <c r="J2656">
        <v>1424442326</v>
      </c>
      <c r="K2656" t="b">
        <v>0</v>
      </c>
      <c r="L2656">
        <v>6</v>
      </c>
      <c r="M2656">
        <f t="shared" si="247"/>
        <v>8.5</v>
      </c>
      <c r="N2656" t="b">
        <v>0</v>
      </c>
      <c r="O2656">
        <f t="shared" si="250"/>
        <v>0</v>
      </c>
      <c r="P2656" t="s">
        <v>8301</v>
      </c>
      <c r="Q2656" t="str">
        <f t="shared" si="251"/>
        <v>technology</v>
      </c>
      <c r="R2656" t="str">
        <f t="shared" si="252"/>
        <v>space exploration</v>
      </c>
      <c r="S2656" s="7">
        <f t="shared" si="248"/>
        <v>42115.559328703705</v>
      </c>
      <c r="T2656" s="7">
        <f t="shared" si="249"/>
        <v>42055.600995370376</v>
      </c>
    </row>
    <row r="2657" spans="1:20" hidden="1" x14ac:dyDescent="0.5500000000000000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5">
        <v>1455048000</v>
      </c>
      <c r="J2657">
        <v>1452631647</v>
      </c>
      <c r="K2657" t="b">
        <v>0</v>
      </c>
      <c r="L2657">
        <v>43</v>
      </c>
      <c r="M2657">
        <f t="shared" si="247"/>
        <v>73.37</v>
      </c>
      <c r="N2657" t="b">
        <v>0</v>
      </c>
      <c r="O2657">
        <f t="shared" si="250"/>
        <v>21</v>
      </c>
      <c r="P2657" t="s">
        <v>8301</v>
      </c>
      <c r="Q2657" t="str">
        <f t="shared" si="251"/>
        <v>technology</v>
      </c>
      <c r="R2657" t="str">
        <f t="shared" si="252"/>
        <v>space exploration</v>
      </c>
      <c r="S2657" s="7">
        <f t="shared" si="248"/>
        <v>42409.833333333328</v>
      </c>
      <c r="T2657" s="7">
        <f t="shared" si="249"/>
        <v>42381.866284722222</v>
      </c>
    </row>
    <row r="2658" spans="1:20" ht="28.8" hidden="1" x14ac:dyDescent="0.5500000000000000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5">
        <v>1489345200</v>
      </c>
      <c r="J2658">
        <v>1485966688</v>
      </c>
      <c r="K2658" t="b">
        <v>0</v>
      </c>
      <c r="L2658">
        <v>152</v>
      </c>
      <c r="M2658">
        <f t="shared" si="247"/>
        <v>112.86</v>
      </c>
      <c r="N2658" t="b">
        <v>0</v>
      </c>
      <c r="O2658">
        <f t="shared" si="250"/>
        <v>11</v>
      </c>
      <c r="P2658" t="s">
        <v>8301</v>
      </c>
      <c r="Q2658" t="str">
        <f t="shared" si="251"/>
        <v>technology</v>
      </c>
      <c r="R2658" t="str">
        <f t="shared" si="252"/>
        <v>space exploration</v>
      </c>
      <c r="S2658" s="7">
        <f t="shared" si="248"/>
        <v>42806.791666666672</v>
      </c>
      <c r="T2658" s="7">
        <f t="shared" si="249"/>
        <v>42767.688518518517</v>
      </c>
    </row>
    <row r="2659" spans="1:20" ht="43.2" hidden="1" x14ac:dyDescent="0.5500000000000000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5">
        <v>1470187800</v>
      </c>
      <c r="J2659">
        <v>1467325053</v>
      </c>
      <c r="K2659" t="b">
        <v>0</v>
      </c>
      <c r="L2659">
        <v>59</v>
      </c>
      <c r="M2659">
        <f t="shared" si="247"/>
        <v>95.28</v>
      </c>
      <c r="N2659" t="b">
        <v>0</v>
      </c>
      <c r="O2659">
        <f t="shared" si="250"/>
        <v>19</v>
      </c>
      <c r="P2659" t="s">
        <v>8301</v>
      </c>
      <c r="Q2659" t="str">
        <f t="shared" si="251"/>
        <v>technology</v>
      </c>
      <c r="R2659" t="str">
        <f t="shared" si="252"/>
        <v>space exploration</v>
      </c>
      <c r="S2659" s="7">
        <f t="shared" si="248"/>
        <v>42585.0625</v>
      </c>
      <c r="T2659" s="7">
        <f t="shared" si="249"/>
        <v>42551.928854166668</v>
      </c>
    </row>
    <row r="2660" spans="1:20" ht="43.2" hidden="1" x14ac:dyDescent="0.5500000000000000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5">
        <v>1469913194</v>
      </c>
      <c r="J2660">
        <v>1467321194</v>
      </c>
      <c r="K2660" t="b">
        <v>0</v>
      </c>
      <c r="L2660">
        <v>4</v>
      </c>
      <c r="M2660">
        <f t="shared" si="247"/>
        <v>22.75</v>
      </c>
      <c r="N2660" t="b">
        <v>0</v>
      </c>
      <c r="O2660">
        <f t="shared" si="250"/>
        <v>0</v>
      </c>
      <c r="P2660" t="s">
        <v>8301</v>
      </c>
      <c r="Q2660" t="str">
        <f t="shared" si="251"/>
        <v>technology</v>
      </c>
      <c r="R2660" t="str">
        <f t="shared" si="252"/>
        <v>space exploration</v>
      </c>
      <c r="S2660" s="7">
        <f t="shared" si="248"/>
        <v>42581.884189814817</v>
      </c>
      <c r="T2660" s="7">
        <f t="shared" si="249"/>
        <v>42551.884189814817</v>
      </c>
    </row>
    <row r="2661" spans="1:20" hidden="1" x14ac:dyDescent="0.5500000000000000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5">
        <v>1429321210</v>
      </c>
      <c r="J2661">
        <v>1426729210</v>
      </c>
      <c r="K2661" t="b">
        <v>0</v>
      </c>
      <c r="L2661">
        <v>10</v>
      </c>
      <c r="M2661">
        <f t="shared" si="247"/>
        <v>133.30000000000001</v>
      </c>
      <c r="N2661" t="b">
        <v>0</v>
      </c>
      <c r="O2661">
        <f t="shared" si="250"/>
        <v>3</v>
      </c>
      <c r="P2661" t="s">
        <v>8301</v>
      </c>
      <c r="Q2661" t="str">
        <f t="shared" si="251"/>
        <v>technology</v>
      </c>
      <c r="R2661" t="str">
        <f t="shared" si="252"/>
        <v>space exploration</v>
      </c>
      <c r="S2661" s="7">
        <f t="shared" si="248"/>
        <v>42112.069560185191</v>
      </c>
      <c r="T2661" s="7">
        <f t="shared" si="249"/>
        <v>42082.069560185191</v>
      </c>
    </row>
    <row r="2662" spans="1:20" ht="43.2" hidden="1" x14ac:dyDescent="0.5500000000000000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5">
        <v>1448388418</v>
      </c>
      <c r="J2662">
        <v>1443200818</v>
      </c>
      <c r="K2662" t="b">
        <v>0</v>
      </c>
      <c r="L2662">
        <v>5</v>
      </c>
      <c r="M2662">
        <f t="shared" si="247"/>
        <v>3.8</v>
      </c>
      <c r="N2662" t="b">
        <v>0</v>
      </c>
      <c r="O2662">
        <f t="shared" si="250"/>
        <v>0</v>
      </c>
      <c r="P2662" t="s">
        <v>8301</v>
      </c>
      <c r="Q2662" t="str">
        <f t="shared" si="251"/>
        <v>technology</v>
      </c>
      <c r="R2662" t="str">
        <f t="shared" si="252"/>
        <v>space exploration</v>
      </c>
      <c r="S2662" s="7">
        <f t="shared" si="248"/>
        <v>42332.754837962959</v>
      </c>
      <c r="T2662" s="7">
        <f t="shared" si="249"/>
        <v>42272.713171296295</v>
      </c>
    </row>
    <row r="2663" spans="1:20" ht="43.2" hidden="1" x14ac:dyDescent="0.5500000000000000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5">
        <v>1382742010</v>
      </c>
      <c r="J2663">
        <v>1380150010</v>
      </c>
      <c r="K2663" t="b">
        <v>0</v>
      </c>
      <c r="L2663">
        <v>60</v>
      </c>
      <c r="M2663">
        <f t="shared" si="247"/>
        <v>85.75</v>
      </c>
      <c r="N2663" t="b">
        <v>1</v>
      </c>
      <c r="O2663">
        <f t="shared" si="250"/>
        <v>103</v>
      </c>
      <c r="P2663" t="s">
        <v>8302</v>
      </c>
      <c r="Q2663" t="str">
        <f t="shared" si="251"/>
        <v>technology</v>
      </c>
      <c r="R2663" t="str">
        <f t="shared" si="252"/>
        <v>makerspaces</v>
      </c>
      <c r="S2663" s="7">
        <f t="shared" si="248"/>
        <v>41572.958449074074</v>
      </c>
      <c r="T2663" s="7">
        <f t="shared" si="249"/>
        <v>41542.958449074074</v>
      </c>
    </row>
    <row r="2664" spans="1:20" ht="43.2" hidden="1" x14ac:dyDescent="0.5500000000000000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5">
        <v>1440179713</v>
      </c>
      <c r="J2664">
        <v>1437587713</v>
      </c>
      <c r="K2664" t="b">
        <v>0</v>
      </c>
      <c r="L2664">
        <v>80</v>
      </c>
      <c r="M2664">
        <f t="shared" si="247"/>
        <v>267</v>
      </c>
      <c r="N2664" t="b">
        <v>1</v>
      </c>
      <c r="O2664">
        <f t="shared" si="250"/>
        <v>107</v>
      </c>
      <c r="P2664" t="s">
        <v>8302</v>
      </c>
      <c r="Q2664" t="str">
        <f t="shared" si="251"/>
        <v>technology</v>
      </c>
      <c r="R2664" t="str">
        <f t="shared" si="252"/>
        <v>makerspaces</v>
      </c>
      <c r="S2664" s="7">
        <f t="shared" si="248"/>
        <v>42237.746678240743</v>
      </c>
      <c r="T2664" s="7">
        <f t="shared" si="249"/>
        <v>42207.746678240743</v>
      </c>
    </row>
    <row r="2665" spans="1:20" ht="43.2" hidden="1" x14ac:dyDescent="0.5500000000000000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5">
        <v>1441378800</v>
      </c>
      <c r="J2665">
        <v>1438873007</v>
      </c>
      <c r="K2665" t="b">
        <v>0</v>
      </c>
      <c r="L2665">
        <v>56</v>
      </c>
      <c r="M2665">
        <f t="shared" si="247"/>
        <v>373.56</v>
      </c>
      <c r="N2665" t="b">
        <v>1</v>
      </c>
      <c r="O2665">
        <f t="shared" si="250"/>
        <v>105</v>
      </c>
      <c r="P2665" t="s">
        <v>8302</v>
      </c>
      <c r="Q2665" t="str">
        <f t="shared" si="251"/>
        <v>technology</v>
      </c>
      <c r="R2665" t="str">
        <f t="shared" si="252"/>
        <v>makerspaces</v>
      </c>
      <c r="S2665" s="7">
        <f t="shared" si="248"/>
        <v>42251.625</v>
      </c>
      <c r="T2665" s="7">
        <f t="shared" si="249"/>
        <v>42222.622766203705</v>
      </c>
    </row>
    <row r="2666" spans="1:20" ht="43.2" hidden="1" x14ac:dyDescent="0.5500000000000000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5">
        <v>1449644340</v>
      </c>
      <c r="J2666">
        <v>1446683797</v>
      </c>
      <c r="K2666" t="b">
        <v>0</v>
      </c>
      <c r="L2666">
        <v>104</v>
      </c>
      <c r="M2666">
        <f t="shared" si="247"/>
        <v>174.04</v>
      </c>
      <c r="N2666" t="b">
        <v>1</v>
      </c>
      <c r="O2666">
        <f t="shared" si="250"/>
        <v>103</v>
      </c>
      <c r="P2666" t="s">
        <v>8302</v>
      </c>
      <c r="Q2666" t="str">
        <f t="shared" si="251"/>
        <v>technology</v>
      </c>
      <c r="R2666" t="str">
        <f t="shared" si="252"/>
        <v>makerspaces</v>
      </c>
      <c r="S2666" s="7">
        <f t="shared" si="248"/>
        <v>42347.290972222225</v>
      </c>
      <c r="T2666" s="7">
        <f t="shared" si="249"/>
        <v>42313.02542824074</v>
      </c>
    </row>
    <row r="2667" spans="1:20" ht="43.2" hidden="1" x14ac:dyDescent="0.5500000000000000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5">
        <v>1430774974</v>
      </c>
      <c r="J2667">
        <v>1426886974</v>
      </c>
      <c r="K2667" t="b">
        <v>0</v>
      </c>
      <c r="L2667">
        <v>46</v>
      </c>
      <c r="M2667">
        <f t="shared" si="247"/>
        <v>93.7</v>
      </c>
      <c r="N2667" t="b">
        <v>1</v>
      </c>
      <c r="O2667">
        <f t="shared" si="250"/>
        <v>123</v>
      </c>
      <c r="P2667" t="s">
        <v>8302</v>
      </c>
      <c r="Q2667" t="str">
        <f t="shared" si="251"/>
        <v>technology</v>
      </c>
      <c r="R2667" t="str">
        <f t="shared" si="252"/>
        <v>makerspaces</v>
      </c>
      <c r="S2667" s="7">
        <f t="shared" si="248"/>
        <v>42128.895532407405</v>
      </c>
      <c r="T2667" s="7">
        <f t="shared" si="249"/>
        <v>42083.895532407405</v>
      </c>
    </row>
    <row r="2668" spans="1:20" ht="43.2" hidden="1" x14ac:dyDescent="0.5500000000000000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5">
        <v>1443214800</v>
      </c>
      <c r="J2668">
        <v>1440008439</v>
      </c>
      <c r="K2668" t="b">
        <v>0</v>
      </c>
      <c r="L2668">
        <v>206</v>
      </c>
      <c r="M2668">
        <f t="shared" si="247"/>
        <v>77.33</v>
      </c>
      <c r="N2668" t="b">
        <v>1</v>
      </c>
      <c r="O2668">
        <f t="shared" si="250"/>
        <v>159</v>
      </c>
      <c r="P2668" t="s">
        <v>8302</v>
      </c>
      <c r="Q2668" t="str">
        <f t="shared" si="251"/>
        <v>technology</v>
      </c>
      <c r="R2668" t="str">
        <f t="shared" si="252"/>
        <v>makerspaces</v>
      </c>
      <c r="S2668" s="7">
        <f t="shared" si="248"/>
        <v>42272.875</v>
      </c>
      <c r="T2668" s="7">
        <f t="shared" si="249"/>
        <v>42235.764340277776</v>
      </c>
    </row>
    <row r="2669" spans="1:20" ht="43.2" hidden="1" x14ac:dyDescent="0.5500000000000000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5">
        <v>1455142416</v>
      </c>
      <c r="J2669">
        <v>1452550416</v>
      </c>
      <c r="K2669" t="b">
        <v>0</v>
      </c>
      <c r="L2669">
        <v>18</v>
      </c>
      <c r="M2669">
        <f t="shared" si="247"/>
        <v>92.22</v>
      </c>
      <c r="N2669" t="b">
        <v>1</v>
      </c>
      <c r="O2669">
        <f t="shared" si="250"/>
        <v>111</v>
      </c>
      <c r="P2669" t="s">
        <v>8302</v>
      </c>
      <c r="Q2669" t="str">
        <f t="shared" si="251"/>
        <v>technology</v>
      </c>
      <c r="R2669" t="str">
        <f t="shared" si="252"/>
        <v>makerspaces</v>
      </c>
      <c r="S2669" s="7">
        <f t="shared" si="248"/>
        <v>42410.926111111112</v>
      </c>
      <c r="T2669" s="7">
        <f t="shared" si="249"/>
        <v>42380.926111111112</v>
      </c>
    </row>
    <row r="2670" spans="1:20" ht="28.8" hidden="1" x14ac:dyDescent="0.5500000000000000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5">
        <v>1447079520</v>
      </c>
      <c r="J2670">
        <v>1443449265</v>
      </c>
      <c r="K2670" t="b">
        <v>0</v>
      </c>
      <c r="L2670">
        <v>28</v>
      </c>
      <c r="M2670">
        <f t="shared" si="247"/>
        <v>60.96</v>
      </c>
      <c r="N2670" t="b">
        <v>1</v>
      </c>
      <c r="O2670">
        <f t="shared" si="250"/>
        <v>171</v>
      </c>
      <c r="P2670" t="s">
        <v>8302</v>
      </c>
      <c r="Q2670" t="str">
        <f t="shared" si="251"/>
        <v>technology</v>
      </c>
      <c r="R2670" t="str">
        <f t="shared" si="252"/>
        <v>makerspaces</v>
      </c>
      <c r="S2670" s="7">
        <f t="shared" si="248"/>
        <v>42317.60555555555</v>
      </c>
      <c r="T2670" s="7">
        <f t="shared" si="249"/>
        <v>42275.588715277772</v>
      </c>
    </row>
    <row r="2671" spans="1:20" ht="43.2" hidden="1" x14ac:dyDescent="0.5500000000000000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5">
        <v>1452387096</v>
      </c>
      <c r="J2671">
        <v>1447203096</v>
      </c>
      <c r="K2671" t="b">
        <v>0</v>
      </c>
      <c r="L2671">
        <v>11</v>
      </c>
      <c r="M2671">
        <f t="shared" si="247"/>
        <v>91</v>
      </c>
      <c r="N2671" t="b">
        <v>1</v>
      </c>
      <c r="O2671">
        <f t="shared" si="250"/>
        <v>125</v>
      </c>
      <c r="P2671" t="s">
        <v>8302</v>
      </c>
      <c r="Q2671" t="str">
        <f t="shared" si="251"/>
        <v>technology</v>
      </c>
      <c r="R2671" t="str">
        <f t="shared" si="252"/>
        <v>makerspaces</v>
      </c>
      <c r="S2671" s="7">
        <f t="shared" si="248"/>
        <v>42379.035833333335</v>
      </c>
      <c r="T2671" s="7">
        <f t="shared" si="249"/>
        <v>42319.035833333335</v>
      </c>
    </row>
    <row r="2672" spans="1:20" ht="43.2" hidden="1" x14ac:dyDescent="0.5500000000000000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5">
        <v>1406593780</v>
      </c>
      <c r="J2672">
        <v>1404174580</v>
      </c>
      <c r="K2672" t="b">
        <v>1</v>
      </c>
      <c r="L2672">
        <v>60</v>
      </c>
      <c r="M2672">
        <f t="shared" si="247"/>
        <v>41.58</v>
      </c>
      <c r="N2672" t="b">
        <v>0</v>
      </c>
      <c r="O2672">
        <f t="shared" si="250"/>
        <v>6</v>
      </c>
      <c r="P2672" t="s">
        <v>8302</v>
      </c>
      <c r="Q2672" t="str">
        <f t="shared" si="251"/>
        <v>technology</v>
      </c>
      <c r="R2672" t="str">
        <f t="shared" si="252"/>
        <v>makerspaces</v>
      </c>
      <c r="S2672" s="7">
        <f t="shared" si="248"/>
        <v>41849.020601851851</v>
      </c>
      <c r="T2672" s="7">
        <f t="shared" si="249"/>
        <v>41821.020601851851</v>
      </c>
    </row>
    <row r="2673" spans="1:20" ht="43.2" hidden="1" x14ac:dyDescent="0.5500000000000000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5">
        <v>1419017880</v>
      </c>
      <c r="J2673">
        <v>1416419916</v>
      </c>
      <c r="K2673" t="b">
        <v>1</v>
      </c>
      <c r="L2673">
        <v>84</v>
      </c>
      <c r="M2673">
        <f t="shared" si="247"/>
        <v>33.76</v>
      </c>
      <c r="N2673" t="b">
        <v>0</v>
      </c>
      <c r="O2673">
        <f t="shared" si="250"/>
        <v>11</v>
      </c>
      <c r="P2673" t="s">
        <v>8302</v>
      </c>
      <c r="Q2673" t="str">
        <f t="shared" si="251"/>
        <v>technology</v>
      </c>
      <c r="R2673" t="str">
        <f t="shared" si="252"/>
        <v>makerspaces</v>
      </c>
      <c r="S2673" s="7">
        <f t="shared" si="248"/>
        <v>41992.818055555559</v>
      </c>
      <c r="T2673" s="7">
        <f t="shared" si="249"/>
        <v>41962.749027777783</v>
      </c>
    </row>
    <row r="2674" spans="1:20" ht="43.2" hidden="1" x14ac:dyDescent="0.5500000000000000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5">
        <v>1451282400</v>
      </c>
      <c r="J2674">
        <v>1449436390</v>
      </c>
      <c r="K2674" t="b">
        <v>1</v>
      </c>
      <c r="L2674">
        <v>47</v>
      </c>
      <c r="M2674">
        <f t="shared" si="247"/>
        <v>70.62</v>
      </c>
      <c r="N2674" t="b">
        <v>0</v>
      </c>
      <c r="O2674">
        <f t="shared" si="250"/>
        <v>33</v>
      </c>
      <c r="P2674" t="s">
        <v>8302</v>
      </c>
      <c r="Q2674" t="str">
        <f t="shared" si="251"/>
        <v>technology</v>
      </c>
      <c r="R2674" t="str">
        <f t="shared" si="252"/>
        <v>makerspaces</v>
      </c>
      <c r="S2674" s="7">
        <f t="shared" si="248"/>
        <v>42366.25</v>
      </c>
      <c r="T2674" s="7">
        <f t="shared" si="249"/>
        <v>42344.884143518517</v>
      </c>
    </row>
    <row r="2675" spans="1:20" ht="43.2" hidden="1" x14ac:dyDescent="0.5500000000000000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5">
        <v>1414622700</v>
      </c>
      <c r="J2675">
        <v>1412081999</v>
      </c>
      <c r="K2675" t="b">
        <v>1</v>
      </c>
      <c r="L2675">
        <v>66</v>
      </c>
      <c r="M2675">
        <f t="shared" si="247"/>
        <v>167.15</v>
      </c>
      <c r="N2675" t="b">
        <v>0</v>
      </c>
      <c r="O2675">
        <f t="shared" si="250"/>
        <v>28</v>
      </c>
      <c r="P2675" t="s">
        <v>8302</v>
      </c>
      <c r="Q2675" t="str">
        <f t="shared" si="251"/>
        <v>technology</v>
      </c>
      <c r="R2675" t="str">
        <f t="shared" si="252"/>
        <v>makerspaces</v>
      </c>
      <c r="S2675" s="7">
        <f t="shared" si="248"/>
        <v>41941.947916666664</v>
      </c>
      <c r="T2675" s="7">
        <f t="shared" si="249"/>
        <v>41912.541655092595</v>
      </c>
    </row>
    <row r="2676" spans="1:20" ht="57.6" hidden="1" x14ac:dyDescent="0.5500000000000000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5">
        <v>1467694740</v>
      </c>
      <c r="J2676">
        <v>1465398670</v>
      </c>
      <c r="K2676" t="b">
        <v>1</v>
      </c>
      <c r="L2676">
        <v>171</v>
      </c>
      <c r="M2676">
        <f t="shared" si="247"/>
        <v>128.62</v>
      </c>
      <c r="N2676" t="b">
        <v>0</v>
      </c>
      <c r="O2676">
        <f t="shared" si="250"/>
        <v>63</v>
      </c>
      <c r="P2676" t="s">
        <v>8302</v>
      </c>
      <c r="Q2676" t="str">
        <f t="shared" si="251"/>
        <v>technology</v>
      </c>
      <c r="R2676" t="str">
        <f t="shared" si="252"/>
        <v>makerspaces</v>
      </c>
      <c r="S2676" s="7">
        <f t="shared" si="248"/>
        <v>42556.207638888889</v>
      </c>
      <c r="T2676" s="7">
        <f t="shared" si="249"/>
        <v>42529.632754629631</v>
      </c>
    </row>
    <row r="2677" spans="1:20" ht="43.2" hidden="1" x14ac:dyDescent="0.5500000000000000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5">
        <v>1415655289</v>
      </c>
      <c r="J2677">
        <v>1413059689</v>
      </c>
      <c r="K2677" t="b">
        <v>1</v>
      </c>
      <c r="L2677">
        <v>29</v>
      </c>
      <c r="M2677">
        <f t="shared" si="247"/>
        <v>65.41</v>
      </c>
      <c r="N2677" t="b">
        <v>0</v>
      </c>
      <c r="O2677">
        <f t="shared" si="250"/>
        <v>8</v>
      </c>
      <c r="P2677" t="s">
        <v>8302</v>
      </c>
      <c r="Q2677" t="str">
        <f t="shared" si="251"/>
        <v>technology</v>
      </c>
      <c r="R2677" t="str">
        <f t="shared" si="252"/>
        <v>makerspaces</v>
      </c>
      <c r="S2677" s="7">
        <f t="shared" si="248"/>
        <v>41953.899178240739</v>
      </c>
      <c r="T2677" s="7">
        <f t="shared" si="249"/>
        <v>41923.857511574075</v>
      </c>
    </row>
    <row r="2678" spans="1:20" ht="43.2" hidden="1" x14ac:dyDescent="0.5500000000000000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5">
        <v>1463929174</v>
      </c>
      <c r="J2678">
        <v>1461337174</v>
      </c>
      <c r="K2678" t="b">
        <v>0</v>
      </c>
      <c r="L2678">
        <v>9</v>
      </c>
      <c r="M2678">
        <f t="shared" si="247"/>
        <v>117.56</v>
      </c>
      <c r="N2678" t="b">
        <v>0</v>
      </c>
      <c r="O2678">
        <f t="shared" si="250"/>
        <v>50</v>
      </c>
      <c r="P2678" t="s">
        <v>8302</v>
      </c>
      <c r="Q2678" t="str">
        <f t="shared" si="251"/>
        <v>technology</v>
      </c>
      <c r="R2678" t="str">
        <f t="shared" si="252"/>
        <v>makerspaces</v>
      </c>
      <c r="S2678" s="7">
        <f t="shared" si="248"/>
        <v>42512.624699074076</v>
      </c>
      <c r="T2678" s="7">
        <f t="shared" si="249"/>
        <v>42482.624699074076</v>
      </c>
    </row>
    <row r="2679" spans="1:20" ht="43.2" hidden="1" x14ac:dyDescent="0.5500000000000000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5">
        <v>1404348143</v>
      </c>
      <c r="J2679">
        <v>1401756143</v>
      </c>
      <c r="K2679" t="b">
        <v>0</v>
      </c>
      <c r="L2679">
        <v>27</v>
      </c>
      <c r="M2679">
        <f t="shared" si="247"/>
        <v>126.48</v>
      </c>
      <c r="N2679" t="b">
        <v>0</v>
      </c>
      <c r="O2679">
        <f t="shared" si="250"/>
        <v>18</v>
      </c>
      <c r="P2679" t="s">
        <v>8302</v>
      </c>
      <c r="Q2679" t="str">
        <f t="shared" si="251"/>
        <v>technology</v>
      </c>
      <c r="R2679" t="str">
        <f t="shared" si="252"/>
        <v>makerspaces</v>
      </c>
      <c r="S2679" s="7">
        <f t="shared" si="248"/>
        <v>41823.029432870368</v>
      </c>
      <c r="T2679" s="7">
        <f t="shared" si="249"/>
        <v>41793.029432870368</v>
      </c>
    </row>
    <row r="2680" spans="1:20" ht="43.2" hidden="1" x14ac:dyDescent="0.5500000000000000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5">
        <v>1443121765</v>
      </c>
      <c r="J2680">
        <v>1440529765</v>
      </c>
      <c r="K2680" t="b">
        <v>0</v>
      </c>
      <c r="L2680">
        <v>2</v>
      </c>
      <c r="M2680">
        <f t="shared" si="247"/>
        <v>550</v>
      </c>
      <c r="N2680" t="b">
        <v>0</v>
      </c>
      <c r="O2680">
        <f t="shared" si="250"/>
        <v>0</v>
      </c>
      <c r="P2680" t="s">
        <v>8302</v>
      </c>
      <c r="Q2680" t="str">
        <f t="shared" si="251"/>
        <v>technology</v>
      </c>
      <c r="R2680" t="str">
        <f t="shared" si="252"/>
        <v>makerspaces</v>
      </c>
      <c r="S2680" s="7">
        <f t="shared" si="248"/>
        <v>42271.798206018517</v>
      </c>
      <c r="T2680" s="7">
        <f t="shared" si="249"/>
        <v>42241.798206018517</v>
      </c>
    </row>
    <row r="2681" spans="1:20" ht="43.2" hidden="1" x14ac:dyDescent="0.5500000000000000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5">
        <v>1425081694</v>
      </c>
      <c r="J2681">
        <v>1422489694</v>
      </c>
      <c r="K2681" t="b">
        <v>0</v>
      </c>
      <c r="L2681">
        <v>3</v>
      </c>
      <c r="M2681">
        <f t="shared" si="247"/>
        <v>44</v>
      </c>
      <c r="N2681" t="b">
        <v>0</v>
      </c>
      <c r="O2681">
        <f t="shared" si="250"/>
        <v>0</v>
      </c>
      <c r="P2681" t="s">
        <v>8302</v>
      </c>
      <c r="Q2681" t="str">
        <f t="shared" si="251"/>
        <v>technology</v>
      </c>
      <c r="R2681" t="str">
        <f t="shared" si="252"/>
        <v>makerspaces</v>
      </c>
      <c r="S2681" s="7">
        <f t="shared" si="248"/>
        <v>42063.001087962963</v>
      </c>
      <c r="T2681" s="7">
        <f t="shared" si="249"/>
        <v>42033.001087962963</v>
      </c>
    </row>
    <row r="2682" spans="1:20" hidden="1" x14ac:dyDescent="0.5500000000000000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5">
        <v>1459915491</v>
      </c>
      <c r="J2682">
        <v>1457327091</v>
      </c>
      <c r="K2682" t="b">
        <v>0</v>
      </c>
      <c r="L2682">
        <v>4</v>
      </c>
      <c r="M2682">
        <f t="shared" si="247"/>
        <v>69</v>
      </c>
      <c r="N2682" t="b">
        <v>0</v>
      </c>
      <c r="O2682">
        <f t="shared" si="250"/>
        <v>1</v>
      </c>
      <c r="P2682" t="s">
        <v>8302</v>
      </c>
      <c r="Q2682" t="str">
        <f t="shared" si="251"/>
        <v>technology</v>
      </c>
      <c r="R2682" t="str">
        <f t="shared" si="252"/>
        <v>makerspaces</v>
      </c>
      <c r="S2682" s="7">
        <f t="shared" si="248"/>
        <v>42466.170034722221</v>
      </c>
      <c r="T2682" s="7">
        <f t="shared" si="249"/>
        <v>42436.211701388893</v>
      </c>
    </row>
    <row r="2683" spans="1:20" ht="43.2" hidden="1" x14ac:dyDescent="0.5500000000000000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5">
        <v>1405027750</v>
      </c>
      <c r="J2683">
        <v>1402867750</v>
      </c>
      <c r="K2683" t="b">
        <v>0</v>
      </c>
      <c r="L2683">
        <v>2</v>
      </c>
      <c r="M2683">
        <f t="shared" si="247"/>
        <v>27.5</v>
      </c>
      <c r="N2683" t="b">
        <v>0</v>
      </c>
      <c r="O2683">
        <f t="shared" si="250"/>
        <v>1</v>
      </c>
      <c r="P2683" t="s">
        <v>8284</v>
      </c>
      <c r="Q2683" t="str">
        <f t="shared" si="251"/>
        <v>food</v>
      </c>
      <c r="R2683" t="str">
        <f t="shared" si="252"/>
        <v>food trucks</v>
      </c>
      <c r="S2683" s="7">
        <f t="shared" si="248"/>
        <v>41830.895254629628</v>
      </c>
      <c r="T2683" s="7">
        <f t="shared" si="249"/>
        <v>41805.895254629628</v>
      </c>
    </row>
    <row r="2684" spans="1:20" ht="43.2" hidden="1" x14ac:dyDescent="0.5500000000000000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5">
        <v>1416635940</v>
      </c>
      <c r="J2684">
        <v>1413838540</v>
      </c>
      <c r="K2684" t="b">
        <v>0</v>
      </c>
      <c r="L2684">
        <v>20</v>
      </c>
      <c r="M2684">
        <f t="shared" si="247"/>
        <v>84.9</v>
      </c>
      <c r="N2684" t="b">
        <v>0</v>
      </c>
      <c r="O2684">
        <f t="shared" si="250"/>
        <v>28</v>
      </c>
      <c r="P2684" t="s">
        <v>8284</v>
      </c>
      <c r="Q2684" t="str">
        <f t="shared" si="251"/>
        <v>food</v>
      </c>
      <c r="R2684" t="str">
        <f t="shared" si="252"/>
        <v>food trucks</v>
      </c>
      <c r="S2684" s="7">
        <f t="shared" si="248"/>
        <v>41965.249305555553</v>
      </c>
      <c r="T2684" s="7">
        <f t="shared" si="249"/>
        <v>41932.871990740743</v>
      </c>
    </row>
    <row r="2685" spans="1:20" ht="43.2" hidden="1" x14ac:dyDescent="0.5500000000000000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5">
        <v>1425233240</v>
      </c>
      <c r="J2685">
        <v>1422641240</v>
      </c>
      <c r="K2685" t="b">
        <v>0</v>
      </c>
      <c r="L2685">
        <v>3</v>
      </c>
      <c r="M2685">
        <f t="shared" si="247"/>
        <v>12</v>
      </c>
      <c r="N2685" t="b">
        <v>0</v>
      </c>
      <c r="O2685">
        <f t="shared" si="250"/>
        <v>0</v>
      </c>
      <c r="P2685" t="s">
        <v>8284</v>
      </c>
      <c r="Q2685" t="str">
        <f t="shared" si="251"/>
        <v>food</v>
      </c>
      <c r="R2685" t="str">
        <f t="shared" si="252"/>
        <v>food trucks</v>
      </c>
      <c r="S2685" s="7">
        <f t="shared" si="248"/>
        <v>42064.75509259259</v>
      </c>
      <c r="T2685" s="7">
        <f t="shared" si="249"/>
        <v>42034.75509259259</v>
      </c>
    </row>
    <row r="2686" spans="1:20" ht="43.2" hidden="1" x14ac:dyDescent="0.5500000000000000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5">
        <v>1407621425</v>
      </c>
      <c r="J2686">
        <v>1404165425</v>
      </c>
      <c r="K2686" t="b">
        <v>0</v>
      </c>
      <c r="L2686">
        <v>4</v>
      </c>
      <c r="M2686">
        <f t="shared" si="247"/>
        <v>200</v>
      </c>
      <c r="N2686" t="b">
        <v>0</v>
      </c>
      <c r="O2686">
        <f t="shared" si="250"/>
        <v>1</v>
      </c>
      <c r="P2686" t="s">
        <v>8284</v>
      </c>
      <c r="Q2686" t="str">
        <f t="shared" si="251"/>
        <v>food</v>
      </c>
      <c r="R2686" t="str">
        <f t="shared" si="252"/>
        <v>food trucks</v>
      </c>
      <c r="S2686" s="7">
        <f t="shared" si="248"/>
        <v>41860.914641203701</v>
      </c>
      <c r="T2686" s="7">
        <f t="shared" si="249"/>
        <v>41820.914641203701</v>
      </c>
    </row>
    <row r="2687" spans="1:20" ht="43.2" hidden="1" x14ac:dyDescent="0.5500000000000000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5">
        <v>1430149330</v>
      </c>
      <c r="J2687">
        <v>1424968930</v>
      </c>
      <c r="K2687" t="b">
        <v>0</v>
      </c>
      <c r="L2687">
        <v>1</v>
      </c>
      <c r="M2687">
        <f t="shared" si="247"/>
        <v>10</v>
      </c>
      <c r="N2687" t="b">
        <v>0</v>
      </c>
      <c r="O2687">
        <f t="shared" si="250"/>
        <v>0</v>
      </c>
      <c r="P2687" t="s">
        <v>8284</v>
      </c>
      <c r="Q2687" t="str">
        <f t="shared" si="251"/>
        <v>food</v>
      </c>
      <c r="R2687" t="str">
        <f t="shared" si="252"/>
        <v>food trucks</v>
      </c>
      <c r="S2687" s="7">
        <f t="shared" si="248"/>
        <v>42121.654282407413</v>
      </c>
      <c r="T2687" s="7">
        <f t="shared" si="249"/>
        <v>42061.69594907407</v>
      </c>
    </row>
    <row r="2688" spans="1:20" ht="43.2" hidden="1" x14ac:dyDescent="0.5500000000000000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5">
        <v>1412119423</v>
      </c>
      <c r="J2688">
        <v>1410391423</v>
      </c>
      <c r="K2688" t="b">
        <v>0</v>
      </c>
      <c r="L2688">
        <v>0</v>
      </c>
      <c r="M2688">
        <f t="shared" si="247"/>
        <v>0</v>
      </c>
      <c r="N2688" t="b">
        <v>0</v>
      </c>
      <c r="O2688">
        <f t="shared" si="250"/>
        <v>0</v>
      </c>
      <c r="P2688" t="s">
        <v>8284</v>
      </c>
      <c r="Q2688" t="str">
        <f t="shared" si="251"/>
        <v>food</v>
      </c>
      <c r="R2688" t="str">
        <f t="shared" si="252"/>
        <v>food trucks</v>
      </c>
      <c r="S2688" s="7">
        <f t="shared" si="248"/>
        <v>41912.974803240737</v>
      </c>
      <c r="T2688" s="7">
        <f t="shared" si="249"/>
        <v>41892.974803240737</v>
      </c>
    </row>
    <row r="2689" spans="1:20" ht="43.2" hidden="1" x14ac:dyDescent="0.5500000000000000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5">
        <v>1435591318</v>
      </c>
      <c r="J2689">
        <v>1432999318</v>
      </c>
      <c r="K2689" t="b">
        <v>0</v>
      </c>
      <c r="L2689">
        <v>0</v>
      </c>
      <c r="M2689">
        <f t="shared" si="247"/>
        <v>0</v>
      </c>
      <c r="N2689" t="b">
        <v>0</v>
      </c>
      <c r="O2689">
        <f t="shared" si="250"/>
        <v>0</v>
      </c>
      <c r="P2689" t="s">
        <v>8284</v>
      </c>
      <c r="Q2689" t="str">
        <f t="shared" si="251"/>
        <v>food</v>
      </c>
      <c r="R2689" t="str">
        <f t="shared" si="252"/>
        <v>food trucks</v>
      </c>
      <c r="S2689" s="7">
        <f t="shared" si="248"/>
        <v>42184.64025462963</v>
      </c>
      <c r="T2689" s="7">
        <f t="shared" si="249"/>
        <v>42154.64025462963</v>
      </c>
    </row>
    <row r="2690" spans="1:20" ht="28.8" hidden="1" x14ac:dyDescent="0.5500000000000000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5">
        <v>1424746800</v>
      </c>
      <c r="J2690">
        <v>1422067870</v>
      </c>
      <c r="K2690" t="b">
        <v>0</v>
      </c>
      <c r="L2690">
        <v>14</v>
      </c>
      <c r="M2690">
        <f t="shared" ref="M2690:M2753" si="253">IF(L2690=0,0,ROUND(E2690/L2690,2))</f>
        <v>5.29</v>
      </c>
      <c r="N2690" t="b">
        <v>0</v>
      </c>
      <c r="O2690">
        <f t="shared" si="250"/>
        <v>0</v>
      </c>
      <c r="P2690" t="s">
        <v>8284</v>
      </c>
      <c r="Q2690" t="str">
        <f t="shared" si="251"/>
        <v>food</v>
      </c>
      <c r="R2690" t="str">
        <f t="shared" si="252"/>
        <v>food trucks</v>
      </c>
      <c r="S2690" s="7">
        <f t="shared" ref="S2690:S2753" si="254">(((I2690/60)/60)/24)+DATE(1970,1,1)</f>
        <v>42059.125</v>
      </c>
      <c r="T2690" s="7">
        <f t="shared" ref="T2690:T2753" si="255">(((J2690/60)/60)/24)+DATE(1970,1,1)</f>
        <v>42028.118865740747</v>
      </c>
    </row>
    <row r="2691" spans="1:20" ht="43.2" hidden="1" x14ac:dyDescent="0.5500000000000000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5">
        <v>1469919890</v>
      </c>
      <c r="J2691">
        <v>1467327890</v>
      </c>
      <c r="K2691" t="b">
        <v>0</v>
      </c>
      <c r="L2691">
        <v>1</v>
      </c>
      <c r="M2691">
        <f t="shared" si="253"/>
        <v>1</v>
      </c>
      <c r="N2691" t="b">
        <v>0</v>
      </c>
      <c r="O2691">
        <f t="shared" ref="O2691:O2754" si="256">ROUND(($E2691*100)/$D2691,0)</f>
        <v>0</v>
      </c>
      <c r="P2691" t="s">
        <v>8284</v>
      </c>
      <c r="Q2691" t="str">
        <f t="shared" ref="Q2691:Q2754" si="257">LEFT(P2691,FIND("/",P2691)-1)</f>
        <v>food</v>
      </c>
      <c r="R2691" t="str">
        <f t="shared" si="252"/>
        <v>food trucks</v>
      </c>
      <c r="S2691" s="7">
        <f t="shared" si="254"/>
        <v>42581.961689814809</v>
      </c>
      <c r="T2691" s="7">
        <f t="shared" si="255"/>
        <v>42551.961689814809</v>
      </c>
    </row>
    <row r="2692" spans="1:20" ht="43.2" hidden="1" x14ac:dyDescent="0.5500000000000000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5">
        <v>1433298676</v>
      </c>
      <c r="J2692">
        <v>1429410676</v>
      </c>
      <c r="K2692" t="b">
        <v>0</v>
      </c>
      <c r="L2692">
        <v>118</v>
      </c>
      <c r="M2692">
        <f t="shared" si="253"/>
        <v>72.760000000000005</v>
      </c>
      <c r="N2692" t="b">
        <v>0</v>
      </c>
      <c r="O2692">
        <f t="shared" si="256"/>
        <v>11</v>
      </c>
      <c r="P2692" t="s">
        <v>8284</v>
      </c>
      <c r="Q2692" t="str">
        <f t="shared" si="257"/>
        <v>food</v>
      </c>
      <c r="R2692" t="str">
        <f t="shared" si="252"/>
        <v>food trucks</v>
      </c>
      <c r="S2692" s="7">
        <f t="shared" si="254"/>
        <v>42158.105046296296</v>
      </c>
      <c r="T2692" s="7">
        <f t="shared" si="255"/>
        <v>42113.105046296296</v>
      </c>
    </row>
    <row r="2693" spans="1:20" ht="28.8" hidden="1" x14ac:dyDescent="0.5500000000000000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5">
        <v>1431278557</v>
      </c>
      <c r="J2693">
        <v>1427390557</v>
      </c>
      <c r="K2693" t="b">
        <v>0</v>
      </c>
      <c r="L2693">
        <v>2</v>
      </c>
      <c r="M2693">
        <f t="shared" si="253"/>
        <v>17.5</v>
      </c>
      <c r="N2693" t="b">
        <v>0</v>
      </c>
      <c r="O2693">
        <f t="shared" si="256"/>
        <v>0</v>
      </c>
      <c r="P2693" t="s">
        <v>8284</v>
      </c>
      <c r="Q2693" t="str">
        <f t="shared" si="257"/>
        <v>food</v>
      </c>
      <c r="R2693" t="str">
        <f t="shared" si="252"/>
        <v>food trucks</v>
      </c>
      <c r="S2693" s="7">
        <f t="shared" si="254"/>
        <v>42134.724039351851</v>
      </c>
      <c r="T2693" s="7">
        <f t="shared" si="255"/>
        <v>42089.724039351851</v>
      </c>
    </row>
    <row r="2694" spans="1:20" ht="43.2" hidden="1" x14ac:dyDescent="0.5500000000000000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5">
        <v>1427266860</v>
      </c>
      <c r="J2694">
        <v>1424678460</v>
      </c>
      <c r="K2694" t="b">
        <v>0</v>
      </c>
      <c r="L2694">
        <v>1</v>
      </c>
      <c r="M2694">
        <f t="shared" si="253"/>
        <v>25</v>
      </c>
      <c r="N2694" t="b">
        <v>0</v>
      </c>
      <c r="O2694">
        <f t="shared" si="256"/>
        <v>1</v>
      </c>
      <c r="P2694" t="s">
        <v>8284</v>
      </c>
      <c r="Q2694" t="str">
        <f t="shared" si="257"/>
        <v>food</v>
      </c>
      <c r="R2694" t="str">
        <f t="shared" si="252"/>
        <v>food trucks</v>
      </c>
      <c r="S2694" s="7">
        <f t="shared" si="254"/>
        <v>42088.292361111111</v>
      </c>
      <c r="T2694" s="7">
        <f t="shared" si="255"/>
        <v>42058.334027777775</v>
      </c>
    </row>
    <row r="2695" spans="1:20" ht="43.2" hidden="1" x14ac:dyDescent="0.5500000000000000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5">
        <v>1407899966</v>
      </c>
      <c r="J2695">
        <v>1405307966</v>
      </c>
      <c r="K2695" t="b">
        <v>0</v>
      </c>
      <c r="L2695">
        <v>3</v>
      </c>
      <c r="M2695">
        <f t="shared" si="253"/>
        <v>13.33</v>
      </c>
      <c r="N2695" t="b">
        <v>0</v>
      </c>
      <c r="O2695">
        <f t="shared" si="256"/>
        <v>1</v>
      </c>
      <c r="P2695" t="s">
        <v>8284</v>
      </c>
      <c r="Q2695" t="str">
        <f t="shared" si="257"/>
        <v>food</v>
      </c>
      <c r="R2695" t="str">
        <f t="shared" si="252"/>
        <v>food trucks</v>
      </c>
      <c r="S2695" s="7">
        <f t="shared" si="254"/>
        <v>41864.138495370367</v>
      </c>
      <c r="T2695" s="7">
        <f t="shared" si="255"/>
        <v>41834.138495370367</v>
      </c>
    </row>
    <row r="2696" spans="1:20" ht="43.2" hidden="1" x14ac:dyDescent="0.5500000000000000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5">
        <v>1411701739</v>
      </c>
      <c r="J2696">
        <v>1409109739</v>
      </c>
      <c r="K2696" t="b">
        <v>0</v>
      </c>
      <c r="L2696">
        <v>1</v>
      </c>
      <c r="M2696">
        <f t="shared" si="253"/>
        <v>1</v>
      </c>
      <c r="N2696" t="b">
        <v>0</v>
      </c>
      <c r="O2696">
        <f t="shared" si="256"/>
        <v>0</v>
      </c>
      <c r="P2696" t="s">
        <v>8284</v>
      </c>
      <c r="Q2696" t="str">
        <f t="shared" si="257"/>
        <v>food</v>
      </c>
      <c r="R2696" t="str">
        <f t="shared" si="252"/>
        <v>food trucks</v>
      </c>
      <c r="S2696" s="7">
        <f t="shared" si="254"/>
        <v>41908.140497685185</v>
      </c>
      <c r="T2696" s="7">
        <f t="shared" si="255"/>
        <v>41878.140497685185</v>
      </c>
    </row>
    <row r="2697" spans="1:20" ht="28.8" hidden="1" x14ac:dyDescent="0.5500000000000000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5">
        <v>1428981718</v>
      </c>
      <c r="J2697">
        <v>1423801318</v>
      </c>
      <c r="K2697" t="b">
        <v>0</v>
      </c>
      <c r="L2697">
        <v>3</v>
      </c>
      <c r="M2697">
        <f t="shared" si="253"/>
        <v>23.67</v>
      </c>
      <c r="N2697" t="b">
        <v>0</v>
      </c>
      <c r="O2697">
        <f t="shared" si="256"/>
        <v>0</v>
      </c>
      <c r="P2697" t="s">
        <v>8284</v>
      </c>
      <c r="Q2697" t="str">
        <f t="shared" si="257"/>
        <v>food</v>
      </c>
      <c r="R2697" t="str">
        <f t="shared" si="252"/>
        <v>food trucks</v>
      </c>
      <c r="S2697" s="7">
        <f t="shared" si="254"/>
        <v>42108.14025462963</v>
      </c>
      <c r="T2697" s="7">
        <f t="shared" si="255"/>
        <v>42048.181921296295</v>
      </c>
    </row>
    <row r="2698" spans="1:20" ht="43.2" hidden="1" x14ac:dyDescent="0.5500000000000000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5">
        <v>1419538560</v>
      </c>
      <c r="J2698">
        <v>1416600960</v>
      </c>
      <c r="K2698" t="b">
        <v>0</v>
      </c>
      <c r="L2698">
        <v>38</v>
      </c>
      <c r="M2698">
        <f t="shared" si="253"/>
        <v>89.21</v>
      </c>
      <c r="N2698" t="b">
        <v>0</v>
      </c>
      <c r="O2698">
        <f t="shared" si="256"/>
        <v>6</v>
      </c>
      <c r="P2698" t="s">
        <v>8284</v>
      </c>
      <c r="Q2698" t="str">
        <f t="shared" si="257"/>
        <v>food</v>
      </c>
      <c r="R2698" t="str">
        <f t="shared" si="252"/>
        <v>food trucks</v>
      </c>
      <c r="S2698" s="7">
        <f t="shared" si="254"/>
        <v>41998.844444444447</v>
      </c>
      <c r="T2698" s="7">
        <f t="shared" si="255"/>
        <v>41964.844444444447</v>
      </c>
    </row>
    <row r="2699" spans="1:20" ht="43.2" hidden="1" x14ac:dyDescent="0.5500000000000000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5">
        <v>1438552800</v>
      </c>
      <c r="J2699">
        <v>1435876423</v>
      </c>
      <c r="K2699" t="b">
        <v>0</v>
      </c>
      <c r="L2699">
        <v>52</v>
      </c>
      <c r="M2699">
        <f t="shared" si="253"/>
        <v>116.56</v>
      </c>
      <c r="N2699" t="b">
        <v>0</v>
      </c>
      <c r="O2699">
        <f t="shared" si="256"/>
        <v>26</v>
      </c>
      <c r="P2699" t="s">
        <v>8284</v>
      </c>
      <c r="Q2699" t="str">
        <f t="shared" si="257"/>
        <v>food</v>
      </c>
      <c r="R2699" t="str">
        <f t="shared" ref="R2699:R2762" si="258">RIGHT(P2699,LEN(P2699)-FIND("/",P2699))</f>
        <v>food trucks</v>
      </c>
      <c r="S2699" s="7">
        <f t="shared" si="254"/>
        <v>42218.916666666672</v>
      </c>
      <c r="T2699" s="7">
        <f t="shared" si="255"/>
        <v>42187.940081018518</v>
      </c>
    </row>
    <row r="2700" spans="1:20" ht="43.2" hidden="1" x14ac:dyDescent="0.5500000000000000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5">
        <v>1403904808</v>
      </c>
      <c r="J2700">
        <v>1401312808</v>
      </c>
      <c r="K2700" t="b">
        <v>0</v>
      </c>
      <c r="L2700">
        <v>2</v>
      </c>
      <c r="M2700">
        <f t="shared" si="253"/>
        <v>13.01</v>
      </c>
      <c r="N2700" t="b">
        <v>0</v>
      </c>
      <c r="O2700">
        <f t="shared" si="256"/>
        <v>0</v>
      </c>
      <c r="P2700" t="s">
        <v>8284</v>
      </c>
      <c r="Q2700" t="str">
        <f t="shared" si="257"/>
        <v>food</v>
      </c>
      <c r="R2700" t="str">
        <f t="shared" si="258"/>
        <v>food trucks</v>
      </c>
      <c r="S2700" s="7">
        <f t="shared" si="254"/>
        <v>41817.898240740738</v>
      </c>
      <c r="T2700" s="7">
        <f t="shared" si="255"/>
        <v>41787.898240740738</v>
      </c>
    </row>
    <row r="2701" spans="1:20" ht="43.2" hidden="1" x14ac:dyDescent="0.5500000000000000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5">
        <v>1407533463</v>
      </c>
      <c r="J2701">
        <v>1404941463</v>
      </c>
      <c r="K2701" t="b">
        <v>0</v>
      </c>
      <c r="L2701">
        <v>0</v>
      </c>
      <c r="M2701">
        <f t="shared" si="253"/>
        <v>0</v>
      </c>
      <c r="N2701" t="b">
        <v>0</v>
      </c>
      <c r="O2701">
        <f t="shared" si="256"/>
        <v>0</v>
      </c>
      <c r="P2701" t="s">
        <v>8284</v>
      </c>
      <c r="Q2701" t="str">
        <f t="shared" si="257"/>
        <v>food</v>
      </c>
      <c r="R2701" t="str">
        <f t="shared" si="258"/>
        <v>food trucks</v>
      </c>
      <c r="S2701" s="7">
        <f t="shared" si="254"/>
        <v>41859.896562499998</v>
      </c>
      <c r="T2701" s="7">
        <f t="shared" si="255"/>
        <v>41829.896562499998</v>
      </c>
    </row>
    <row r="2702" spans="1:20" ht="43.2" hidden="1" x14ac:dyDescent="0.5500000000000000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5">
        <v>1411073972</v>
      </c>
      <c r="J2702">
        <v>1408481972</v>
      </c>
      <c r="K2702" t="b">
        <v>0</v>
      </c>
      <c r="L2702">
        <v>4</v>
      </c>
      <c r="M2702">
        <f t="shared" si="253"/>
        <v>17.5</v>
      </c>
      <c r="N2702" t="b">
        <v>0</v>
      </c>
      <c r="O2702">
        <f t="shared" si="256"/>
        <v>1</v>
      </c>
      <c r="P2702" t="s">
        <v>8284</v>
      </c>
      <c r="Q2702" t="str">
        <f t="shared" si="257"/>
        <v>food</v>
      </c>
      <c r="R2702" t="str">
        <f t="shared" si="258"/>
        <v>food trucks</v>
      </c>
      <c r="S2702" s="7">
        <f t="shared" si="254"/>
        <v>41900.87467592593</v>
      </c>
      <c r="T2702" s="7">
        <f t="shared" si="255"/>
        <v>41870.87467592593</v>
      </c>
    </row>
    <row r="2703" spans="1:20" ht="43.2" hidden="1" x14ac:dyDescent="0.5500000000000000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5">
        <v>1491586534</v>
      </c>
      <c r="J2703">
        <v>1488911734</v>
      </c>
      <c r="K2703" t="b">
        <v>0</v>
      </c>
      <c r="L2703">
        <v>46</v>
      </c>
      <c r="M2703">
        <f t="shared" si="253"/>
        <v>34.130000000000003</v>
      </c>
      <c r="N2703" t="b">
        <v>0</v>
      </c>
      <c r="O2703">
        <f t="shared" si="256"/>
        <v>46</v>
      </c>
      <c r="P2703" t="s">
        <v>8303</v>
      </c>
      <c r="Q2703" t="str">
        <f t="shared" si="257"/>
        <v>theater</v>
      </c>
      <c r="R2703" t="str">
        <f t="shared" si="258"/>
        <v>spaces</v>
      </c>
      <c r="S2703" s="7">
        <f t="shared" si="254"/>
        <v>42832.733032407406</v>
      </c>
      <c r="T2703" s="7">
        <f t="shared" si="255"/>
        <v>42801.774699074071</v>
      </c>
    </row>
    <row r="2704" spans="1:20" ht="43.2" hidden="1" x14ac:dyDescent="0.5500000000000000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5">
        <v>1491416077</v>
      </c>
      <c r="J2704">
        <v>1488827677</v>
      </c>
      <c r="K2704" t="b">
        <v>1</v>
      </c>
      <c r="L2704">
        <v>26</v>
      </c>
      <c r="M2704">
        <f t="shared" si="253"/>
        <v>132.35</v>
      </c>
      <c r="N2704" t="b">
        <v>0</v>
      </c>
      <c r="O2704">
        <f t="shared" si="256"/>
        <v>34</v>
      </c>
      <c r="P2704" t="s">
        <v>8303</v>
      </c>
      <c r="Q2704" t="str">
        <f t="shared" si="257"/>
        <v>theater</v>
      </c>
      <c r="R2704" t="str">
        <f t="shared" si="258"/>
        <v>spaces</v>
      </c>
      <c r="S2704" s="7">
        <f t="shared" si="254"/>
        <v>42830.760150462964</v>
      </c>
      <c r="T2704" s="7">
        <f t="shared" si="255"/>
        <v>42800.801817129628</v>
      </c>
    </row>
    <row r="2705" spans="1:20" ht="28.8" hidden="1" x14ac:dyDescent="0.5500000000000000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5">
        <v>1490196830</v>
      </c>
      <c r="J2705">
        <v>1485016430</v>
      </c>
      <c r="K2705" t="b">
        <v>0</v>
      </c>
      <c r="L2705">
        <v>45</v>
      </c>
      <c r="M2705">
        <f t="shared" si="253"/>
        <v>922.22</v>
      </c>
      <c r="N2705" t="b">
        <v>0</v>
      </c>
      <c r="O2705">
        <f t="shared" si="256"/>
        <v>104</v>
      </c>
      <c r="P2705" t="s">
        <v>8303</v>
      </c>
      <c r="Q2705" t="str">
        <f t="shared" si="257"/>
        <v>theater</v>
      </c>
      <c r="R2705" t="str">
        <f t="shared" si="258"/>
        <v>spaces</v>
      </c>
      <c r="S2705" s="7">
        <f t="shared" si="254"/>
        <v>42816.648495370369</v>
      </c>
      <c r="T2705" s="7">
        <f t="shared" si="255"/>
        <v>42756.690162037034</v>
      </c>
    </row>
    <row r="2706" spans="1:20" ht="43.2" hidden="1" x14ac:dyDescent="0.5500000000000000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5">
        <v>1491421314</v>
      </c>
      <c r="J2706">
        <v>1487709714</v>
      </c>
      <c r="K2706" t="b">
        <v>0</v>
      </c>
      <c r="L2706">
        <v>7</v>
      </c>
      <c r="M2706">
        <f t="shared" si="253"/>
        <v>163.57</v>
      </c>
      <c r="N2706" t="b">
        <v>0</v>
      </c>
      <c r="O2706">
        <f t="shared" si="256"/>
        <v>6</v>
      </c>
      <c r="P2706" t="s">
        <v>8303</v>
      </c>
      <c r="Q2706" t="str">
        <f t="shared" si="257"/>
        <v>theater</v>
      </c>
      <c r="R2706" t="str">
        <f t="shared" si="258"/>
        <v>spaces</v>
      </c>
      <c r="S2706" s="7">
        <f t="shared" si="254"/>
        <v>42830.820763888885</v>
      </c>
      <c r="T2706" s="7">
        <f t="shared" si="255"/>
        <v>42787.862430555557</v>
      </c>
    </row>
    <row r="2707" spans="1:20" ht="28.8" hidden="1" x14ac:dyDescent="0.5500000000000000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5">
        <v>1490389158</v>
      </c>
      <c r="J2707">
        <v>1486504758</v>
      </c>
      <c r="K2707" t="b">
        <v>0</v>
      </c>
      <c r="L2707">
        <v>8</v>
      </c>
      <c r="M2707">
        <f t="shared" si="253"/>
        <v>217.38</v>
      </c>
      <c r="N2707" t="b">
        <v>0</v>
      </c>
      <c r="O2707">
        <f t="shared" si="256"/>
        <v>11</v>
      </c>
      <c r="P2707" t="s">
        <v>8303</v>
      </c>
      <c r="Q2707" t="str">
        <f t="shared" si="257"/>
        <v>theater</v>
      </c>
      <c r="R2707" t="str">
        <f t="shared" si="258"/>
        <v>spaces</v>
      </c>
      <c r="S2707" s="7">
        <f t="shared" si="254"/>
        <v>42818.874513888892</v>
      </c>
      <c r="T2707" s="7">
        <f t="shared" si="255"/>
        <v>42773.916180555556</v>
      </c>
    </row>
    <row r="2708" spans="1:20" ht="43.2" hidden="1" x14ac:dyDescent="0.5500000000000000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5">
        <v>1413442740</v>
      </c>
      <c r="J2708">
        <v>1410937483</v>
      </c>
      <c r="K2708" t="b">
        <v>1</v>
      </c>
      <c r="L2708">
        <v>263</v>
      </c>
      <c r="M2708">
        <f t="shared" si="253"/>
        <v>149.44</v>
      </c>
      <c r="N2708" t="b">
        <v>1</v>
      </c>
      <c r="O2708">
        <f t="shared" si="256"/>
        <v>112</v>
      </c>
      <c r="P2708" t="s">
        <v>8303</v>
      </c>
      <c r="Q2708" t="str">
        <f t="shared" si="257"/>
        <v>theater</v>
      </c>
      <c r="R2708" t="str">
        <f t="shared" si="258"/>
        <v>spaces</v>
      </c>
      <c r="S2708" s="7">
        <f t="shared" si="254"/>
        <v>41928.290972222225</v>
      </c>
      <c r="T2708" s="7">
        <f t="shared" si="255"/>
        <v>41899.294942129629</v>
      </c>
    </row>
    <row r="2709" spans="1:20" ht="43.2" hidden="1" x14ac:dyDescent="0.5500000000000000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5">
        <v>1369637940</v>
      </c>
      <c r="J2709">
        <v>1367088443</v>
      </c>
      <c r="K2709" t="b">
        <v>1</v>
      </c>
      <c r="L2709">
        <v>394</v>
      </c>
      <c r="M2709">
        <f t="shared" si="253"/>
        <v>71.239999999999995</v>
      </c>
      <c r="N2709" t="b">
        <v>1</v>
      </c>
      <c r="O2709">
        <f t="shared" si="256"/>
        <v>351</v>
      </c>
      <c r="P2709" t="s">
        <v>8303</v>
      </c>
      <c r="Q2709" t="str">
        <f t="shared" si="257"/>
        <v>theater</v>
      </c>
      <c r="R2709" t="str">
        <f t="shared" si="258"/>
        <v>spaces</v>
      </c>
      <c r="S2709" s="7">
        <f t="shared" si="254"/>
        <v>41421.290972222225</v>
      </c>
      <c r="T2709" s="7">
        <f t="shared" si="255"/>
        <v>41391.782905092594</v>
      </c>
    </row>
    <row r="2710" spans="1:20" ht="43.2" hidden="1" x14ac:dyDescent="0.5500000000000000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5">
        <v>1469119526</v>
      </c>
      <c r="J2710">
        <v>1463935526</v>
      </c>
      <c r="K2710" t="b">
        <v>1</v>
      </c>
      <c r="L2710">
        <v>1049</v>
      </c>
      <c r="M2710">
        <f t="shared" si="253"/>
        <v>44.46</v>
      </c>
      <c r="N2710" t="b">
        <v>1</v>
      </c>
      <c r="O2710">
        <f t="shared" si="256"/>
        <v>233</v>
      </c>
      <c r="P2710" t="s">
        <v>8303</v>
      </c>
      <c r="Q2710" t="str">
        <f t="shared" si="257"/>
        <v>theater</v>
      </c>
      <c r="R2710" t="str">
        <f t="shared" si="258"/>
        <v>spaces</v>
      </c>
      <c r="S2710" s="7">
        <f t="shared" si="254"/>
        <v>42572.698217592595</v>
      </c>
      <c r="T2710" s="7">
        <f t="shared" si="255"/>
        <v>42512.698217592595</v>
      </c>
    </row>
    <row r="2711" spans="1:20" ht="43.2" hidden="1" x14ac:dyDescent="0.5500000000000000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5">
        <v>1475553540</v>
      </c>
      <c r="J2711">
        <v>1472528141</v>
      </c>
      <c r="K2711" t="b">
        <v>1</v>
      </c>
      <c r="L2711">
        <v>308</v>
      </c>
      <c r="M2711">
        <f t="shared" si="253"/>
        <v>164.94</v>
      </c>
      <c r="N2711" t="b">
        <v>1</v>
      </c>
      <c r="O2711">
        <f t="shared" si="256"/>
        <v>102</v>
      </c>
      <c r="P2711" t="s">
        <v>8303</v>
      </c>
      <c r="Q2711" t="str">
        <f t="shared" si="257"/>
        <v>theater</v>
      </c>
      <c r="R2711" t="str">
        <f t="shared" si="258"/>
        <v>spaces</v>
      </c>
      <c r="S2711" s="7">
        <f t="shared" si="254"/>
        <v>42647.165972222225</v>
      </c>
      <c r="T2711" s="7">
        <f t="shared" si="255"/>
        <v>42612.149780092594</v>
      </c>
    </row>
    <row r="2712" spans="1:20" ht="28.8" hidden="1" x14ac:dyDescent="0.5500000000000000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5">
        <v>1407549600</v>
      </c>
      <c r="J2712">
        <v>1404797428</v>
      </c>
      <c r="K2712" t="b">
        <v>1</v>
      </c>
      <c r="L2712">
        <v>1088</v>
      </c>
      <c r="M2712">
        <f t="shared" si="253"/>
        <v>84.87</v>
      </c>
      <c r="N2712" t="b">
        <v>1</v>
      </c>
      <c r="O2712">
        <f t="shared" si="256"/>
        <v>154</v>
      </c>
      <c r="P2712" t="s">
        <v>8303</v>
      </c>
      <c r="Q2712" t="str">
        <f t="shared" si="257"/>
        <v>theater</v>
      </c>
      <c r="R2712" t="str">
        <f t="shared" si="258"/>
        <v>spaces</v>
      </c>
      <c r="S2712" s="7">
        <f t="shared" si="254"/>
        <v>41860.083333333336</v>
      </c>
      <c r="T2712" s="7">
        <f t="shared" si="255"/>
        <v>41828.229490740741</v>
      </c>
    </row>
    <row r="2713" spans="1:20" ht="43.2" hidden="1" x14ac:dyDescent="0.5500000000000000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5">
        <v>1403301660</v>
      </c>
      <c r="J2713">
        <v>1400694790</v>
      </c>
      <c r="K2713" t="b">
        <v>1</v>
      </c>
      <c r="L2713">
        <v>73</v>
      </c>
      <c r="M2713">
        <f t="shared" si="253"/>
        <v>53.95</v>
      </c>
      <c r="N2713" t="b">
        <v>1</v>
      </c>
      <c r="O2713">
        <f t="shared" si="256"/>
        <v>101</v>
      </c>
      <c r="P2713" t="s">
        <v>8303</v>
      </c>
      <c r="Q2713" t="str">
        <f t="shared" si="257"/>
        <v>theater</v>
      </c>
      <c r="R2713" t="str">
        <f t="shared" si="258"/>
        <v>spaces</v>
      </c>
      <c r="S2713" s="7">
        <f t="shared" si="254"/>
        <v>41810.917361111111</v>
      </c>
      <c r="T2713" s="7">
        <f t="shared" si="255"/>
        <v>41780.745254629634</v>
      </c>
    </row>
    <row r="2714" spans="1:20" ht="43.2" hidden="1" x14ac:dyDescent="0.5500000000000000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5">
        <v>1373738400</v>
      </c>
      <c r="J2714">
        <v>1370568560</v>
      </c>
      <c r="K2714" t="b">
        <v>1</v>
      </c>
      <c r="L2714">
        <v>143</v>
      </c>
      <c r="M2714">
        <f t="shared" si="253"/>
        <v>50.53</v>
      </c>
      <c r="N2714" t="b">
        <v>1</v>
      </c>
      <c r="O2714">
        <f t="shared" si="256"/>
        <v>131</v>
      </c>
      <c r="P2714" t="s">
        <v>8303</v>
      </c>
      <c r="Q2714" t="str">
        <f t="shared" si="257"/>
        <v>theater</v>
      </c>
      <c r="R2714" t="str">
        <f t="shared" si="258"/>
        <v>spaces</v>
      </c>
      <c r="S2714" s="7">
        <f t="shared" si="254"/>
        <v>41468.75</v>
      </c>
      <c r="T2714" s="7">
        <f t="shared" si="255"/>
        <v>41432.062037037038</v>
      </c>
    </row>
    <row r="2715" spans="1:20" ht="43.2" hidden="1" x14ac:dyDescent="0.5500000000000000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5">
        <v>1450971684</v>
      </c>
      <c r="J2715">
        <v>1447515684</v>
      </c>
      <c r="K2715" t="b">
        <v>1</v>
      </c>
      <c r="L2715">
        <v>1420</v>
      </c>
      <c r="M2715">
        <f t="shared" si="253"/>
        <v>108</v>
      </c>
      <c r="N2715" t="b">
        <v>1</v>
      </c>
      <c r="O2715">
        <f t="shared" si="256"/>
        <v>102</v>
      </c>
      <c r="P2715" t="s">
        <v>8303</v>
      </c>
      <c r="Q2715" t="str">
        <f t="shared" si="257"/>
        <v>theater</v>
      </c>
      <c r="R2715" t="str">
        <f t="shared" si="258"/>
        <v>spaces</v>
      </c>
      <c r="S2715" s="7">
        <f t="shared" si="254"/>
        <v>42362.653749999998</v>
      </c>
      <c r="T2715" s="7">
        <f t="shared" si="255"/>
        <v>42322.653749999998</v>
      </c>
    </row>
    <row r="2716" spans="1:20" ht="28.8" hidden="1" x14ac:dyDescent="0.5500000000000000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5">
        <v>1476486000</v>
      </c>
      <c r="J2716">
        <v>1474040596</v>
      </c>
      <c r="K2716" t="b">
        <v>1</v>
      </c>
      <c r="L2716">
        <v>305</v>
      </c>
      <c r="M2716">
        <f t="shared" si="253"/>
        <v>95.37</v>
      </c>
      <c r="N2716" t="b">
        <v>1</v>
      </c>
      <c r="O2716">
        <f t="shared" si="256"/>
        <v>116</v>
      </c>
      <c r="P2716" t="s">
        <v>8303</v>
      </c>
      <c r="Q2716" t="str">
        <f t="shared" si="257"/>
        <v>theater</v>
      </c>
      <c r="R2716" t="str">
        <f t="shared" si="258"/>
        <v>spaces</v>
      </c>
      <c r="S2716" s="7">
        <f t="shared" si="254"/>
        <v>42657.958333333328</v>
      </c>
      <c r="T2716" s="7">
        <f t="shared" si="255"/>
        <v>42629.655046296291</v>
      </c>
    </row>
    <row r="2717" spans="1:20" ht="43.2" hidden="1" x14ac:dyDescent="0.5500000000000000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5">
        <v>1456047228</v>
      </c>
      <c r="J2717">
        <v>1453109628</v>
      </c>
      <c r="K2717" t="b">
        <v>1</v>
      </c>
      <c r="L2717">
        <v>551</v>
      </c>
      <c r="M2717">
        <f t="shared" si="253"/>
        <v>57.63</v>
      </c>
      <c r="N2717" t="b">
        <v>1</v>
      </c>
      <c r="O2717">
        <f t="shared" si="256"/>
        <v>265</v>
      </c>
      <c r="P2717" t="s">
        <v>8303</v>
      </c>
      <c r="Q2717" t="str">
        <f t="shared" si="257"/>
        <v>theater</v>
      </c>
      <c r="R2717" t="str">
        <f t="shared" si="258"/>
        <v>spaces</v>
      </c>
      <c r="S2717" s="7">
        <f t="shared" si="254"/>
        <v>42421.398472222223</v>
      </c>
      <c r="T2717" s="7">
        <f t="shared" si="255"/>
        <v>42387.398472222223</v>
      </c>
    </row>
    <row r="2718" spans="1:20" ht="57.6" hidden="1" x14ac:dyDescent="0.5500000000000000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5">
        <v>1444291193</v>
      </c>
      <c r="J2718">
        <v>1441699193</v>
      </c>
      <c r="K2718" t="b">
        <v>1</v>
      </c>
      <c r="L2718">
        <v>187</v>
      </c>
      <c r="M2718">
        <f t="shared" si="253"/>
        <v>64.16</v>
      </c>
      <c r="N2718" t="b">
        <v>1</v>
      </c>
      <c r="O2718">
        <f t="shared" si="256"/>
        <v>120</v>
      </c>
      <c r="P2718" t="s">
        <v>8303</v>
      </c>
      <c r="Q2718" t="str">
        <f t="shared" si="257"/>
        <v>theater</v>
      </c>
      <c r="R2718" t="str">
        <f t="shared" si="258"/>
        <v>spaces</v>
      </c>
      <c r="S2718" s="7">
        <f t="shared" si="254"/>
        <v>42285.333252314813</v>
      </c>
      <c r="T2718" s="7">
        <f t="shared" si="255"/>
        <v>42255.333252314813</v>
      </c>
    </row>
    <row r="2719" spans="1:20" ht="43.2" hidden="1" x14ac:dyDescent="0.5500000000000000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5">
        <v>1417906649</v>
      </c>
      <c r="J2719">
        <v>1414015049</v>
      </c>
      <c r="K2719" t="b">
        <v>1</v>
      </c>
      <c r="L2719">
        <v>325</v>
      </c>
      <c r="M2719">
        <f t="shared" si="253"/>
        <v>92.39</v>
      </c>
      <c r="N2719" t="b">
        <v>1</v>
      </c>
      <c r="O2719">
        <f t="shared" si="256"/>
        <v>120</v>
      </c>
      <c r="P2719" t="s">
        <v>8303</v>
      </c>
      <c r="Q2719" t="str">
        <f t="shared" si="257"/>
        <v>theater</v>
      </c>
      <c r="R2719" t="str">
        <f t="shared" si="258"/>
        <v>spaces</v>
      </c>
      <c r="S2719" s="7">
        <f t="shared" si="254"/>
        <v>41979.956585648149</v>
      </c>
      <c r="T2719" s="7">
        <f t="shared" si="255"/>
        <v>41934.914918981485</v>
      </c>
    </row>
    <row r="2720" spans="1:20" ht="43.2" hidden="1" x14ac:dyDescent="0.5500000000000000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5">
        <v>1462316400</v>
      </c>
      <c r="J2720">
        <v>1459865945</v>
      </c>
      <c r="K2720" t="b">
        <v>1</v>
      </c>
      <c r="L2720">
        <v>148</v>
      </c>
      <c r="M2720">
        <f t="shared" si="253"/>
        <v>125.98</v>
      </c>
      <c r="N2720" t="b">
        <v>1</v>
      </c>
      <c r="O2720">
        <f t="shared" si="256"/>
        <v>104</v>
      </c>
      <c r="P2720" t="s">
        <v>8303</v>
      </c>
      <c r="Q2720" t="str">
        <f t="shared" si="257"/>
        <v>theater</v>
      </c>
      <c r="R2720" t="str">
        <f t="shared" si="258"/>
        <v>spaces</v>
      </c>
      <c r="S2720" s="7">
        <f t="shared" si="254"/>
        <v>42493.958333333328</v>
      </c>
      <c r="T2720" s="7">
        <f t="shared" si="255"/>
        <v>42465.596585648149</v>
      </c>
    </row>
    <row r="2721" spans="1:20" ht="43.2" hidden="1" x14ac:dyDescent="0.5500000000000000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5">
        <v>1460936694</v>
      </c>
      <c r="J2721">
        <v>1455756294</v>
      </c>
      <c r="K2721" t="b">
        <v>0</v>
      </c>
      <c r="L2721">
        <v>69</v>
      </c>
      <c r="M2721">
        <f t="shared" si="253"/>
        <v>94.64</v>
      </c>
      <c r="N2721" t="b">
        <v>1</v>
      </c>
      <c r="O2721">
        <f t="shared" si="256"/>
        <v>109</v>
      </c>
      <c r="P2721" t="s">
        <v>8303</v>
      </c>
      <c r="Q2721" t="str">
        <f t="shared" si="257"/>
        <v>theater</v>
      </c>
      <c r="R2721" t="str">
        <f t="shared" si="258"/>
        <v>spaces</v>
      </c>
      <c r="S2721" s="7">
        <f t="shared" si="254"/>
        <v>42477.989513888882</v>
      </c>
      <c r="T2721" s="7">
        <f t="shared" si="255"/>
        <v>42418.031180555554</v>
      </c>
    </row>
    <row r="2722" spans="1:20" ht="43.2" hidden="1" x14ac:dyDescent="0.5500000000000000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5">
        <v>1478866253</v>
      </c>
      <c r="J2722">
        <v>1476270653</v>
      </c>
      <c r="K2722" t="b">
        <v>0</v>
      </c>
      <c r="L2722">
        <v>173</v>
      </c>
      <c r="M2722">
        <f t="shared" si="253"/>
        <v>170.7</v>
      </c>
      <c r="N2722" t="b">
        <v>1</v>
      </c>
      <c r="O2722">
        <f t="shared" si="256"/>
        <v>118</v>
      </c>
      <c r="P2722" t="s">
        <v>8303</v>
      </c>
      <c r="Q2722" t="str">
        <f t="shared" si="257"/>
        <v>theater</v>
      </c>
      <c r="R2722" t="str">
        <f t="shared" si="258"/>
        <v>spaces</v>
      </c>
      <c r="S2722" s="7">
        <f t="shared" si="254"/>
        <v>42685.507557870369</v>
      </c>
      <c r="T2722" s="7">
        <f t="shared" si="255"/>
        <v>42655.465891203698</v>
      </c>
    </row>
    <row r="2723" spans="1:20" ht="43.2" hidden="1" x14ac:dyDescent="0.5500000000000000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5">
        <v>1378494000</v>
      </c>
      <c r="J2723">
        <v>1375880598</v>
      </c>
      <c r="K2723" t="b">
        <v>0</v>
      </c>
      <c r="L2723">
        <v>269</v>
      </c>
      <c r="M2723">
        <f t="shared" si="253"/>
        <v>40.76</v>
      </c>
      <c r="N2723" t="b">
        <v>1</v>
      </c>
      <c r="O2723">
        <f t="shared" si="256"/>
        <v>1462</v>
      </c>
      <c r="P2723" t="s">
        <v>8295</v>
      </c>
      <c r="Q2723" t="str">
        <f t="shared" si="257"/>
        <v>technology</v>
      </c>
      <c r="R2723" t="str">
        <f t="shared" si="258"/>
        <v>hardware</v>
      </c>
      <c r="S2723" s="7">
        <f t="shared" si="254"/>
        <v>41523.791666666664</v>
      </c>
      <c r="T2723" s="7">
        <f t="shared" si="255"/>
        <v>41493.543958333335</v>
      </c>
    </row>
    <row r="2724" spans="1:20" ht="43.2" hidden="1" x14ac:dyDescent="0.5500000000000000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5">
        <v>1485722053</v>
      </c>
      <c r="J2724">
        <v>1480538053</v>
      </c>
      <c r="K2724" t="b">
        <v>0</v>
      </c>
      <c r="L2724">
        <v>185</v>
      </c>
      <c r="M2724">
        <f t="shared" si="253"/>
        <v>68.25</v>
      </c>
      <c r="N2724" t="b">
        <v>1</v>
      </c>
      <c r="O2724">
        <f t="shared" si="256"/>
        <v>253</v>
      </c>
      <c r="P2724" t="s">
        <v>8295</v>
      </c>
      <c r="Q2724" t="str">
        <f t="shared" si="257"/>
        <v>technology</v>
      </c>
      <c r="R2724" t="str">
        <f t="shared" si="258"/>
        <v>hardware</v>
      </c>
      <c r="S2724" s="7">
        <f t="shared" si="254"/>
        <v>42764.857094907406</v>
      </c>
      <c r="T2724" s="7">
        <f t="shared" si="255"/>
        <v>42704.857094907406</v>
      </c>
    </row>
    <row r="2725" spans="1:20" ht="43.2" hidden="1" x14ac:dyDescent="0.5500000000000000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5">
        <v>1420060088</v>
      </c>
      <c r="J2725">
        <v>1414872488</v>
      </c>
      <c r="K2725" t="b">
        <v>0</v>
      </c>
      <c r="L2725">
        <v>176</v>
      </c>
      <c r="M2725">
        <f t="shared" si="253"/>
        <v>95.49</v>
      </c>
      <c r="N2725" t="b">
        <v>1</v>
      </c>
      <c r="O2725">
        <f t="shared" si="256"/>
        <v>140</v>
      </c>
      <c r="P2725" t="s">
        <v>8295</v>
      </c>
      <c r="Q2725" t="str">
        <f t="shared" si="257"/>
        <v>technology</v>
      </c>
      <c r="R2725" t="str">
        <f t="shared" si="258"/>
        <v>hardware</v>
      </c>
      <c r="S2725" s="7">
        <f t="shared" si="254"/>
        <v>42004.880648148144</v>
      </c>
      <c r="T2725" s="7">
        <f t="shared" si="255"/>
        <v>41944.83898148148</v>
      </c>
    </row>
    <row r="2726" spans="1:20" ht="43.2" hidden="1" x14ac:dyDescent="0.5500000000000000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5">
        <v>1439625059</v>
      </c>
      <c r="J2726">
        <v>1436860259</v>
      </c>
      <c r="K2726" t="b">
        <v>0</v>
      </c>
      <c r="L2726">
        <v>1019</v>
      </c>
      <c r="M2726">
        <f t="shared" si="253"/>
        <v>7.19</v>
      </c>
      <c r="N2726" t="b">
        <v>1</v>
      </c>
      <c r="O2726">
        <f t="shared" si="256"/>
        <v>297</v>
      </c>
      <c r="P2726" t="s">
        <v>8295</v>
      </c>
      <c r="Q2726" t="str">
        <f t="shared" si="257"/>
        <v>technology</v>
      </c>
      <c r="R2726" t="str">
        <f t="shared" si="258"/>
        <v>hardware</v>
      </c>
      <c r="S2726" s="7">
        <f t="shared" si="254"/>
        <v>42231.32707175926</v>
      </c>
      <c r="T2726" s="7">
        <f t="shared" si="255"/>
        <v>42199.32707175926</v>
      </c>
    </row>
    <row r="2727" spans="1:20" ht="28.8" hidden="1" x14ac:dyDescent="0.5500000000000000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5">
        <v>1488390735</v>
      </c>
      <c r="J2727">
        <v>1484070735</v>
      </c>
      <c r="K2727" t="b">
        <v>0</v>
      </c>
      <c r="L2727">
        <v>113</v>
      </c>
      <c r="M2727">
        <f t="shared" si="253"/>
        <v>511.65</v>
      </c>
      <c r="N2727" t="b">
        <v>1</v>
      </c>
      <c r="O2727">
        <f t="shared" si="256"/>
        <v>145</v>
      </c>
      <c r="P2727" t="s">
        <v>8295</v>
      </c>
      <c r="Q2727" t="str">
        <f t="shared" si="257"/>
        <v>technology</v>
      </c>
      <c r="R2727" t="str">
        <f t="shared" si="258"/>
        <v>hardware</v>
      </c>
      <c r="S2727" s="7">
        <f t="shared" si="254"/>
        <v>42795.744618055556</v>
      </c>
      <c r="T2727" s="7">
        <f t="shared" si="255"/>
        <v>42745.744618055556</v>
      </c>
    </row>
    <row r="2728" spans="1:20" hidden="1" x14ac:dyDescent="0.5500000000000000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5">
        <v>1461333311</v>
      </c>
      <c r="J2728">
        <v>1458741311</v>
      </c>
      <c r="K2728" t="b">
        <v>0</v>
      </c>
      <c r="L2728">
        <v>404</v>
      </c>
      <c r="M2728">
        <f t="shared" si="253"/>
        <v>261.75</v>
      </c>
      <c r="N2728" t="b">
        <v>1</v>
      </c>
      <c r="O2728">
        <f t="shared" si="256"/>
        <v>106</v>
      </c>
      <c r="P2728" t="s">
        <v>8295</v>
      </c>
      <c r="Q2728" t="str">
        <f t="shared" si="257"/>
        <v>technology</v>
      </c>
      <c r="R2728" t="str">
        <f t="shared" si="258"/>
        <v>hardware</v>
      </c>
      <c r="S2728" s="7">
        <f t="shared" si="254"/>
        <v>42482.579988425925</v>
      </c>
      <c r="T2728" s="7">
        <f t="shared" si="255"/>
        <v>42452.579988425925</v>
      </c>
    </row>
    <row r="2729" spans="1:20" ht="43.2" hidden="1" x14ac:dyDescent="0.5500000000000000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5">
        <v>1438964063</v>
      </c>
      <c r="J2729">
        <v>1436804063</v>
      </c>
      <c r="K2729" t="b">
        <v>0</v>
      </c>
      <c r="L2729">
        <v>707</v>
      </c>
      <c r="M2729">
        <f t="shared" si="253"/>
        <v>69.760000000000005</v>
      </c>
      <c r="N2729" t="b">
        <v>1</v>
      </c>
      <c r="O2729">
        <f t="shared" si="256"/>
        <v>493</v>
      </c>
      <c r="P2729" t="s">
        <v>8295</v>
      </c>
      <c r="Q2729" t="str">
        <f t="shared" si="257"/>
        <v>technology</v>
      </c>
      <c r="R2729" t="str">
        <f t="shared" si="258"/>
        <v>hardware</v>
      </c>
      <c r="S2729" s="7">
        <f t="shared" si="254"/>
        <v>42223.676655092597</v>
      </c>
      <c r="T2729" s="7">
        <f t="shared" si="255"/>
        <v>42198.676655092597</v>
      </c>
    </row>
    <row r="2730" spans="1:20" ht="28.8" hidden="1" x14ac:dyDescent="0.5500000000000000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5">
        <v>1451485434</v>
      </c>
      <c r="J2730">
        <v>1448461434</v>
      </c>
      <c r="K2730" t="b">
        <v>0</v>
      </c>
      <c r="L2730">
        <v>392</v>
      </c>
      <c r="M2730">
        <f t="shared" si="253"/>
        <v>77.23</v>
      </c>
      <c r="N2730" t="b">
        <v>1</v>
      </c>
      <c r="O2730">
        <f t="shared" si="256"/>
        <v>202</v>
      </c>
      <c r="P2730" t="s">
        <v>8295</v>
      </c>
      <c r="Q2730" t="str">
        <f t="shared" si="257"/>
        <v>technology</v>
      </c>
      <c r="R2730" t="str">
        <f t="shared" si="258"/>
        <v>hardware</v>
      </c>
      <c r="S2730" s="7">
        <f t="shared" si="254"/>
        <v>42368.59993055556</v>
      </c>
      <c r="T2730" s="7">
        <f t="shared" si="255"/>
        <v>42333.59993055556</v>
      </c>
    </row>
    <row r="2731" spans="1:20" ht="28.8" hidden="1" x14ac:dyDescent="0.5500000000000000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5">
        <v>1430459197</v>
      </c>
      <c r="J2731">
        <v>1427867197</v>
      </c>
      <c r="K2731" t="b">
        <v>0</v>
      </c>
      <c r="L2731">
        <v>23</v>
      </c>
      <c r="M2731">
        <f t="shared" si="253"/>
        <v>340.57</v>
      </c>
      <c r="N2731" t="b">
        <v>1</v>
      </c>
      <c r="O2731">
        <f t="shared" si="256"/>
        <v>104</v>
      </c>
      <c r="P2731" t="s">
        <v>8295</v>
      </c>
      <c r="Q2731" t="str">
        <f t="shared" si="257"/>
        <v>technology</v>
      </c>
      <c r="R2731" t="str">
        <f t="shared" si="258"/>
        <v>hardware</v>
      </c>
      <c r="S2731" s="7">
        <f t="shared" si="254"/>
        <v>42125.240706018521</v>
      </c>
      <c r="T2731" s="7">
        <f t="shared" si="255"/>
        <v>42095.240706018521</v>
      </c>
    </row>
    <row r="2732" spans="1:20" ht="28.8" hidden="1" x14ac:dyDescent="0.5500000000000000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5">
        <v>1366635575</v>
      </c>
      <c r="J2732">
        <v>1363611575</v>
      </c>
      <c r="K2732" t="b">
        <v>0</v>
      </c>
      <c r="L2732">
        <v>682</v>
      </c>
      <c r="M2732">
        <f t="shared" si="253"/>
        <v>67.42</v>
      </c>
      <c r="N2732" t="b">
        <v>1</v>
      </c>
      <c r="O2732">
        <f t="shared" si="256"/>
        <v>170</v>
      </c>
      <c r="P2732" t="s">
        <v>8295</v>
      </c>
      <c r="Q2732" t="str">
        <f t="shared" si="257"/>
        <v>technology</v>
      </c>
      <c r="R2732" t="str">
        <f t="shared" si="258"/>
        <v>hardware</v>
      </c>
      <c r="S2732" s="7">
        <f t="shared" si="254"/>
        <v>41386.541377314818</v>
      </c>
      <c r="T2732" s="7">
        <f t="shared" si="255"/>
        <v>41351.541377314818</v>
      </c>
    </row>
    <row r="2733" spans="1:20" ht="43.2" hidden="1" x14ac:dyDescent="0.5500000000000000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5">
        <v>1413604800</v>
      </c>
      <c r="J2733">
        <v>1408624622</v>
      </c>
      <c r="K2733" t="b">
        <v>0</v>
      </c>
      <c r="L2733">
        <v>37</v>
      </c>
      <c r="M2733">
        <f t="shared" si="253"/>
        <v>845.7</v>
      </c>
      <c r="N2733" t="b">
        <v>1</v>
      </c>
      <c r="O2733">
        <f t="shared" si="256"/>
        <v>104</v>
      </c>
      <c r="P2733" t="s">
        <v>8295</v>
      </c>
      <c r="Q2733" t="str">
        <f t="shared" si="257"/>
        <v>technology</v>
      </c>
      <c r="R2733" t="str">
        <f t="shared" si="258"/>
        <v>hardware</v>
      </c>
      <c r="S2733" s="7">
        <f t="shared" si="254"/>
        <v>41930.166666666664</v>
      </c>
      <c r="T2733" s="7">
        <f t="shared" si="255"/>
        <v>41872.525717592594</v>
      </c>
    </row>
    <row r="2734" spans="1:20" ht="43.2" hidden="1" x14ac:dyDescent="0.5500000000000000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5">
        <v>1369699200</v>
      </c>
      <c r="J2734">
        <v>1366917828</v>
      </c>
      <c r="K2734" t="b">
        <v>0</v>
      </c>
      <c r="L2734">
        <v>146</v>
      </c>
      <c r="M2734">
        <f t="shared" si="253"/>
        <v>97.19</v>
      </c>
      <c r="N2734" t="b">
        <v>1</v>
      </c>
      <c r="O2734">
        <f t="shared" si="256"/>
        <v>118</v>
      </c>
      <c r="P2734" t="s">
        <v>8295</v>
      </c>
      <c r="Q2734" t="str">
        <f t="shared" si="257"/>
        <v>technology</v>
      </c>
      <c r="R2734" t="str">
        <f t="shared" si="258"/>
        <v>hardware</v>
      </c>
      <c r="S2734" s="7">
        <f t="shared" si="254"/>
        <v>41422</v>
      </c>
      <c r="T2734" s="7">
        <f t="shared" si="255"/>
        <v>41389.808194444442</v>
      </c>
    </row>
    <row r="2735" spans="1:20" ht="43.2" hidden="1" x14ac:dyDescent="0.5500000000000000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5">
        <v>1428643974</v>
      </c>
      <c r="J2735">
        <v>1423463574</v>
      </c>
      <c r="K2735" t="b">
        <v>0</v>
      </c>
      <c r="L2735">
        <v>119</v>
      </c>
      <c r="M2735">
        <f t="shared" si="253"/>
        <v>451.84</v>
      </c>
      <c r="N2735" t="b">
        <v>1</v>
      </c>
      <c r="O2735">
        <f t="shared" si="256"/>
        <v>108</v>
      </c>
      <c r="P2735" t="s">
        <v>8295</v>
      </c>
      <c r="Q2735" t="str">
        <f t="shared" si="257"/>
        <v>technology</v>
      </c>
      <c r="R2735" t="str">
        <f t="shared" si="258"/>
        <v>hardware</v>
      </c>
      <c r="S2735" s="7">
        <f t="shared" si="254"/>
        <v>42104.231180555551</v>
      </c>
      <c r="T2735" s="7">
        <f t="shared" si="255"/>
        <v>42044.272847222222</v>
      </c>
    </row>
    <row r="2736" spans="1:20" ht="43.2" hidden="1" x14ac:dyDescent="0.5500000000000000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5">
        <v>1476395940</v>
      </c>
      <c r="J2736">
        <v>1473782592</v>
      </c>
      <c r="K2736" t="b">
        <v>0</v>
      </c>
      <c r="L2736">
        <v>163</v>
      </c>
      <c r="M2736">
        <f t="shared" si="253"/>
        <v>138.66999999999999</v>
      </c>
      <c r="N2736" t="b">
        <v>1</v>
      </c>
      <c r="O2736">
        <f t="shared" si="256"/>
        <v>2260300</v>
      </c>
      <c r="P2736" t="s">
        <v>8295</v>
      </c>
      <c r="Q2736" t="str">
        <f t="shared" si="257"/>
        <v>technology</v>
      </c>
      <c r="R2736" t="str">
        <f t="shared" si="258"/>
        <v>hardware</v>
      </c>
      <c r="S2736" s="7">
        <f t="shared" si="254"/>
        <v>42656.915972222225</v>
      </c>
      <c r="T2736" s="7">
        <f t="shared" si="255"/>
        <v>42626.668888888889</v>
      </c>
    </row>
    <row r="2737" spans="1:20" ht="43.2" hidden="1" x14ac:dyDescent="0.5500000000000000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5">
        <v>1363204800</v>
      </c>
      <c r="J2737">
        <v>1360551250</v>
      </c>
      <c r="K2737" t="b">
        <v>0</v>
      </c>
      <c r="L2737">
        <v>339</v>
      </c>
      <c r="M2737">
        <f t="shared" si="253"/>
        <v>21.64</v>
      </c>
      <c r="N2737" t="b">
        <v>1</v>
      </c>
      <c r="O2737">
        <f t="shared" si="256"/>
        <v>978</v>
      </c>
      <c r="P2737" t="s">
        <v>8295</v>
      </c>
      <c r="Q2737" t="str">
        <f t="shared" si="257"/>
        <v>technology</v>
      </c>
      <c r="R2737" t="str">
        <f t="shared" si="258"/>
        <v>hardware</v>
      </c>
      <c r="S2737" s="7">
        <f t="shared" si="254"/>
        <v>41346.833333333336</v>
      </c>
      <c r="T2737" s="7">
        <f t="shared" si="255"/>
        <v>41316.120949074073</v>
      </c>
    </row>
    <row r="2738" spans="1:20" ht="57.6" hidden="1" x14ac:dyDescent="0.5500000000000000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5">
        <v>1398268773</v>
      </c>
      <c r="J2738">
        <v>1395676773</v>
      </c>
      <c r="K2738" t="b">
        <v>0</v>
      </c>
      <c r="L2738">
        <v>58</v>
      </c>
      <c r="M2738">
        <f t="shared" si="253"/>
        <v>169.52</v>
      </c>
      <c r="N2738" t="b">
        <v>1</v>
      </c>
      <c r="O2738">
        <f t="shared" si="256"/>
        <v>123</v>
      </c>
      <c r="P2738" t="s">
        <v>8295</v>
      </c>
      <c r="Q2738" t="str">
        <f t="shared" si="257"/>
        <v>technology</v>
      </c>
      <c r="R2738" t="str">
        <f t="shared" si="258"/>
        <v>hardware</v>
      </c>
      <c r="S2738" s="7">
        <f t="shared" si="254"/>
        <v>41752.666354166664</v>
      </c>
      <c r="T2738" s="7">
        <f t="shared" si="255"/>
        <v>41722.666354166664</v>
      </c>
    </row>
    <row r="2739" spans="1:20" ht="43.2" hidden="1" x14ac:dyDescent="0.5500000000000000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5">
        <v>1389812400</v>
      </c>
      <c r="J2739">
        <v>1386108087</v>
      </c>
      <c r="K2739" t="b">
        <v>0</v>
      </c>
      <c r="L2739">
        <v>456</v>
      </c>
      <c r="M2739">
        <f t="shared" si="253"/>
        <v>161.88</v>
      </c>
      <c r="N2739" t="b">
        <v>1</v>
      </c>
      <c r="O2739">
        <f t="shared" si="256"/>
        <v>246</v>
      </c>
      <c r="P2739" t="s">
        <v>8295</v>
      </c>
      <c r="Q2739" t="str">
        <f t="shared" si="257"/>
        <v>technology</v>
      </c>
      <c r="R2739" t="str">
        <f t="shared" si="258"/>
        <v>hardware</v>
      </c>
      <c r="S2739" s="7">
        <f t="shared" si="254"/>
        <v>41654.791666666664</v>
      </c>
      <c r="T2739" s="7">
        <f t="shared" si="255"/>
        <v>41611.917673611111</v>
      </c>
    </row>
    <row r="2740" spans="1:20" ht="43.2" hidden="1" x14ac:dyDescent="0.5500000000000000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5">
        <v>1478402804</v>
      </c>
      <c r="J2740">
        <v>1473218804</v>
      </c>
      <c r="K2740" t="b">
        <v>0</v>
      </c>
      <c r="L2740">
        <v>15</v>
      </c>
      <c r="M2740">
        <f t="shared" si="253"/>
        <v>493.13</v>
      </c>
      <c r="N2740" t="b">
        <v>1</v>
      </c>
      <c r="O2740">
        <f t="shared" si="256"/>
        <v>148</v>
      </c>
      <c r="P2740" t="s">
        <v>8295</v>
      </c>
      <c r="Q2740" t="str">
        <f t="shared" si="257"/>
        <v>technology</v>
      </c>
      <c r="R2740" t="str">
        <f t="shared" si="258"/>
        <v>hardware</v>
      </c>
      <c r="S2740" s="7">
        <f t="shared" si="254"/>
        <v>42680.143564814818</v>
      </c>
      <c r="T2740" s="7">
        <f t="shared" si="255"/>
        <v>42620.143564814818</v>
      </c>
    </row>
    <row r="2741" spans="1:20" ht="43.2" hidden="1" x14ac:dyDescent="0.5500000000000000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5">
        <v>1399324717</v>
      </c>
      <c r="J2741">
        <v>1395436717</v>
      </c>
      <c r="K2741" t="b">
        <v>0</v>
      </c>
      <c r="L2741">
        <v>191</v>
      </c>
      <c r="M2741">
        <f t="shared" si="253"/>
        <v>22.12</v>
      </c>
      <c r="N2741" t="b">
        <v>1</v>
      </c>
      <c r="O2741">
        <f t="shared" si="256"/>
        <v>384</v>
      </c>
      <c r="P2741" t="s">
        <v>8295</v>
      </c>
      <c r="Q2741" t="str">
        <f t="shared" si="257"/>
        <v>technology</v>
      </c>
      <c r="R2741" t="str">
        <f t="shared" si="258"/>
        <v>hardware</v>
      </c>
      <c r="S2741" s="7">
        <f t="shared" si="254"/>
        <v>41764.887928240743</v>
      </c>
      <c r="T2741" s="7">
        <f t="shared" si="255"/>
        <v>41719.887928240743</v>
      </c>
    </row>
    <row r="2742" spans="1:20" ht="28.8" hidden="1" x14ac:dyDescent="0.5500000000000000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5">
        <v>1426117552</v>
      </c>
      <c r="J2742">
        <v>1423529152</v>
      </c>
      <c r="K2742" t="b">
        <v>0</v>
      </c>
      <c r="L2742">
        <v>17</v>
      </c>
      <c r="M2742">
        <f t="shared" si="253"/>
        <v>18.239999999999998</v>
      </c>
      <c r="N2742" t="b">
        <v>1</v>
      </c>
      <c r="O2742">
        <f t="shared" si="256"/>
        <v>103</v>
      </c>
      <c r="P2742" t="s">
        <v>8295</v>
      </c>
      <c r="Q2742" t="str">
        <f t="shared" si="257"/>
        <v>technology</v>
      </c>
      <c r="R2742" t="str">
        <f t="shared" si="258"/>
        <v>hardware</v>
      </c>
      <c r="S2742" s="7">
        <f t="shared" si="254"/>
        <v>42074.99018518519</v>
      </c>
      <c r="T2742" s="7">
        <f t="shared" si="255"/>
        <v>42045.031851851847</v>
      </c>
    </row>
    <row r="2743" spans="1:20" ht="28.8" hidden="1" x14ac:dyDescent="0.5500000000000000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5">
        <v>1413770820</v>
      </c>
      <c r="J2743">
        <v>1412005602</v>
      </c>
      <c r="K2743" t="b">
        <v>0</v>
      </c>
      <c r="L2743">
        <v>4</v>
      </c>
      <c r="M2743">
        <f t="shared" si="253"/>
        <v>8.75</v>
      </c>
      <c r="N2743" t="b">
        <v>0</v>
      </c>
      <c r="O2743">
        <f t="shared" si="256"/>
        <v>0</v>
      </c>
      <c r="P2743" t="s">
        <v>8304</v>
      </c>
      <c r="Q2743" t="str">
        <f t="shared" si="257"/>
        <v>publishing</v>
      </c>
      <c r="R2743" t="str">
        <f t="shared" si="258"/>
        <v>children's books</v>
      </c>
      <c r="S2743" s="7">
        <f t="shared" si="254"/>
        <v>41932.088194444441</v>
      </c>
      <c r="T2743" s="7">
        <f t="shared" si="255"/>
        <v>41911.657430555555</v>
      </c>
    </row>
    <row r="2744" spans="1:20" ht="43.2" hidden="1" x14ac:dyDescent="0.5500000000000000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5">
        <v>1337102187</v>
      </c>
      <c r="J2744">
        <v>1335892587</v>
      </c>
      <c r="K2744" t="b">
        <v>0</v>
      </c>
      <c r="L2744">
        <v>18</v>
      </c>
      <c r="M2744">
        <f t="shared" si="253"/>
        <v>40.61</v>
      </c>
      <c r="N2744" t="b">
        <v>0</v>
      </c>
      <c r="O2744">
        <f t="shared" si="256"/>
        <v>29</v>
      </c>
      <c r="P2744" t="s">
        <v>8304</v>
      </c>
      <c r="Q2744" t="str">
        <f t="shared" si="257"/>
        <v>publishing</v>
      </c>
      <c r="R2744" t="str">
        <f t="shared" si="258"/>
        <v>children's books</v>
      </c>
      <c r="S2744" s="7">
        <f t="shared" si="254"/>
        <v>41044.719756944447</v>
      </c>
      <c r="T2744" s="7">
        <f t="shared" si="255"/>
        <v>41030.719756944447</v>
      </c>
    </row>
    <row r="2745" spans="1:20" ht="57.6" hidden="1" x14ac:dyDescent="0.5500000000000000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5">
        <v>1476863607</v>
      </c>
      <c r="J2745">
        <v>1474271607</v>
      </c>
      <c r="K2745" t="b">
        <v>0</v>
      </c>
      <c r="L2745">
        <v>0</v>
      </c>
      <c r="M2745">
        <f t="shared" si="253"/>
        <v>0</v>
      </c>
      <c r="N2745" t="b">
        <v>0</v>
      </c>
      <c r="O2745">
        <f t="shared" si="256"/>
        <v>0</v>
      </c>
      <c r="P2745" t="s">
        <v>8304</v>
      </c>
      <c r="Q2745" t="str">
        <f t="shared" si="257"/>
        <v>publishing</v>
      </c>
      <c r="R2745" t="str">
        <f t="shared" si="258"/>
        <v>children's books</v>
      </c>
      <c r="S2745" s="7">
        <f t="shared" si="254"/>
        <v>42662.328784722224</v>
      </c>
      <c r="T2745" s="7">
        <f t="shared" si="255"/>
        <v>42632.328784722224</v>
      </c>
    </row>
    <row r="2746" spans="1:20" ht="43.2" hidden="1" x14ac:dyDescent="0.5500000000000000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5">
        <v>1330478998</v>
      </c>
      <c r="J2746">
        <v>1327886998</v>
      </c>
      <c r="K2746" t="b">
        <v>0</v>
      </c>
      <c r="L2746">
        <v>22</v>
      </c>
      <c r="M2746">
        <f t="shared" si="253"/>
        <v>37.950000000000003</v>
      </c>
      <c r="N2746" t="b">
        <v>0</v>
      </c>
      <c r="O2746">
        <f t="shared" si="256"/>
        <v>5</v>
      </c>
      <c r="P2746" t="s">
        <v>8304</v>
      </c>
      <c r="Q2746" t="str">
        <f t="shared" si="257"/>
        <v>publishing</v>
      </c>
      <c r="R2746" t="str">
        <f t="shared" si="258"/>
        <v>children's books</v>
      </c>
      <c r="S2746" s="7">
        <f t="shared" si="254"/>
        <v>40968.062476851854</v>
      </c>
      <c r="T2746" s="7">
        <f t="shared" si="255"/>
        <v>40938.062476851854</v>
      </c>
    </row>
    <row r="2747" spans="1:20" ht="43.2" hidden="1" x14ac:dyDescent="0.5500000000000000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5">
        <v>1342309368</v>
      </c>
      <c r="J2747">
        <v>1337125368</v>
      </c>
      <c r="K2747" t="b">
        <v>0</v>
      </c>
      <c r="L2747">
        <v>49</v>
      </c>
      <c r="M2747">
        <f t="shared" si="253"/>
        <v>35.729999999999997</v>
      </c>
      <c r="N2747" t="b">
        <v>0</v>
      </c>
      <c r="O2747">
        <f t="shared" si="256"/>
        <v>22</v>
      </c>
      <c r="P2747" t="s">
        <v>8304</v>
      </c>
      <c r="Q2747" t="str">
        <f t="shared" si="257"/>
        <v>publishing</v>
      </c>
      <c r="R2747" t="str">
        <f t="shared" si="258"/>
        <v>children's books</v>
      </c>
      <c r="S2747" s="7">
        <f t="shared" si="254"/>
        <v>41104.988055555557</v>
      </c>
      <c r="T2747" s="7">
        <f t="shared" si="255"/>
        <v>41044.988055555557</v>
      </c>
    </row>
    <row r="2748" spans="1:20" ht="43.2" hidden="1" x14ac:dyDescent="0.5500000000000000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5">
        <v>1409337911</v>
      </c>
      <c r="J2748">
        <v>1406745911</v>
      </c>
      <c r="K2748" t="b">
        <v>0</v>
      </c>
      <c r="L2748">
        <v>19</v>
      </c>
      <c r="M2748">
        <f t="shared" si="253"/>
        <v>42.16</v>
      </c>
      <c r="N2748" t="b">
        <v>0</v>
      </c>
      <c r="O2748">
        <f t="shared" si="256"/>
        <v>27</v>
      </c>
      <c r="P2748" t="s">
        <v>8304</v>
      </c>
      <c r="Q2748" t="str">
        <f t="shared" si="257"/>
        <v>publishing</v>
      </c>
      <c r="R2748" t="str">
        <f t="shared" si="258"/>
        <v>children's books</v>
      </c>
      <c r="S2748" s="7">
        <f t="shared" si="254"/>
        <v>41880.781377314815</v>
      </c>
      <c r="T2748" s="7">
        <f t="shared" si="255"/>
        <v>41850.781377314815</v>
      </c>
    </row>
    <row r="2749" spans="1:20" ht="43.2" hidden="1" x14ac:dyDescent="0.5500000000000000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5">
        <v>1339816200</v>
      </c>
      <c r="J2749">
        <v>1337095997</v>
      </c>
      <c r="K2749" t="b">
        <v>0</v>
      </c>
      <c r="L2749">
        <v>4</v>
      </c>
      <c r="M2749">
        <f t="shared" si="253"/>
        <v>35</v>
      </c>
      <c r="N2749" t="b">
        <v>0</v>
      </c>
      <c r="O2749">
        <f t="shared" si="256"/>
        <v>28</v>
      </c>
      <c r="P2749" t="s">
        <v>8304</v>
      </c>
      <c r="Q2749" t="str">
        <f t="shared" si="257"/>
        <v>publishing</v>
      </c>
      <c r="R2749" t="str">
        <f t="shared" si="258"/>
        <v>children's books</v>
      </c>
      <c r="S2749" s="7">
        <f t="shared" si="254"/>
        <v>41076.131944444445</v>
      </c>
      <c r="T2749" s="7">
        <f t="shared" si="255"/>
        <v>41044.64811342593</v>
      </c>
    </row>
    <row r="2750" spans="1:20" ht="43.2" hidden="1" x14ac:dyDescent="0.5500000000000000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5">
        <v>1472835802</v>
      </c>
      <c r="J2750">
        <v>1470243802</v>
      </c>
      <c r="K2750" t="b">
        <v>0</v>
      </c>
      <c r="L2750">
        <v>4</v>
      </c>
      <c r="M2750">
        <f t="shared" si="253"/>
        <v>13.25</v>
      </c>
      <c r="N2750" t="b">
        <v>0</v>
      </c>
      <c r="O2750">
        <f t="shared" si="256"/>
        <v>1</v>
      </c>
      <c r="P2750" t="s">
        <v>8304</v>
      </c>
      <c r="Q2750" t="str">
        <f t="shared" si="257"/>
        <v>publishing</v>
      </c>
      <c r="R2750" t="str">
        <f t="shared" si="258"/>
        <v>children's books</v>
      </c>
      <c r="S2750" s="7">
        <f t="shared" si="254"/>
        <v>42615.7106712963</v>
      </c>
      <c r="T2750" s="7">
        <f t="shared" si="255"/>
        <v>42585.7106712963</v>
      </c>
    </row>
    <row r="2751" spans="1:20" ht="28.8" hidden="1" x14ac:dyDescent="0.5500000000000000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5">
        <v>1428171037</v>
      </c>
      <c r="J2751">
        <v>1425582637</v>
      </c>
      <c r="K2751" t="b">
        <v>0</v>
      </c>
      <c r="L2751">
        <v>2</v>
      </c>
      <c r="M2751">
        <f t="shared" si="253"/>
        <v>55</v>
      </c>
      <c r="N2751" t="b">
        <v>0</v>
      </c>
      <c r="O2751">
        <f t="shared" si="256"/>
        <v>1</v>
      </c>
      <c r="P2751" t="s">
        <v>8304</v>
      </c>
      <c r="Q2751" t="str">
        <f t="shared" si="257"/>
        <v>publishing</v>
      </c>
      <c r="R2751" t="str">
        <f t="shared" si="258"/>
        <v>children's books</v>
      </c>
      <c r="S2751" s="7">
        <f t="shared" si="254"/>
        <v>42098.757372685184</v>
      </c>
      <c r="T2751" s="7">
        <f t="shared" si="255"/>
        <v>42068.799039351856</v>
      </c>
    </row>
    <row r="2752" spans="1:20" ht="43.2" hidden="1" x14ac:dyDescent="0.5500000000000000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5">
        <v>1341086400</v>
      </c>
      <c r="J2752">
        <v>1340055345</v>
      </c>
      <c r="K2752" t="b">
        <v>0</v>
      </c>
      <c r="L2752">
        <v>0</v>
      </c>
      <c r="M2752">
        <f t="shared" si="253"/>
        <v>0</v>
      </c>
      <c r="N2752" t="b">
        <v>0</v>
      </c>
      <c r="O2752">
        <f t="shared" si="256"/>
        <v>0</v>
      </c>
      <c r="P2752" t="s">
        <v>8304</v>
      </c>
      <c r="Q2752" t="str">
        <f t="shared" si="257"/>
        <v>publishing</v>
      </c>
      <c r="R2752" t="str">
        <f t="shared" si="258"/>
        <v>children's books</v>
      </c>
      <c r="S2752" s="7">
        <f t="shared" si="254"/>
        <v>41090.833333333336</v>
      </c>
      <c r="T2752" s="7">
        <f t="shared" si="255"/>
        <v>41078.899826388886</v>
      </c>
    </row>
    <row r="2753" spans="1:20" ht="43.2" hidden="1" x14ac:dyDescent="0.5500000000000000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5">
        <v>1403039842</v>
      </c>
      <c r="J2753">
        <v>1397855842</v>
      </c>
      <c r="K2753" t="b">
        <v>0</v>
      </c>
      <c r="L2753">
        <v>0</v>
      </c>
      <c r="M2753">
        <f t="shared" si="253"/>
        <v>0</v>
      </c>
      <c r="N2753" t="b">
        <v>0</v>
      </c>
      <c r="O2753">
        <f t="shared" si="256"/>
        <v>0</v>
      </c>
      <c r="P2753" t="s">
        <v>8304</v>
      </c>
      <c r="Q2753" t="str">
        <f t="shared" si="257"/>
        <v>publishing</v>
      </c>
      <c r="R2753" t="str">
        <f t="shared" si="258"/>
        <v>children's books</v>
      </c>
      <c r="S2753" s="7">
        <f t="shared" si="254"/>
        <v>41807.887060185189</v>
      </c>
      <c r="T2753" s="7">
        <f t="shared" si="255"/>
        <v>41747.887060185189</v>
      </c>
    </row>
    <row r="2754" spans="1:20" ht="43.2" hidden="1" x14ac:dyDescent="0.5500000000000000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5">
        <v>1324232504</v>
      </c>
      <c r="J2754">
        <v>1320776504</v>
      </c>
      <c r="K2754" t="b">
        <v>0</v>
      </c>
      <c r="L2754">
        <v>14</v>
      </c>
      <c r="M2754">
        <f t="shared" ref="M2754:M2817" si="259">IF(L2754=0,0,ROUND(E2754/L2754,2))</f>
        <v>39.29</v>
      </c>
      <c r="N2754" t="b">
        <v>0</v>
      </c>
      <c r="O2754">
        <f t="shared" si="256"/>
        <v>11</v>
      </c>
      <c r="P2754" t="s">
        <v>8304</v>
      </c>
      <c r="Q2754" t="str">
        <f t="shared" si="257"/>
        <v>publishing</v>
      </c>
      <c r="R2754" t="str">
        <f t="shared" si="258"/>
        <v>children's books</v>
      </c>
      <c r="S2754" s="7">
        <f t="shared" ref="S2754:S2817" si="260">(((I2754/60)/60)/24)+DATE(1970,1,1)</f>
        <v>40895.765092592592</v>
      </c>
      <c r="T2754" s="7">
        <f t="shared" ref="T2754:T2817" si="261">(((J2754/60)/60)/24)+DATE(1970,1,1)</f>
        <v>40855.765092592592</v>
      </c>
    </row>
    <row r="2755" spans="1:20" ht="43.2" hidden="1" x14ac:dyDescent="0.5500000000000000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5">
        <v>1346017023</v>
      </c>
      <c r="J2755">
        <v>1343425023</v>
      </c>
      <c r="K2755" t="b">
        <v>0</v>
      </c>
      <c r="L2755">
        <v>8</v>
      </c>
      <c r="M2755">
        <f t="shared" si="259"/>
        <v>47.5</v>
      </c>
      <c r="N2755" t="b">
        <v>0</v>
      </c>
      <c r="O2755">
        <f t="shared" ref="O2755:O2818" si="262">ROUND(($E2755*100)/$D2755,0)</f>
        <v>19</v>
      </c>
      <c r="P2755" t="s">
        <v>8304</v>
      </c>
      <c r="Q2755" t="str">
        <f t="shared" ref="Q2755:Q2818" si="263">LEFT(P2755,FIND("/",P2755)-1)</f>
        <v>publishing</v>
      </c>
      <c r="R2755" t="str">
        <f t="shared" si="258"/>
        <v>children's books</v>
      </c>
      <c r="S2755" s="7">
        <f t="shared" si="260"/>
        <v>41147.900729166664</v>
      </c>
      <c r="T2755" s="7">
        <f t="shared" si="261"/>
        <v>41117.900729166664</v>
      </c>
    </row>
    <row r="2756" spans="1:20" ht="43.2" hidden="1" x14ac:dyDescent="0.5500000000000000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5">
        <v>1410448551</v>
      </c>
      <c r="J2756">
        <v>1407856551</v>
      </c>
      <c r="K2756" t="b">
        <v>0</v>
      </c>
      <c r="L2756">
        <v>0</v>
      </c>
      <c r="M2756">
        <f t="shared" si="259"/>
        <v>0</v>
      </c>
      <c r="N2756" t="b">
        <v>0</v>
      </c>
      <c r="O2756">
        <f t="shared" si="262"/>
        <v>0</v>
      </c>
      <c r="P2756" t="s">
        <v>8304</v>
      </c>
      <c r="Q2756" t="str">
        <f t="shared" si="263"/>
        <v>publishing</v>
      </c>
      <c r="R2756" t="str">
        <f t="shared" si="258"/>
        <v>children's books</v>
      </c>
      <c r="S2756" s="7">
        <f t="shared" si="260"/>
        <v>41893.636006944449</v>
      </c>
      <c r="T2756" s="7">
        <f t="shared" si="261"/>
        <v>41863.636006944449</v>
      </c>
    </row>
    <row r="2757" spans="1:20" ht="43.2" hidden="1" x14ac:dyDescent="0.5500000000000000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5">
        <v>1428519527</v>
      </c>
      <c r="J2757">
        <v>1425927527</v>
      </c>
      <c r="K2757" t="b">
        <v>0</v>
      </c>
      <c r="L2757">
        <v>15</v>
      </c>
      <c r="M2757">
        <f t="shared" si="259"/>
        <v>17.329999999999998</v>
      </c>
      <c r="N2757" t="b">
        <v>0</v>
      </c>
      <c r="O2757">
        <f t="shared" si="262"/>
        <v>52</v>
      </c>
      <c r="P2757" t="s">
        <v>8304</v>
      </c>
      <c r="Q2757" t="str">
        <f t="shared" si="263"/>
        <v>publishing</v>
      </c>
      <c r="R2757" t="str">
        <f t="shared" si="258"/>
        <v>children's books</v>
      </c>
      <c r="S2757" s="7">
        <f t="shared" si="260"/>
        <v>42102.790821759263</v>
      </c>
      <c r="T2757" s="7">
        <f t="shared" si="261"/>
        <v>42072.790821759263</v>
      </c>
    </row>
    <row r="2758" spans="1:20" ht="43.2" hidden="1" x14ac:dyDescent="0.5500000000000000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5">
        <v>1389476201</v>
      </c>
      <c r="J2758">
        <v>1386884201</v>
      </c>
      <c r="K2758" t="b">
        <v>0</v>
      </c>
      <c r="L2758">
        <v>33</v>
      </c>
      <c r="M2758">
        <f t="shared" si="259"/>
        <v>31.76</v>
      </c>
      <c r="N2758" t="b">
        <v>0</v>
      </c>
      <c r="O2758">
        <f t="shared" si="262"/>
        <v>10</v>
      </c>
      <c r="P2758" t="s">
        <v>8304</v>
      </c>
      <c r="Q2758" t="str">
        <f t="shared" si="263"/>
        <v>publishing</v>
      </c>
      <c r="R2758" t="str">
        <f t="shared" si="258"/>
        <v>children's books</v>
      </c>
      <c r="S2758" s="7">
        <f t="shared" si="260"/>
        <v>41650.90047453704</v>
      </c>
      <c r="T2758" s="7">
        <f t="shared" si="261"/>
        <v>41620.90047453704</v>
      </c>
    </row>
    <row r="2759" spans="1:20" ht="28.8" hidden="1" x14ac:dyDescent="0.5500000000000000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5">
        <v>1470498332</v>
      </c>
      <c r="J2759">
        <v>1469202332</v>
      </c>
      <c r="K2759" t="b">
        <v>0</v>
      </c>
      <c r="L2759">
        <v>2</v>
      </c>
      <c r="M2759">
        <f t="shared" si="259"/>
        <v>5</v>
      </c>
      <c r="N2759" t="b">
        <v>0</v>
      </c>
      <c r="O2759">
        <f t="shared" si="262"/>
        <v>1</v>
      </c>
      <c r="P2759" t="s">
        <v>8304</v>
      </c>
      <c r="Q2759" t="str">
        <f t="shared" si="263"/>
        <v>publishing</v>
      </c>
      <c r="R2759" t="str">
        <f t="shared" si="258"/>
        <v>children's books</v>
      </c>
      <c r="S2759" s="7">
        <f t="shared" si="260"/>
        <v>42588.65662037037</v>
      </c>
      <c r="T2759" s="7">
        <f t="shared" si="261"/>
        <v>42573.65662037037</v>
      </c>
    </row>
    <row r="2760" spans="1:20" ht="43.2" hidden="1" x14ac:dyDescent="0.5500000000000000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5">
        <v>1476095783</v>
      </c>
      <c r="J2760">
        <v>1474886183</v>
      </c>
      <c r="K2760" t="b">
        <v>0</v>
      </c>
      <c r="L2760">
        <v>6</v>
      </c>
      <c r="M2760">
        <f t="shared" si="259"/>
        <v>39</v>
      </c>
      <c r="N2760" t="b">
        <v>0</v>
      </c>
      <c r="O2760">
        <f t="shared" si="262"/>
        <v>12</v>
      </c>
      <c r="P2760" t="s">
        <v>8304</v>
      </c>
      <c r="Q2760" t="str">
        <f t="shared" si="263"/>
        <v>publishing</v>
      </c>
      <c r="R2760" t="str">
        <f t="shared" si="258"/>
        <v>children's books</v>
      </c>
      <c r="S2760" s="7">
        <f t="shared" si="260"/>
        <v>42653.441932870366</v>
      </c>
      <c r="T2760" s="7">
        <f t="shared" si="261"/>
        <v>42639.441932870366</v>
      </c>
    </row>
    <row r="2761" spans="1:20" ht="43.2" hidden="1" x14ac:dyDescent="0.5500000000000000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5">
        <v>1468658866</v>
      </c>
      <c r="J2761">
        <v>1464943666</v>
      </c>
      <c r="K2761" t="b">
        <v>0</v>
      </c>
      <c r="L2761">
        <v>2</v>
      </c>
      <c r="M2761">
        <f t="shared" si="259"/>
        <v>52.5</v>
      </c>
      <c r="N2761" t="b">
        <v>0</v>
      </c>
      <c r="O2761">
        <f t="shared" si="262"/>
        <v>11</v>
      </c>
      <c r="P2761" t="s">
        <v>8304</v>
      </c>
      <c r="Q2761" t="str">
        <f t="shared" si="263"/>
        <v>publishing</v>
      </c>
      <c r="R2761" t="str">
        <f t="shared" si="258"/>
        <v>children's books</v>
      </c>
      <c r="S2761" s="7">
        <f t="shared" si="260"/>
        <v>42567.36650462963</v>
      </c>
      <c r="T2761" s="7">
        <f t="shared" si="261"/>
        <v>42524.36650462963</v>
      </c>
    </row>
    <row r="2762" spans="1:20" ht="43.2" hidden="1" x14ac:dyDescent="0.5500000000000000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5">
        <v>1371726258</v>
      </c>
      <c r="J2762">
        <v>1369134258</v>
      </c>
      <c r="K2762" t="b">
        <v>0</v>
      </c>
      <c r="L2762">
        <v>0</v>
      </c>
      <c r="M2762">
        <f t="shared" si="259"/>
        <v>0</v>
      </c>
      <c r="N2762" t="b">
        <v>0</v>
      </c>
      <c r="O2762">
        <f t="shared" si="262"/>
        <v>0</v>
      </c>
      <c r="P2762" t="s">
        <v>8304</v>
      </c>
      <c r="Q2762" t="str">
        <f t="shared" si="263"/>
        <v>publishing</v>
      </c>
      <c r="R2762" t="str">
        <f t="shared" si="258"/>
        <v>children's books</v>
      </c>
      <c r="S2762" s="7">
        <f t="shared" si="260"/>
        <v>41445.461319444446</v>
      </c>
      <c r="T2762" s="7">
        <f t="shared" si="261"/>
        <v>41415.461319444446</v>
      </c>
    </row>
    <row r="2763" spans="1:20" ht="28.8" hidden="1" x14ac:dyDescent="0.5500000000000000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5">
        <v>1357176693</v>
      </c>
      <c r="J2763">
        <v>1354584693</v>
      </c>
      <c r="K2763" t="b">
        <v>0</v>
      </c>
      <c r="L2763">
        <v>4</v>
      </c>
      <c r="M2763">
        <f t="shared" si="259"/>
        <v>9</v>
      </c>
      <c r="N2763" t="b">
        <v>0</v>
      </c>
      <c r="O2763">
        <f t="shared" si="262"/>
        <v>1</v>
      </c>
      <c r="P2763" t="s">
        <v>8304</v>
      </c>
      <c r="Q2763" t="str">
        <f t="shared" si="263"/>
        <v>publishing</v>
      </c>
      <c r="R2763" t="str">
        <f t="shared" ref="R2763:R2826" si="264">RIGHT(P2763,LEN(P2763)-FIND("/",P2763))</f>
        <v>children's books</v>
      </c>
      <c r="S2763" s="7">
        <f t="shared" si="260"/>
        <v>41277.063576388886</v>
      </c>
      <c r="T2763" s="7">
        <f t="shared" si="261"/>
        <v>41247.063576388886</v>
      </c>
    </row>
    <row r="2764" spans="1:20" ht="43.2" hidden="1" x14ac:dyDescent="0.5500000000000000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5">
        <v>1332114795</v>
      </c>
      <c r="J2764">
        <v>1326934395</v>
      </c>
      <c r="K2764" t="b">
        <v>0</v>
      </c>
      <c r="L2764">
        <v>1</v>
      </c>
      <c r="M2764">
        <f t="shared" si="259"/>
        <v>25</v>
      </c>
      <c r="N2764" t="b">
        <v>0</v>
      </c>
      <c r="O2764">
        <f t="shared" si="262"/>
        <v>1</v>
      </c>
      <c r="P2764" t="s">
        <v>8304</v>
      </c>
      <c r="Q2764" t="str">
        <f t="shared" si="263"/>
        <v>publishing</v>
      </c>
      <c r="R2764" t="str">
        <f t="shared" si="264"/>
        <v>children's books</v>
      </c>
      <c r="S2764" s="7">
        <f t="shared" si="260"/>
        <v>40986.995312500003</v>
      </c>
      <c r="T2764" s="7">
        <f t="shared" si="261"/>
        <v>40927.036979166667</v>
      </c>
    </row>
    <row r="2765" spans="1:20" ht="28.8" hidden="1" x14ac:dyDescent="0.5500000000000000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5">
        <v>1369403684</v>
      </c>
      <c r="J2765">
        <v>1365515684</v>
      </c>
      <c r="K2765" t="b">
        <v>0</v>
      </c>
      <c r="L2765">
        <v>3</v>
      </c>
      <c r="M2765">
        <f t="shared" si="259"/>
        <v>30</v>
      </c>
      <c r="N2765" t="b">
        <v>0</v>
      </c>
      <c r="O2765">
        <f t="shared" si="262"/>
        <v>0</v>
      </c>
      <c r="P2765" t="s">
        <v>8304</v>
      </c>
      <c r="Q2765" t="str">
        <f t="shared" si="263"/>
        <v>publishing</v>
      </c>
      <c r="R2765" t="str">
        <f t="shared" si="264"/>
        <v>children's books</v>
      </c>
      <c r="S2765" s="7">
        <f t="shared" si="260"/>
        <v>41418.579675925925</v>
      </c>
      <c r="T2765" s="7">
        <f t="shared" si="261"/>
        <v>41373.579675925925</v>
      </c>
    </row>
    <row r="2766" spans="1:20" ht="43.2" hidden="1" x14ac:dyDescent="0.5500000000000000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5">
        <v>1338404400</v>
      </c>
      <c r="J2766">
        <v>1335855631</v>
      </c>
      <c r="K2766" t="b">
        <v>0</v>
      </c>
      <c r="L2766">
        <v>4</v>
      </c>
      <c r="M2766">
        <f t="shared" si="259"/>
        <v>11.25</v>
      </c>
      <c r="N2766" t="b">
        <v>0</v>
      </c>
      <c r="O2766">
        <f t="shared" si="262"/>
        <v>1</v>
      </c>
      <c r="P2766" t="s">
        <v>8304</v>
      </c>
      <c r="Q2766" t="str">
        <f t="shared" si="263"/>
        <v>publishing</v>
      </c>
      <c r="R2766" t="str">
        <f t="shared" si="264"/>
        <v>children's books</v>
      </c>
      <c r="S2766" s="7">
        <f t="shared" si="260"/>
        <v>41059.791666666664</v>
      </c>
      <c r="T2766" s="7">
        <f t="shared" si="261"/>
        <v>41030.292025462964</v>
      </c>
    </row>
    <row r="2767" spans="1:20" ht="43.2" hidden="1" x14ac:dyDescent="0.5500000000000000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5">
        <v>1351432428</v>
      </c>
      <c r="J2767">
        <v>1350050028</v>
      </c>
      <c r="K2767" t="b">
        <v>0</v>
      </c>
      <c r="L2767">
        <v>0</v>
      </c>
      <c r="M2767">
        <f t="shared" si="259"/>
        <v>0</v>
      </c>
      <c r="N2767" t="b">
        <v>0</v>
      </c>
      <c r="O2767">
        <f t="shared" si="262"/>
        <v>0</v>
      </c>
      <c r="P2767" t="s">
        <v>8304</v>
      </c>
      <c r="Q2767" t="str">
        <f t="shared" si="263"/>
        <v>publishing</v>
      </c>
      <c r="R2767" t="str">
        <f t="shared" si="264"/>
        <v>children's books</v>
      </c>
      <c r="S2767" s="7">
        <f t="shared" si="260"/>
        <v>41210.579027777778</v>
      </c>
      <c r="T2767" s="7">
        <f t="shared" si="261"/>
        <v>41194.579027777778</v>
      </c>
    </row>
    <row r="2768" spans="1:20" ht="43.2" hidden="1" x14ac:dyDescent="0.5500000000000000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5">
        <v>1313078518</v>
      </c>
      <c r="J2768">
        <v>1310486518</v>
      </c>
      <c r="K2768" t="b">
        <v>0</v>
      </c>
      <c r="L2768">
        <v>4</v>
      </c>
      <c r="M2768">
        <f t="shared" si="259"/>
        <v>25</v>
      </c>
      <c r="N2768" t="b">
        <v>0</v>
      </c>
      <c r="O2768">
        <f t="shared" si="262"/>
        <v>2</v>
      </c>
      <c r="P2768" t="s">
        <v>8304</v>
      </c>
      <c r="Q2768" t="str">
        <f t="shared" si="263"/>
        <v>publishing</v>
      </c>
      <c r="R2768" t="str">
        <f t="shared" si="264"/>
        <v>children's books</v>
      </c>
      <c r="S2768" s="7">
        <f t="shared" si="260"/>
        <v>40766.668032407404</v>
      </c>
      <c r="T2768" s="7">
        <f t="shared" si="261"/>
        <v>40736.668032407404</v>
      </c>
    </row>
    <row r="2769" spans="1:20" ht="43.2" hidden="1" x14ac:dyDescent="0.5500000000000000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5">
        <v>1439766050</v>
      </c>
      <c r="J2769">
        <v>1434582050</v>
      </c>
      <c r="K2769" t="b">
        <v>0</v>
      </c>
      <c r="L2769">
        <v>3</v>
      </c>
      <c r="M2769">
        <f t="shared" si="259"/>
        <v>11.33</v>
      </c>
      <c r="N2769" t="b">
        <v>0</v>
      </c>
      <c r="O2769">
        <f t="shared" si="262"/>
        <v>1</v>
      </c>
      <c r="P2769" t="s">
        <v>8304</v>
      </c>
      <c r="Q2769" t="str">
        <f t="shared" si="263"/>
        <v>publishing</v>
      </c>
      <c r="R2769" t="str">
        <f t="shared" si="264"/>
        <v>children's books</v>
      </c>
      <c r="S2769" s="7">
        <f t="shared" si="260"/>
        <v>42232.958912037036</v>
      </c>
      <c r="T2769" s="7">
        <f t="shared" si="261"/>
        <v>42172.958912037036</v>
      </c>
    </row>
    <row r="2770" spans="1:20" ht="43.2" hidden="1" x14ac:dyDescent="0.5500000000000000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5">
        <v>1333028723</v>
      </c>
      <c r="J2770">
        <v>1330440323</v>
      </c>
      <c r="K2770" t="b">
        <v>0</v>
      </c>
      <c r="L2770">
        <v>34</v>
      </c>
      <c r="M2770">
        <f t="shared" si="259"/>
        <v>29.47</v>
      </c>
      <c r="N2770" t="b">
        <v>0</v>
      </c>
      <c r="O2770">
        <f t="shared" si="262"/>
        <v>14</v>
      </c>
      <c r="P2770" t="s">
        <v>8304</v>
      </c>
      <c r="Q2770" t="str">
        <f t="shared" si="263"/>
        <v>publishing</v>
      </c>
      <c r="R2770" t="str">
        <f t="shared" si="264"/>
        <v>children's books</v>
      </c>
      <c r="S2770" s="7">
        <f t="shared" si="260"/>
        <v>40997.573182870372</v>
      </c>
      <c r="T2770" s="7">
        <f t="shared" si="261"/>
        <v>40967.614849537036</v>
      </c>
    </row>
    <row r="2771" spans="1:20" ht="43.2" hidden="1" x14ac:dyDescent="0.5500000000000000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5">
        <v>1401997790</v>
      </c>
      <c r="J2771">
        <v>1397677790</v>
      </c>
      <c r="K2771" t="b">
        <v>0</v>
      </c>
      <c r="L2771">
        <v>2</v>
      </c>
      <c r="M2771">
        <f t="shared" si="259"/>
        <v>1</v>
      </c>
      <c r="N2771" t="b">
        <v>0</v>
      </c>
      <c r="O2771">
        <f t="shared" si="262"/>
        <v>0</v>
      </c>
      <c r="P2771" t="s">
        <v>8304</v>
      </c>
      <c r="Q2771" t="str">
        <f t="shared" si="263"/>
        <v>publishing</v>
      </c>
      <c r="R2771" t="str">
        <f t="shared" si="264"/>
        <v>children's books</v>
      </c>
      <c r="S2771" s="7">
        <f t="shared" si="260"/>
        <v>41795.826273148145</v>
      </c>
      <c r="T2771" s="7">
        <f t="shared" si="261"/>
        <v>41745.826273148145</v>
      </c>
    </row>
    <row r="2772" spans="1:20" ht="43.2" hidden="1" x14ac:dyDescent="0.5500000000000000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5">
        <v>1395158130</v>
      </c>
      <c r="J2772">
        <v>1392569730</v>
      </c>
      <c r="K2772" t="b">
        <v>0</v>
      </c>
      <c r="L2772">
        <v>33</v>
      </c>
      <c r="M2772">
        <f t="shared" si="259"/>
        <v>63.1</v>
      </c>
      <c r="N2772" t="b">
        <v>0</v>
      </c>
      <c r="O2772">
        <f t="shared" si="262"/>
        <v>10</v>
      </c>
      <c r="P2772" t="s">
        <v>8304</v>
      </c>
      <c r="Q2772" t="str">
        <f t="shared" si="263"/>
        <v>publishing</v>
      </c>
      <c r="R2772" t="str">
        <f t="shared" si="264"/>
        <v>children's books</v>
      </c>
      <c r="S2772" s="7">
        <f t="shared" si="260"/>
        <v>41716.663541666669</v>
      </c>
      <c r="T2772" s="7">
        <f t="shared" si="261"/>
        <v>41686.705208333333</v>
      </c>
    </row>
    <row r="2773" spans="1:20" ht="43.2" hidden="1" x14ac:dyDescent="0.5500000000000000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5">
        <v>1359738000</v>
      </c>
      <c r="J2773">
        <v>1355489140</v>
      </c>
      <c r="K2773" t="b">
        <v>0</v>
      </c>
      <c r="L2773">
        <v>0</v>
      </c>
      <c r="M2773">
        <f t="shared" si="259"/>
        <v>0</v>
      </c>
      <c r="N2773" t="b">
        <v>0</v>
      </c>
      <c r="O2773">
        <f t="shared" si="262"/>
        <v>0</v>
      </c>
      <c r="P2773" t="s">
        <v>8304</v>
      </c>
      <c r="Q2773" t="str">
        <f t="shared" si="263"/>
        <v>publishing</v>
      </c>
      <c r="R2773" t="str">
        <f t="shared" si="264"/>
        <v>children's books</v>
      </c>
      <c r="S2773" s="7">
        <f t="shared" si="260"/>
        <v>41306.708333333336</v>
      </c>
      <c r="T2773" s="7">
        <f t="shared" si="261"/>
        <v>41257.531712962962</v>
      </c>
    </row>
    <row r="2774" spans="1:20" ht="43.2" hidden="1" x14ac:dyDescent="0.5500000000000000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5">
        <v>1381006294</v>
      </c>
      <c r="J2774">
        <v>1379710294</v>
      </c>
      <c r="K2774" t="b">
        <v>0</v>
      </c>
      <c r="L2774">
        <v>0</v>
      </c>
      <c r="M2774">
        <f t="shared" si="259"/>
        <v>0</v>
      </c>
      <c r="N2774" t="b">
        <v>0</v>
      </c>
      <c r="O2774">
        <f t="shared" si="262"/>
        <v>0</v>
      </c>
      <c r="P2774" t="s">
        <v>8304</v>
      </c>
      <c r="Q2774" t="str">
        <f t="shared" si="263"/>
        <v>publishing</v>
      </c>
      <c r="R2774" t="str">
        <f t="shared" si="264"/>
        <v>children's books</v>
      </c>
      <c r="S2774" s="7">
        <f t="shared" si="260"/>
        <v>41552.869143518517</v>
      </c>
      <c r="T2774" s="7">
        <f t="shared" si="261"/>
        <v>41537.869143518517</v>
      </c>
    </row>
    <row r="2775" spans="1:20" ht="43.2" hidden="1" x14ac:dyDescent="0.5500000000000000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5">
        <v>1461530721</v>
      </c>
      <c r="J2775">
        <v>1460666721</v>
      </c>
      <c r="K2775" t="b">
        <v>0</v>
      </c>
      <c r="L2775">
        <v>1</v>
      </c>
      <c r="M2775">
        <f t="shared" si="259"/>
        <v>1</v>
      </c>
      <c r="N2775" t="b">
        <v>0</v>
      </c>
      <c r="O2775">
        <f t="shared" si="262"/>
        <v>0</v>
      </c>
      <c r="P2775" t="s">
        <v>8304</v>
      </c>
      <c r="Q2775" t="str">
        <f t="shared" si="263"/>
        <v>publishing</v>
      </c>
      <c r="R2775" t="str">
        <f t="shared" si="264"/>
        <v>children's books</v>
      </c>
      <c r="S2775" s="7">
        <f t="shared" si="260"/>
        <v>42484.86482638889</v>
      </c>
      <c r="T2775" s="7">
        <f t="shared" si="261"/>
        <v>42474.86482638889</v>
      </c>
    </row>
    <row r="2776" spans="1:20" ht="43.2" hidden="1" x14ac:dyDescent="0.5500000000000000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5">
        <v>1362711728</v>
      </c>
      <c r="J2776">
        <v>1360119728</v>
      </c>
      <c r="K2776" t="b">
        <v>0</v>
      </c>
      <c r="L2776">
        <v>13</v>
      </c>
      <c r="M2776">
        <f t="shared" si="259"/>
        <v>43.85</v>
      </c>
      <c r="N2776" t="b">
        <v>0</v>
      </c>
      <c r="O2776">
        <f t="shared" si="262"/>
        <v>14</v>
      </c>
      <c r="P2776" t="s">
        <v>8304</v>
      </c>
      <c r="Q2776" t="str">
        <f t="shared" si="263"/>
        <v>publishing</v>
      </c>
      <c r="R2776" t="str">
        <f t="shared" si="264"/>
        <v>children's books</v>
      </c>
      <c r="S2776" s="7">
        <f t="shared" si="260"/>
        <v>41341.126481481479</v>
      </c>
      <c r="T2776" s="7">
        <f t="shared" si="261"/>
        <v>41311.126481481479</v>
      </c>
    </row>
    <row r="2777" spans="1:20" ht="43.2" hidden="1" x14ac:dyDescent="0.5500000000000000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5">
        <v>1323994754</v>
      </c>
      <c r="J2777">
        <v>1321402754</v>
      </c>
      <c r="K2777" t="b">
        <v>0</v>
      </c>
      <c r="L2777">
        <v>2</v>
      </c>
      <c r="M2777">
        <f t="shared" si="259"/>
        <v>75</v>
      </c>
      <c r="N2777" t="b">
        <v>0</v>
      </c>
      <c r="O2777">
        <f t="shared" si="262"/>
        <v>3</v>
      </c>
      <c r="P2777" t="s">
        <v>8304</v>
      </c>
      <c r="Q2777" t="str">
        <f t="shared" si="263"/>
        <v>publishing</v>
      </c>
      <c r="R2777" t="str">
        <f t="shared" si="264"/>
        <v>children's books</v>
      </c>
      <c r="S2777" s="7">
        <f t="shared" si="260"/>
        <v>40893.013356481482</v>
      </c>
      <c r="T2777" s="7">
        <f t="shared" si="261"/>
        <v>40863.013356481482</v>
      </c>
    </row>
    <row r="2778" spans="1:20" ht="57.6" hidden="1" x14ac:dyDescent="0.5500000000000000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5">
        <v>1434092876</v>
      </c>
      <c r="J2778">
        <v>1431414476</v>
      </c>
      <c r="K2778" t="b">
        <v>0</v>
      </c>
      <c r="L2778">
        <v>36</v>
      </c>
      <c r="M2778">
        <f t="shared" si="259"/>
        <v>45.97</v>
      </c>
      <c r="N2778" t="b">
        <v>0</v>
      </c>
      <c r="O2778">
        <f t="shared" si="262"/>
        <v>8</v>
      </c>
      <c r="P2778" t="s">
        <v>8304</v>
      </c>
      <c r="Q2778" t="str">
        <f t="shared" si="263"/>
        <v>publishing</v>
      </c>
      <c r="R2778" t="str">
        <f t="shared" si="264"/>
        <v>children's books</v>
      </c>
      <c r="S2778" s="7">
        <f t="shared" si="260"/>
        <v>42167.297175925924</v>
      </c>
      <c r="T2778" s="7">
        <f t="shared" si="261"/>
        <v>42136.297175925924</v>
      </c>
    </row>
    <row r="2779" spans="1:20" ht="43.2" hidden="1" x14ac:dyDescent="0.5500000000000000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5">
        <v>1437149004</v>
      </c>
      <c r="J2779">
        <v>1434557004</v>
      </c>
      <c r="K2779" t="b">
        <v>0</v>
      </c>
      <c r="L2779">
        <v>1</v>
      </c>
      <c r="M2779">
        <f t="shared" si="259"/>
        <v>10</v>
      </c>
      <c r="N2779" t="b">
        <v>0</v>
      </c>
      <c r="O2779">
        <f t="shared" si="262"/>
        <v>0</v>
      </c>
      <c r="P2779" t="s">
        <v>8304</v>
      </c>
      <c r="Q2779" t="str">
        <f t="shared" si="263"/>
        <v>publishing</v>
      </c>
      <c r="R2779" t="str">
        <f t="shared" si="264"/>
        <v>children's books</v>
      </c>
      <c r="S2779" s="7">
        <f t="shared" si="260"/>
        <v>42202.669027777782</v>
      </c>
      <c r="T2779" s="7">
        <f t="shared" si="261"/>
        <v>42172.669027777782</v>
      </c>
    </row>
    <row r="2780" spans="1:20" ht="57.6" hidden="1" x14ac:dyDescent="0.5500000000000000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5">
        <v>1409009306</v>
      </c>
      <c r="J2780">
        <v>1406417306</v>
      </c>
      <c r="K2780" t="b">
        <v>0</v>
      </c>
      <c r="L2780">
        <v>15</v>
      </c>
      <c r="M2780">
        <f t="shared" si="259"/>
        <v>93.67</v>
      </c>
      <c r="N2780" t="b">
        <v>0</v>
      </c>
      <c r="O2780">
        <f t="shared" si="262"/>
        <v>26</v>
      </c>
      <c r="P2780" t="s">
        <v>8304</v>
      </c>
      <c r="Q2780" t="str">
        <f t="shared" si="263"/>
        <v>publishing</v>
      </c>
      <c r="R2780" t="str">
        <f t="shared" si="264"/>
        <v>children's books</v>
      </c>
      <c r="S2780" s="7">
        <f t="shared" si="260"/>
        <v>41876.978078703702</v>
      </c>
      <c r="T2780" s="7">
        <f t="shared" si="261"/>
        <v>41846.978078703702</v>
      </c>
    </row>
    <row r="2781" spans="1:20" ht="43.2" hidden="1" x14ac:dyDescent="0.5500000000000000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5">
        <v>1448204621</v>
      </c>
      <c r="J2781">
        <v>1445609021</v>
      </c>
      <c r="K2781" t="b">
        <v>0</v>
      </c>
      <c r="L2781">
        <v>1</v>
      </c>
      <c r="M2781">
        <f t="shared" si="259"/>
        <v>53</v>
      </c>
      <c r="N2781" t="b">
        <v>0</v>
      </c>
      <c r="O2781">
        <f t="shared" si="262"/>
        <v>2</v>
      </c>
      <c r="P2781" t="s">
        <v>8304</v>
      </c>
      <c r="Q2781" t="str">
        <f t="shared" si="263"/>
        <v>publishing</v>
      </c>
      <c r="R2781" t="str">
        <f t="shared" si="264"/>
        <v>children's books</v>
      </c>
      <c r="S2781" s="7">
        <f t="shared" si="260"/>
        <v>42330.627557870372</v>
      </c>
      <c r="T2781" s="7">
        <f t="shared" si="261"/>
        <v>42300.585891203707</v>
      </c>
    </row>
    <row r="2782" spans="1:20" ht="28.8" hidden="1" x14ac:dyDescent="0.5500000000000000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5">
        <v>1489142688</v>
      </c>
      <c r="J2782">
        <v>1486550688</v>
      </c>
      <c r="K2782" t="b">
        <v>0</v>
      </c>
      <c r="L2782">
        <v>0</v>
      </c>
      <c r="M2782">
        <f t="shared" si="259"/>
        <v>0</v>
      </c>
      <c r="N2782" t="b">
        <v>0</v>
      </c>
      <c r="O2782">
        <f t="shared" si="262"/>
        <v>0</v>
      </c>
      <c r="P2782" t="s">
        <v>8304</v>
      </c>
      <c r="Q2782" t="str">
        <f t="shared" si="263"/>
        <v>publishing</v>
      </c>
      <c r="R2782" t="str">
        <f t="shared" si="264"/>
        <v>children's books</v>
      </c>
      <c r="S2782" s="7">
        <f t="shared" si="260"/>
        <v>42804.447777777779</v>
      </c>
      <c r="T2782" s="7">
        <f t="shared" si="261"/>
        <v>42774.447777777779</v>
      </c>
    </row>
    <row r="2783" spans="1:20" ht="28.8" x14ac:dyDescent="0.5500000000000000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5">
        <v>1423724400</v>
      </c>
      <c r="J2783">
        <v>1421274954</v>
      </c>
      <c r="K2783" t="b">
        <v>0</v>
      </c>
      <c r="L2783">
        <v>28</v>
      </c>
      <c r="M2783">
        <f t="shared" si="259"/>
        <v>47</v>
      </c>
      <c r="N2783" t="b">
        <v>1</v>
      </c>
      <c r="O2783">
        <f t="shared" si="262"/>
        <v>105</v>
      </c>
      <c r="P2783" t="s">
        <v>8271</v>
      </c>
      <c r="Q2783" t="str">
        <f t="shared" si="263"/>
        <v>theater</v>
      </c>
      <c r="R2783" t="str">
        <f t="shared" si="264"/>
        <v>plays</v>
      </c>
      <c r="S2783" s="7">
        <f t="shared" si="260"/>
        <v>42047.291666666672</v>
      </c>
      <c r="T2783" s="7">
        <f t="shared" si="261"/>
        <v>42018.94159722222</v>
      </c>
    </row>
    <row r="2784" spans="1:20" ht="28.8" x14ac:dyDescent="0.5500000000000000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5">
        <v>1424149140</v>
      </c>
      <c r="J2784">
        <v>1421964718</v>
      </c>
      <c r="K2784" t="b">
        <v>0</v>
      </c>
      <c r="L2784">
        <v>18</v>
      </c>
      <c r="M2784">
        <f t="shared" si="259"/>
        <v>66.67</v>
      </c>
      <c r="N2784" t="b">
        <v>1</v>
      </c>
      <c r="O2784">
        <f t="shared" si="262"/>
        <v>120</v>
      </c>
      <c r="P2784" t="s">
        <v>8271</v>
      </c>
      <c r="Q2784" t="str">
        <f t="shared" si="263"/>
        <v>theater</v>
      </c>
      <c r="R2784" t="str">
        <f t="shared" si="264"/>
        <v>plays</v>
      </c>
      <c r="S2784" s="7">
        <f t="shared" si="260"/>
        <v>42052.207638888889</v>
      </c>
      <c r="T2784" s="7">
        <f t="shared" si="261"/>
        <v>42026.924976851849</v>
      </c>
    </row>
    <row r="2785" spans="1:20" ht="43.2" hidden="1" x14ac:dyDescent="0.5500000000000000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5">
        <v>1429793446</v>
      </c>
      <c r="J2785">
        <v>1428583846</v>
      </c>
      <c r="K2785" t="b">
        <v>0</v>
      </c>
      <c r="L2785">
        <v>61</v>
      </c>
      <c r="M2785">
        <f t="shared" si="259"/>
        <v>18.77</v>
      </c>
      <c r="N2785" t="b">
        <v>1</v>
      </c>
      <c r="O2785">
        <f t="shared" si="262"/>
        <v>115</v>
      </c>
      <c r="P2785" t="s">
        <v>8271</v>
      </c>
      <c r="Q2785" t="str">
        <f t="shared" si="263"/>
        <v>theater</v>
      </c>
      <c r="R2785" t="str">
        <f t="shared" si="264"/>
        <v>plays</v>
      </c>
      <c r="S2785" s="7">
        <f t="shared" si="260"/>
        <v>42117.535254629634</v>
      </c>
      <c r="T2785" s="7">
        <f t="shared" si="261"/>
        <v>42103.535254629634</v>
      </c>
    </row>
    <row r="2786" spans="1:20" ht="43.2" x14ac:dyDescent="0.5500000000000000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5">
        <v>1414608843</v>
      </c>
      <c r="J2786">
        <v>1412794443</v>
      </c>
      <c r="K2786" t="b">
        <v>0</v>
      </c>
      <c r="L2786">
        <v>108</v>
      </c>
      <c r="M2786">
        <f t="shared" si="259"/>
        <v>66.11</v>
      </c>
      <c r="N2786" t="b">
        <v>1</v>
      </c>
      <c r="O2786">
        <f t="shared" si="262"/>
        <v>119</v>
      </c>
      <c r="P2786" t="s">
        <v>8271</v>
      </c>
      <c r="Q2786" t="str">
        <f t="shared" si="263"/>
        <v>theater</v>
      </c>
      <c r="R2786" t="str">
        <f t="shared" si="264"/>
        <v>plays</v>
      </c>
      <c r="S2786" s="7">
        <f t="shared" si="260"/>
        <v>41941.787534722222</v>
      </c>
      <c r="T2786" s="7">
        <f t="shared" si="261"/>
        <v>41920.787534722222</v>
      </c>
    </row>
    <row r="2787" spans="1:20" ht="43.2" x14ac:dyDescent="0.5500000000000000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5">
        <v>1470430800</v>
      </c>
      <c r="J2787">
        <v>1467865967</v>
      </c>
      <c r="K2787" t="b">
        <v>0</v>
      </c>
      <c r="L2787">
        <v>142</v>
      </c>
      <c r="M2787">
        <f t="shared" si="259"/>
        <v>36.86</v>
      </c>
      <c r="N2787" t="b">
        <v>1</v>
      </c>
      <c r="O2787">
        <f t="shared" si="262"/>
        <v>105</v>
      </c>
      <c r="P2787" t="s">
        <v>8271</v>
      </c>
      <c r="Q2787" t="str">
        <f t="shared" si="263"/>
        <v>theater</v>
      </c>
      <c r="R2787" t="str">
        <f t="shared" si="264"/>
        <v>plays</v>
      </c>
      <c r="S2787" s="7">
        <f t="shared" si="260"/>
        <v>42587.875</v>
      </c>
      <c r="T2787" s="7">
        <f t="shared" si="261"/>
        <v>42558.189432870371</v>
      </c>
    </row>
    <row r="2788" spans="1:20" ht="28.8" hidden="1" x14ac:dyDescent="0.5500000000000000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5">
        <v>1404913180</v>
      </c>
      <c r="J2788">
        <v>1403703580</v>
      </c>
      <c r="K2788" t="b">
        <v>0</v>
      </c>
      <c r="L2788">
        <v>74</v>
      </c>
      <c r="M2788">
        <f t="shared" si="259"/>
        <v>39.81</v>
      </c>
      <c r="N2788" t="b">
        <v>1</v>
      </c>
      <c r="O2788">
        <f t="shared" si="262"/>
        <v>118</v>
      </c>
      <c r="P2788" t="s">
        <v>8271</v>
      </c>
      <c r="Q2788" t="str">
        <f t="shared" si="263"/>
        <v>theater</v>
      </c>
      <c r="R2788" t="str">
        <f t="shared" si="264"/>
        <v>plays</v>
      </c>
      <c r="S2788" s="7">
        <f t="shared" si="260"/>
        <v>41829.569212962961</v>
      </c>
      <c r="T2788" s="7">
        <f t="shared" si="261"/>
        <v>41815.569212962961</v>
      </c>
    </row>
    <row r="2789" spans="1:20" ht="43.2" x14ac:dyDescent="0.5500000000000000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5">
        <v>1405658752</v>
      </c>
      <c r="J2789">
        <v>1403066752</v>
      </c>
      <c r="K2789" t="b">
        <v>0</v>
      </c>
      <c r="L2789">
        <v>38</v>
      </c>
      <c r="M2789">
        <f t="shared" si="259"/>
        <v>31.5</v>
      </c>
      <c r="N2789" t="b">
        <v>1</v>
      </c>
      <c r="O2789">
        <f t="shared" si="262"/>
        <v>120</v>
      </c>
      <c r="P2789" t="s">
        <v>8271</v>
      </c>
      <c r="Q2789" t="str">
        <f t="shared" si="263"/>
        <v>theater</v>
      </c>
      <c r="R2789" t="str">
        <f t="shared" si="264"/>
        <v>plays</v>
      </c>
      <c r="S2789" s="7">
        <f t="shared" si="260"/>
        <v>41838.198518518519</v>
      </c>
      <c r="T2789" s="7">
        <f t="shared" si="261"/>
        <v>41808.198518518519</v>
      </c>
    </row>
    <row r="2790" spans="1:20" ht="43.2" x14ac:dyDescent="0.5500000000000000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5">
        <v>1469811043</v>
      </c>
      <c r="J2790">
        <v>1467219043</v>
      </c>
      <c r="K2790" t="b">
        <v>0</v>
      </c>
      <c r="L2790">
        <v>20</v>
      </c>
      <c r="M2790">
        <f t="shared" si="259"/>
        <v>102.5</v>
      </c>
      <c r="N2790" t="b">
        <v>1</v>
      </c>
      <c r="O2790">
        <f t="shared" si="262"/>
        <v>103</v>
      </c>
      <c r="P2790" t="s">
        <v>8271</v>
      </c>
      <c r="Q2790" t="str">
        <f t="shared" si="263"/>
        <v>theater</v>
      </c>
      <c r="R2790" t="str">
        <f t="shared" si="264"/>
        <v>plays</v>
      </c>
      <c r="S2790" s="7">
        <f t="shared" si="260"/>
        <v>42580.701886574068</v>
      </c>
      <c r="T2790" s="7">
        <f t="shared" si="261"/>
        <v>42550.701886574068</v>
      </c>
    </row>
    <row r="2791" spans="1:20" ht="28.8" x14ac:dyDescent="0.5500000000000000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5">
        <v>1426132800</v>
      </c>
      <c r="J2791">
        <v>1424477934</v>
      </c>
      <c r="K2791" t="b">
        <v>0</v>
      </c>
      <c r="L2791">
        <v>24</v>
      </c>
      <c r="M2791">
        <f t="shared" si="259"/>
        <v>126.46</v>
      </c>
      <c r="N2791" t="b">
        <v>1</v>
      </c>
      <c r="O2791">
        <f t="shared" si="262"/>
        <v>101</v>
      </c>
      <c r="P2791" t="s">
        <v>8271</v>
      </c>
      <c r="Q2791" t="str">
        <f t="shared" si="263"/>
        <v>theater</v>
      </c>
      <c r="R2791" t="str">
        <f t="shared" si="264"/>
        <v>plays</v>
      </c>
      <c r="S2791" s="7">
        <f t="shared" si="260"/>
        <v>42075.166666666672</v>
      </c>
      <c r="T2791" s="7">
        <f t="shared" si="261"/>
        <v>42056.013124999998</v>
      </c>
    </row>
    <row r="2792" spans="1:20" ht="43.2" x14ac:dyDescent="0.5500000000000000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5">
        <v>1423693903</v>
      </c>
      <c r="J2792">
        <v>1421101903</v>
      </c>
      <c r="K2792" t="b">
        <v>0</v>
      </c>
      <c r="L2792">
        <v>66</v>
      </c>
      <c r="M2792">
        <f t="shared" si="259"/>
        <v>47.88</v>
      </c>
      <c r="N2792" t="b">
        <v>1</v>
      </c>
      <c r="O2792">
        <f t="shared" si="262"/>
        <v>105</v>
      </c>
      <c r="P2792" t="s">
        <v>8271</v>
      </c>
      <c r="Q2792" t="str">
        <f t="shared" si="263"/>
        <v>theater</v>
      </c>
      <c r="R2792" t="str">
        <f t="shared" si="264"/>
        <v>plays</v>
      </c>
      <c r="S2792" s="7">
        <f t="shared" si="260"/>
        <v>42046.938692129625</v>
      </c>
      <c r="T2792" s="7">
        <f t="shared" si="261"/>
        <v>42016.938692129625</v>
      </c>
    </row>
    <row r="2793" spans="1:20" ht="43.2" x14ac:dyDescent="0.5500000000000000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5">
        <v>1473393600</v>
      </c>
      <c r="J2793">
        <v>1470778559</v>
      </c>
      <c r="K2793" t="b">
        <v>0</v>
      </c>
      <c r="L2793">
        <v>28</v>
      </c>
      <c r="M2793">
        <f t="shared" si="259"/>
        <v>73.209999999999994</v>
      </c>
      <c r="N2793" t="b">
        <v>1</v>
      </c>
      <c r="O2793">
        <f t="shared" si="262"/>
        <v>103</v>
      </c>
      <c r="P2793" t="s">
        <v>8271</v>
      </c>
      <c r="Q2793" t="str">
        <f t="shared" si="263"/>
        <v>theater</v>
      </c>
      <c r="R2793" t="str">
        <f t="shared" si="264"/>
        <v>plays</v>
      </c>
      <c r="S2793" s="7">
        <f t="shared" si="260"/>
        <v>42622.166666666672</v>
      </c>
      <c r="T2793" s="7">
        <f t="shared" si="261"/>
        <v>42591.899988425925</v>
      </c>
    </row>
    <row r="2794" spans="1:20" ht="43.2" x14ac:dyDescent="0.5500000000000000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5">
        <v>1439357559</v>
      </c>
      <c r="J2794">
        <v>1435469559</v>
      </c>
      <c r="K2794" t="b">
        <v>0</v>
      </c>
      <c r="L2794">
        <v>24</v>
      </c>
      <c r="M2794">
        <f t="shared" si="259"/>
        <v>89.67</v>
      </c>
      <c r="N2794" t="b">
        <v>1</v>
      </c>
      <c r="O2794">
        <f t="shared" si="262"/>
        <v>108</v>
      </c>
      <c r="P2794" t="s">
        <v>8271</v>
      </c>
      <c r="Q2794" t="str">
        <f t="shared" si="263"/>
        <v>theater</v>
      </c>
      <c r="R2794" t="str">
        <f t="shared" si="264"/>
        <v>plays</v>
      </c>
      <c r="S2794" s="7">
        <f t="shared" si="260"/>
        <v>42228.231006944443</v>
      </c>
      <c r="T2794" s="7">
        <f t="shared" si="261"/>
        <v>42183.231006944443</v>
      </c>
    </row>
    <row r="2795" spans="1:20" ht="57.6" hidden="1" x14ac:dyDescent="0.5500000000000000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5">
        <v>1437473005</v>
      </c>
      <c r="J2795">
        <v>1434881005</v>
      </c>
      <c r="K2795" t="b">
        <v>0</v>
      </c>
      <c r="L2795">
        <v>73</v>
      </c>
      <c r="M2795">
        <f t="shared" si="259"/>
        <v>151.46</v>
      </c>
      <c r="N2795" t="b">
        <v>1</v>
      </c>
      <c r="O2795">
        <f t="shared" si="262"/>
        <v>111</v>
      </c>
      <c r="P2795" t="s">
        <v>8271</v>
      </c>
      <c r="Q2795" t="str">
        <f t="shared" si="263"/>
        <v>theater</v>
      </c>
      <c r="R2795" t="str">
        <f t="shared" si="264"/>
        <v>plays</v>
      </c>
      <c r="S2795" s="7">
        <f t="shared" si="260"/>
        <v>42206.419039351851</v>
      </c>
      <c r="T2795" s="7">
        <f t="shared" si="261"/>
        <v>42176.419039351851</v>
      </c>
    </row>
    <row r="2796" spans="1:20" ht="57.6" hidden="1" x14ac:dyDescent="0.5500000000000000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5">
        <v>1457031600</v>
      </c>
      <c r="J2796">
        <v>1455640559</v>
      </c>
      <c r="K2796" t="b">
        <v>0</v>
      </c>
      <c r="L2796">
        <v>3</v>
      </c>
      <c r="M2796">
        <f t="shared" si="259"/>
        <v>25</v>
      </c>
      <c r="N2796" t="b">
        <v>1</v>
      </c>
      <c r="O2796">
        <f t="shared" si="262"/>
        <v>150</v>
      </c>
      <c r="P2796" t="s">
        <v>8271</v>
      </c>
      <c r="Q2796" t="str">
        <f t="shared" si="263"/>
        <v>theater</v>
      </c>
      <c r="R2796" t="str">
        <f t="shared" si="264"/>
        <v>plays</v>
      </c>
      <c r="S2796" s="7">
        <f t="shared" si="260"/>
        <v>42432.791666666672</v>
      </c>
      <c r="T2796" s="7">
        <f t="shared" si="261"/>
        <v>42416.691655092596</v>
      </c>
    </row>
    <row r="2797" spans="1:20" ht="43.2" x14ac:dyDescent="0.5500000000000000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5">
        <v>1402095600</v>
      </c>
      <c r="J2797">
        <v>1400675841</v>
      </c>
      <c r="K2797" t="b">
        <v>0</v>
      </c>
      <c r="L2797">
        <v>20</v>
      </c>
      <c r="M2797">
        <f t="shared" si="259"/>
        <v>36.5</v>
      </c>
      <c r="N2797" t="b">
        <v>1</v>
      </c>
      <c r="O2797">
        <f t="shared" si="262"/>
        <v>104</v>
      </c>
      <c r="P2797" t="s">
        <v>8271</v>
      </c>
      <c r="Q2797" t="str">
        <f t="shared" si="263"/>
        <v>theater</v>
      </c>
      <c r="R2797" t="str">
        <f t="shared" si="264"/>
        <v>plays</v>
      </c>
      <c r="S2797" s="7">
        <f t="shared" si="260"/>
        <v>41796.958333333336</v>
      </c>
      <c r="T2797" s="7">
        <f t="shared" si="261"/>
        <v>41780.525937500002</v>
      </c>
    </row>
    <row r="2798" spans="1:20" ht="43.2" hidden="1" x14ac:dyDescent="0.5500000000000000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5">
        <v>1404564028</v>
      </c>
      <c r="J2798">
        <v>1401972028</v>
      </c>
      <c r="K2798" t="b">
        <v>0</v>
      </c>
      <c r="L2798">
        <v>21</v>
      </c>
      <c r="M2798">
        <f t="shared" si="259"/>
        <v>44</v>
      </c>
      <c r="N2798" t="b">
        <v>1</v>
      </c>
      <c r="O2798">
        <f t="shared" si="262"/>
        <v>116</v>
      </c>
      <c r="P2798" t="s">
        <v>8271</v>
      </c>
      <c r="Q2798" t="str">
        <f t="shared" si="263"/>
        <v>theater</v>
      </c>
      <c r="R2798" t="str">
        <f t="shared" si="264"/>
        <v>plays</v>
      </c>
      <c r="S2798" s="7">
        <f t="shared" si="260"/>
        <v>41825.528101851851</v>
      </c>
      <c r="T2798" s="7">
        <f t="shared" si="261"/>
        <v>41795.528101851851</v>
      </c>
    </row>
    <row r="2799" spans="1:20" ht="43.2" hidden="1" x14ac:dyDescent="0.5500000000000000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5">
        <v>1404858840</v>
      </c>
      <c r="J2799">
        <v>1402266840</v>
      </c>
      <c r="K2799" t="b">
        <v>0</v>
      </c>
      <c r="L2799">
        <v>94</v>
      </c>
      <c r="M2799">
        <f t="shared" si="259"/>
        <v>87.36</v>
      </c>
      <c r="N2799" t="b">
        <v>1</v>
      </c>
      <c r="O2799">
        <f t="shared" si="262"/>
        <v>103</v>
      </c>
      <c r="P2799" t="s">
        <v>8271</v>
      </c>
      <c r="Q2799" t="str">
        <f t="shared" si="263"/>
        <v>theater</v>
      </c>
      <c r="R2799" t="str">
        <f t="shared" si="264"/>
        <v>plays</v>
      </c>
      <c r="S2799" s="7">
        <f t="shared" si="260"/>
        <v>41828.94027777778</v>
      </c>
      <c r="T2799" s="7">
        <f t="shared" si="261"/>
        <v>41798.94027777778</v>
      </c>
    </row>
    <row r="2800" spans="1:20" ht="43.2" hidden="1" x14ac:dyDescent="0.5500000000000000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5">
        <v>1438358400</v>
      </c>
      <c r="J2800">
        <v>1437063121</v>
      </c>
      <c r="K2800" t="b">
        <v>0</v>
      </c>
      <c r="L2800">
        <v>139</v>
      </c>
      <c r="M2800">
        <f t="shared" si="259"/>
        <v>36.47</v>
      </c>
      <c r="N2800" t="b">
        <v>1</v>
      </c>
      <c r="O2800">
        <f t="shared" si="262"/>
        <v>101</v>
      </c>
      <c r="P2800" t="s">
        <v>8271</v>
      </c>
      <c r="Q2800" t="str">
        <f t="shared" si="263"/>
        <v>theater</v>
      </c>
      <c r="R2800" t="str">
        <f t="shared" si="264"/>
        <v>plays</v>
      </c>
      <c r="S2800" s="7">
        <f t="shared" si="260"/>
        <v>42216.666666666672</v>
      </c>
      <c r="T2800" s="7">
        <f t="shared" si="261"/>
        <v>42201.675011574072</v>
      </c>
    </row>
    <row r="2801" spans="1:20" ht="43.2" hidden="1" x14ac:dyDescent="0.5500000000000000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5">
        <v>1466179200</v>
      </c>
      <c r="J2801">
        <v>1463466070</v>
      </c>
      <c r="K2801" t="b">
        <v>0</v>
      </c>
      <c r="L2801">
        <v>130</v>
      </c>
      <c r="M2801">
        <f t="shared" si="259"/>
        <v>44.86</v>
      </c>
      <c r="N2801" t="b">
        <v>1</v>
      </c>
      <c r="O2801">
        <f t="shared" si="262"/>
        <v>117</v>
      </c>
      <c r="P2801" t="s">
        <v>8271</v>
      </c>
      <c r="Q2801" t="str">
        <f t="shared" si="263"/>
        <v>theater</v>
      </c>
      <c r="R2801" t="str">
        <f t="shared" si="264"/>
        <v>plays</v>
      </c>
      <c r="S2801" s="7">
        <f t="shared" si="260"/>
        <v>42538.666666666672</v>
      </c>
      <c r="T2801" s="7">
        <f t="shared" si="261"/>
        <v>42507.264699074076</v>
      </c>
    </row>
    <row r="2802" spans="1:20" ht="43.2" hidden="1" x14ac:dyDescent="0.5500000000000000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5">
        <v>1420377366</v>
      </c>
      <c r="J2802">
        <v>1415193366</v>
      </c>
      <c r="K2802" t="b">
        <v>0</v>
      </c>
      <c r="L2802">
        <v>31</v>
      </c>
      <c r="M2802">
        <f t="shared" si="259"/>
        <v>42.9</v>
      </c>
      <c r="N2802" t="b">
        <v>1</v>
      </c>
      <c r="O2802">
        <f t="shared" si="262"/>
        <v>133</v>
      </c>
      <c r="P2802" t="s">
        <v>8271</v>
      </c>
      <c r="Q2802" t="str">
        <f t="shared" si="263"/>
        <v>theater</v>
      </c>
      <c r="R2802" t="str">
        <f t="shared" si="264"/>
        <v>plays</v>
      </c>
      <c r="S2802" s="7">
        <f t="shared" si="260"/>
        <v>42008.552847222221</v>
      </c>
      <c r="T2802" s="7">
        <f t="shared" si="261"/>
        <v>41948.552847222221</v>
      </c>
    </row>
    <row r="2803" spans="1:20" ht="43.2" hidden="1" x14ac:dyDescent="0.5500000000000000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5">
        <v>1412938800</v>
      </c>
      <c r="J2803">
        <v>1411019409</v>
      </c>
      <c r="K2803" t="b">
        <v>0</v>
      </c>
      <c r="L2803">
        <v>13</v>
      </c>
      <c r="M2803">
        <f t="shared" si="259"/>
        <v>51.23</v>
      </c>
      <c r="N2803" t="b">
        <v>1</v>
      </c>
      <c r="O2803">
        <f t="shared" si="262"/>
        <v>133</v>
      </c>
      <c r="P2803" t="s">
        <v>8271</v>
      </c>
      <c r="Q2803" t="str">
        <f t="shared" si="263"/>
        <v>theater</v>
      </c>
      <c r="R2803" t="str">
        <f t="shared" si="264"/>
        <v>plays</v>
      </c>
      <c r="S2803" s="7">
        <f t="shared" si="260"/>
        <v>41922.458333333336</v>
      </c>
      <c r="T2803" s="7">
        <f t="shared" si="261"/>
        <v>41900.243159722224</v>
      </c>
    </row>
    <row r="2804" spans="1:20" ht="43.2" hidden="1" x14ac:dyDescent="0.5500000000000000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5">
        <v>1438875107</v>
      </c>
      <c r="J2804">
        <v>1436283107</v>
      </c>
      <c r="K2804" t="b">
        <v>0</v>
      </c>
      <c r="L2804">
        <v>90</v>
      </c>
      <c r="M2804">
        <f t="shared" si="259"/>
        <v>33.94</v>
      </c>
      <c r="N2804" t="b">
        <v>1</v>
      </c>
      <c r="O2804">
        <f t="shared" si="262"/>
        <v>102</v>
      </c>
      <c r="P2804" t="s">
        <v>8271</v>
      </c>
      <c r="Q2804" t="str">
        <f t="shared" si="263"/>
        <v>theater</v>
      </c>
      <c r="R2804" t="str">
        <f t="shared" si="264"/>
        <v>plays</v>
      </c>
      <c r="S2804" s="7">
        <f t="shared" si="260"/>
        <v>42222.64707175926</v>
      </c>
      <c r="T2804" s="7">
        <f t="shared" si="261"/>
        <v>42192.64707175926</v>
      </c>
    </row>
    <row r="2805" spans="1:20" ht="43.2" x14ac:dyDescent="0.5500000000000000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5">
        <v>1437004800</v>
      </c>
      <c r="J2805">
        <v>1433295276</v>
      </c>
      <c r="K2805" t="b">
        <v>0</v>
      </c>
      <c r="L2805">
        <v>141</v>
      </c>
      <c r="M2805">
        <f t="shared" si="259"/>
        <v>90.74</v>
      </c>
      <c r="N2805" t="b">
        <v>1</v>
      </c>
      <c r="O2805">
        <f t="shared" si="262"/>
        <v>128</v>
      </c>
      <c r="P2805" t="s">
        <v>8271</v>
      </c>
      <c r="Q2805" t="str">
        <f t="shared" si="263"/>
        <v>theater</v>
      </c>
      <c r="R2805" t="str">
        <f t="shared" si="264"/>
        <v>plays</v>
      </c>
      <c r="S2805" s="7">
        <f t="shared" si="260"/>
        <v>42201</v>
      </c>
      <c r="T2805" s="7">
        <f t="shared" si="261"/>
        <v>42158.065694444449</v>
      </c>
    </row>
    <row r="2806" spans="1:20" ht="43.2" hidden="1" x14ac:dyDescent="0.5500000000000000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5">
        <v>1411987990</v>
      </c>
      <c r="J2806">
        <v>1409395990</v>
      </c>
      <c r="K2806" t="b">
        <v>0</v>
      </c>
      <c r="L2806">
        <v>23</v>
      </c>
      <c r="M2806">
        <f t="shared" si="259"/>
        <v>50</v>
      </c>
      <c r="N2806" t="b">
        <v>1</v>
      </c>
      <c r="O2806">
        <f t="shared" si="262"/>
        <v>115</v>
      </c>
      <c r="P2806" t="s">
        <v>8271</v>
      </c>
      <c r="Q2806" t="str">
        <f t="shared" si="263"/>
        <v>theater</v>
      </c>
      <c r="R2806" t="str">
        <f t="shared" si="264"/>
        <v>plays</v>
      </c>
      <c r="S2806" s="7">
        <f t="shared" si="260"/>
        <v>41911.453587962962</v>
      </c>
      <c r="T2806" s="7">
        <f t="shared" si="261"/>
        <v>41881.453587962962</v>
      </c>
    </row>
    <row r="2807" spans="1:20" ht="57.6" hidden="1" x14ac:dyDescent="0.5500000000000000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5">
        <v>1440245273</v>
      </c>
      <c r="J2807">
        <v>1438085273</v>
      </c>
      <c r="K2807" t="b">
        <v>0</v>
      </c>
      <c r="L2807">
        <v>18</v>
      </c>
      <c r="M2807">
        <f t="shared" si="259"/>
        <v>24.44</v>
      </c>
      <c r="N2807" t="b">
        <v>1</v>
      </c>
      <c r="O2807">
        <f t="shared" si="262"/>
        <v>110</v>
      </c>
      <c r="P2807" t="s">
        <v>8271</v>
      </c>
      <c r="Q2807" t="str">
        <f t="shared" si="263"/>
        <v>theater</v>
      </c>
      <c r="R2807" t="str">
        <f t="shared" si="264"/>
        <v>plays</v>
      </c>
      <c r="S2807" s="7">
        <f t="shared" si="260"/>
        <v>42238.505474537036</v>
      </c>
      <c r="T2807" s="7">
        <f t="shared" si="261"/>
        <v>42213.505474537036</v>
      </c>
    </row>
    <row r="2808" spans="1:20" ht="43.2" hidden="1" x14ac:dyDescent="0.5500000000000000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5">
        <v>1438772400</v>
      </c>
      <c r="J2808">
        <v>1435645490</v>
      </c>
      <c r="K2808" t="b">
        <v>0</v>
      </c>
      <c r="L2808">
        <v>76</v>
      </c>
      <c r="M2808">
        <f t="shared" si="259"/>
        <v>44.25</v>
      </c>
      <c r="N2808" t="b">
        <v>1</v>
      </c>
      <c r="O2808">
        <f t="shared" si="262"/>
        <v>112</v>
      </c>
      <c r="P2808" t="s">
        <v>8271</v>
      </c>
      <c r="Q2808" t="str">
        <f t="shared" si="263"/>
        <v>theater</v>
      </c>
      <c r="R2808" t="str">
        <f t="shared" si="264"/>
        <v>plays</v>
      </c>
      <c r="S2808" s="7">
        <f t="shared" si="260"/>
        <v>42221.458333333328</v>
      </c>
      <c r="T2808" s="7">
        <f t="shared" si="261"/>
        <v>42185.267245370371</v>
      </c>
    </row>
    <row r="2809" spans="1:20" x14ac:dyDescent="0.5500000000000000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5">
        <v>1435611438</v>
      </c>
      <c r="J2809">
        <v>1433019438</v>
      </c>
      <c r="K2809" t="b">
        <v>0</v>
      </c>
      <c r="L2809">
        <v>93</v>
      </c>
      <c r="M2809">
        <f t="shared" si="259"/>
        <v>67.739999999999995</v>
      </c>
      <c r="N2809" t="b">
        <v>1</v>
      </c>
      <c r="O2809">
        <f t="shared" si="262"/>
        <v>126</v>
      </c>
      <c r="P2809" t="s">
        <v>8271</v>
      </c>
      <c r="Q2809" t="str">
        <f t="shared" si="263"/>
        <v>theater</v>
      </c>
      <c r="R2809" t="str">
        <f t="shared" si="264"/>
        <v>plays</v>
      </c>
      <c r="S2809" s="7">
        <f t="shared" si="260"/>
        <v>42184.873124999998</v>
      </c>
      <c r="T2809" s="7">
        <f t="shared" si="261"/>
        <v>42154.873124999998</v>
      </c>
    </row>
    <row r="2810" spans="1:20" ht="43.2" x14ac:dyDescent="0.5500000000000000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5">
        <v>1440274735</v>
      </c>
      <c r="J2810">
        <v>1437682735</v>
      </c>
      <c r="K2810" t="b">
        <v>0</v>
      </c>
      <c r="L2810">
        <v>69</v>
      </c>
      <c r="M2810">
        <f t="shared" si="259"/>
        <v>65.38</v>
      </c>
      <c r="N2810" t="b">
        <v>1</v>
      </c>
      <c r="O2810">
        <f t="shared" si="262"/>
        <v>100</v>
      </c>
      <c r="P2810" t="s">
        <v>8271</v>
      </c>
      <c r="Q2810" t="str">
        <f t="shared" si="263"/>
        <v>theater</v>
      </c>
      <c r="R2810" t="str">
        <f t="shared" si="264"/>
        <v>plays</v>
      </c>
      <c r="S2810" s="7">
        <f t="shared" si="260"/>
        <v>42238.84646990741</v>
      </c>
      <c r="T2810" s="7">
        <f t="shared" si="261"/>
        <v>42208.84646990741</v>
      </c>
    </row>
    <row r="2811" spans="1:20" ht="43.2" x14ac:dyDescent="0.5500000000000000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5">
        <v>1459348740</v>
      </c>
      <c r="J2811">
        <v>1458647725</v>
      </c>
      <c r="K2811" t="b">
        <v>0</v>
      </c>
      <c r="L2811">
        <v>21</v>
      </c>
      <c r="M2811">
        <f t="shared" si="259"/>
        <v>121.9</v>
      </c>
      <c r="N2811" t="b">
        <v>1</v>
      </c>
      <c r="O2811">
        <f t="shared" si="262"/>
        <v>102</v>
      </c>
      <c r="P2811" t="s">
        <v>8271</v>
      </c>
      <c r="Q2811" t="str">
        <f t="shared" si="263"/>
        <v>theater</v>
      </c>
      <c r="R2811" t="str">
        <f t="shared" si="264"/>
        <v>plays</v>
      </c>
      <c r="S2811" s="7">
        <f t="shared" si="260"/>
        <v>42459.610416666663</v>
      </c>
      <c r="T2811" s="7">
        <f t="shared" si="261"/>
        <v>42451.496817129635</v>
      </c>
    </row>
    <row r="2812" spans="1:20" ht="43.2" x14ac:dyDescent="0.5500000000000000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5">
        <v>1401595140</v>
      </c>
      <c r="J2812">
        <v>1398828064</v>
      </c>
      <c r="K2812" t="b">
        <v>0</v>
      </c>
      <c r="L2812">
        <v>57</v>
      </c>
      <c r="M2812">
        <f t="shared" si="259"/>
        <v>47.46</v>
      </c>
      <c r="N2812" t="b">
        <v>1</v>
      </c>
      <c r="O2812">
        <f t="shared" si="262"/>
        <v>108</v>
      </c>
      <c r="P2812" t="s">
        <v>8271</v>
      </c>
      <c r="Q2812" t="str">
        <f t="shared" si="263"/>
        <v>theater</v>
      </c>
      <c r="R2812" t="str">
        <f t="shared" si="264"/>
        <v>plays</v>
      </c>
      <c r="S2812" s="7">
        <f t="shared" si="260"/>
        <v>41791.165972222225</v>
      </c>
      <c r="T2812" s="7">
        <f t="shared" si="261"/>
        <v>41759.13962962963</v>
      </c>
    </row>
    <row r="2813" spans="1:20" ht="43.2" hidden="1" x14ac:dyDescent="0.5500000000000000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5">
        <v>1424692503</v>
      </c>
      <c r="J2813">
        <v>1422100503</v>
      </c>
      <c r="K2813" t="b">
        <v>0</v>
      </c>
      <c r="L2813">
        <v>108</v>
      </c>
      <c r="M2813">
        <f t="shared" si="259"/>
        <v>92.84</v>
      </c>
      <c r="N2813" t="b">
        <v>1</v>
      </c>
      <c r="O2813">
        <f t="shared" si="262"/>
        <v>100</v>
      </c>
      <c r="P2813" t="s">
        <v>8271</v>
      </c>
      <c r="Q2813" t="str">
        <f t="shared" si="263"/>
        <v>theater</v>
      </c>
      <c r="R2813" t="str">
        <f t="shared" si="264"/>
        <v>plays</v>
      </c>
      <c r="S2813" s="7">
        <f t="shared" si="260"/>
        <v>42058.496562500004</v>
      </c>
      <c r="T2813" s="7">
        <f t="shared" si="261"/>
        <v>42028.496562500004</v>
      </c>
    </row>
    <row r="2814" spans="1:20" ht="43.2" hidden="1" x14ac:dyDescent="0.5500000000000000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5">
        <v>1428292800</v>
      </c>
      <c r="J2814">
        <v>1424368298</v>
      </c>
      <c r="K2814" t="b">
        <v>0</v>
      </c>
      <c r="L2814">
        <v>83</v>
      </c>
      <c r="M2814">
        <f t="shared" si="259"/>
        <v>68.25</v>
      </c>
      <c r="N2814" t="b">
        <v>1</v>
      </c>
      <c r="O2814">
        <f t="shared" si="262"/>
        <v>113</v>
      </c>
      <c r="P2814" t="s">
        <v>8271</v>
      </c>
      <c r="Q2814" t="str">
        <f t="shared" si="263"/>
        <v>theater</v>
      </c>
      <c r="R2814" t="str">
        <f t="shared" si="264"/>
        <v>plays</v>
      </c>
      <c r="S2814" s="7">
        <f t="shared" si="260"/>
        <v>42100.166666666672</v>
      </c>
      <c r="T2814" s="7">
        <f t="shared" si="261"/>
        <v>42054.74418981481</v>
      </c>
    </row>
    <row r="2815" spans="1:20" ht="43.2" x14ac:dyDescent="0.5500000000000000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5">
        <v>1481737761</v>
      </c>
      <c r="J2815">
        <v>1479577761</v>
      </c>
      <c r="K2815" t="b">
        <v>0</v>
      </c>
      <c r="L2815">
        <v>96</v>
      </c>
      <c r="M2815">
        <f t="shared" si="259"/>
        <v>37.21</v>
      </c>
      <c r="N2815" t="b">
        <v>1</v>
      </c>
      <c r="O2815">
        <f t="shared" si="262"/>
        <v>128</v>
      </c>
      <c r="P2815" t="s">
        <v>8271</v>
      </c>
      <c r="Q2815" t="str">
        <f t="shared" si="263"/>
        <v>theater</v>
      </c>
      <c r="R2815" t="str">
        <f t="shared" si="264"/>
        <v>plays</v>
      </c>
      <c r="S2815" s="7">
        <f t="shared" si="260"/>
        <v>42718.742604166662</v>
      </c>
      <c r="T2815" s="7">
        <f t="shared" si="261"/>
        <v>42693.742604166662</v>
      </c>
    </row>
    <row r="2816" spans="1:20" ht="43.2" hidden="1" x14ac:dyDescent="0.5500000000000000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5">
        <v>1431164115</v>
      </c>
      <c r="J2816">
        <v>1428572115</v>
      </c>
      <c r="K2816" t="b">
        <v>0</v>
      </c>
      <c r="L2816">
        <v>64</v>
      </c>
      <c r="M2816">
        <f t="shared" si="259"/>
        <v>25.25</v>
      </c>
      <c r="N2816" t="b">
        <v>1</v>
      </c>
      <c r="O2816">
        <f t="shared" si="262"/>
        <v>108</v>
      </c>
      <c r="P2816" t="s">
        <v>8271</v>
      </c>
      <c r="Q2816" t="str">
        <f t="shared" si="263"/>
        <v>theater</v>
      </c>
      <c r="R2816" t="str">
        <f t="shared" si="264"/>
        <v>plays</v>
      </c>
      <c r="S2816" s="7">
        <f t="shared" si="260"/>
        <v>42133.399479166663</v>
      </c>
      <c r="T2816" s="7">
        <f t="shared" si="261"/>
        <v>42103.399479166663</v>
      </c>
    </row>
    <row r="2817" spans="1:20" ht="43.2" hidden="1" x14ac:dyDescent="0.5500000000000000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5">
        <v>1470595109</v>
      </c>
      <c r="J2817">
        <v>1468003109</v>
      </c>
      <c r="K2817" t="b">
        <v>0</v>
      </c>
      <c r="L2817">
        <v>14</v>
      </c>
      <c r="M2817">
        <f t="shared" si="259"/>
        <v>43.21</v>
      </c>
      <c r="N2817" t="b">
        <v>1</v>
      </c>
      <c r="O2817">
        <f t="shared" si="262"/>
        <v>242</v>
      </c>
      <c r="P2817" t="s">
        <v>8271</v>
      </c>
      <c r="Q2817" t="str">
        <f t="shared" si="263"/>
        <v>theater</v>
      </c>
      <c r="R2817" t="str">
        <f t="shared" si="264"/>
        <v>plays</v>
      </c>
      <c r="S2817" s="7">
        <f t="shared" si="260"/>
        <v>42589.776724537034</v>
      </c>
      <c r="T2817" s="7">
        <f t="shared" si="261"/>
        <v>42559.776724537034</v>
      </c>
    </row>
    <row r="2818" spans="1:20" ht="43.2" hidden="1" x14ac:dyDescent="0.5500000000000000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5">
        <v>1438531200</v>
      </c>
      <c r="J2818">
        <v>1435921992</v>
      </c>
      <c r="K2818" t="b">
        <v>0</v>
      </c>
      <c r="L2818">
        <v>169</v>
      </c>
      <c r="M2818">
        <f t="shared" ref="M2818:M2881" si="265">IF(L2818=0,0,ROUND(E2818/L2818,2))</f>
        <v>25.13</v>
      </c>
      <c r="N2818" t="b">
        <v>1</v>
      </c>
      <c r="O2818">
        <f t="shared" si="262"/>
        <v>142</v>
      </c>
      <c r="P2818" t="s">
        <v>8271</v>
      </c>
      <c r="Q2818" t="str">
        <f t="shared" si="263"/>
        <v>theater</v>
      </c>
      <c r="R2818" t="str">
        <f t="shared" si="264"/>
        <v>plays</v>
      </c>
      <c r="S2818" s="7">
        <f t="shared" ref="S2818:S2881" si="266">(((I2818/60)/60)/24)+DATE(1970,1,1)</f>
        <v>42218.666666666672</v>
      </c>
      <c r="T2818" s="7">
        <f t="shared" ref="T2818:T2881" si="267">(((J2818/60)/60)/24)+DATE(1970,1,1)</f>
        <v>42188.467499999999</v>
      </c>
    </row>
    <row r="2819" spans="1:20" ht="43.2" hidden="1" x14ac:dyDescent="0.5500000000000000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5">
        <v>1425136462</v>
      </c>
      <c r="J2819">
        <v>1421680462</v>
      </c>
      <c r="K2819" t="b">
        <v>0</v>
      </c>
      <c r="L2819">
        <v>33</v>
      </c>
      <c r="M2819">
        <f t="shared" si="265"/>
        <v>23.64</v>
      </c>
      <c r="N2819" t="b">
        <v>1</v>
      </c>
      <c r="O2819">
        <f t="shared" ref="O2819:O2882" si="268">ROUND(($E2819*100)/$D2819,0)</f>
        <v>130</v>
      </c>
      <c r="P2819" t="s">
        <v>8271</v>
      </c>
      <c r="Q2819" t="str">
        <f t="shared" ref="Q2819:Q2882" si="269">LEFT(P2819,FIND("/",P2819)-1)</f>
        <v>theater</v>
      </c>
      <c r="R2819" t="str">
        <f t="shared" si="264"/>
        <v>plays</v>
      </c>
      <c r="S2819" s="7">
        <f t="shared" si="266"/>
        <v>42063.634976851856</v>
      </c>
      <c r="T2819" s="7">
        <f t="shared" si="267"/>
        <v>42023.634976851856</v>
      </c>
    </row>
    <row r="2820" spans="1:20" ht="43.2" x14ac:dyDescent="0.5500000000000000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5">
        <v>1443018086</v>
      </c>
      <c r="J2820">
        <v>1441290086</v>
      </c>
      <c r="K2820" t="b">
        <v>0</v>
      </c>
      <c r="L2820">
        <v>102</v>
      </c>
      <c r="M2820">
        <f t="shared" si="265"/>
        <v>103.95</v>
      </c>
      <c r="N2820" t="b">
        <v>1</v>
      </c>
      <c r="O2820">
        <f t="shared" si="268"/>
        <v>106</v>
      </c>
      <c r="P2820" t="s">
        <v>8271</v>
      </c>
      <c r="Q2820" t="str">
        <f t="shared" si="269"/>
        <v>theater</v>
      </c>
      <c r="R2820" t="str">
        <f t="shared" si="264"/>
        <v>plays</v>
      </c>
      <c r="S2820" s="7">
        <f t="shared" si="266"/>
        <v>42270.598217592589</v>
      </c>
      <c r="T2820" s="7">
        <f t="shared" si="267"/>
        <v>42250.598217592589</v>
      </c>
    </row>
    <row r="2821" spans="1:20" ht="43.2" hidden="1" x14ac:dyDescent="0.5500000000000000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5">
        <v>1434285409</v>
      </c>
      <c r="J2821">
        <v>1431693409</v>
      </c>
      <c r="K2821" t="b">
        <v>0</v>
      </c>
      <c r="L2821">
        <v>104</v>
      </c>
      <c r="M2821">
        <f t="shared" si="265"/>
        <v>50.38</v>
      </c>
      <c r="N2821" t="b">
        <v>1</v>
      </c>
      <c r="O2821">
        <f t="shared" si="268"/>
        <v>105</v>
      </c>
      <c r="P2821" t="s">
        <v>8271</v>
      </c>
      <c r="Q2821" t="str">
        <f t="shared" si="269"/>
        <v>theater</v>
      </c>
      <c r="R2821" t="str">
        <f t="shared" si="264"/>
        <v>plays</v>
      </c>
      <c r="S2821" s="7">
        <f t="shared" si="266"/>
        <v>42169.525567129633</v>
      </c>
      <c r="T2821" s="7">
        <f t="shared" si="267"/>
        <v>42139.525567129633</v>
      </c>
    </row>
    <row r="2822" spans="1:20" ht="43.2" hidden="1" x14ac:dyDescent="0.5500000000000000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5">
        <v>1456444800</v>
      </c>
      <c r="J2822">
        <v>1454337589</v>
      </c>
      <c r="K2822" t="b">
        <v>0</v>
      </c>
      <c r="L2822">
        <v>20</v>
      </c>
      <c r="M2822">
        <f t="shared" si="265"/>
        <v>13.6</v>
      </c>
      <c r="N2822" t="b">
        <v>1</v>
      </c>
      <c r="O2822">
        <f t="shared" si="268"/>
        <v>136</v>
      </c>
      <c r="P2822" t="s">
        <v>8271</v>
      </c>
      <c r="Q2822" t="str">
        <f t="shared" si="269"/>
        <v>theater</v>
      </c>
      <c r="R2822" t="str">
        <f t="shared" si="264"/>
        <v>plays</v>
      </c>
      <c r="S2822" s="7">
        <f t="shared" si="266"/>
        <v>42426</v>
      </c>
      <c r="T2822" s="7">
        <f t="shared" si="267"/>
        <v>42401.610983796301</v>
      </c>
    </row>
    <row r="2823" spans="1:20" ht="43.2" hidden="1" x14ac:dyDescent="0.5500000000000000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5">
        <v>1411510135</v>
      </c>
      <c r="J2823">
        <v>1408918135</v>
      </c>
      <c r="K2823" t="b">
        <v>0</v>
      </c>
      <c r="L2823">
        <v>35</v>
      </c>
      <c r="M2823">
        <f t="shared" si="265"/>
        <v>28.57</v>
      </c>
      <c r="N2823" t="b">
        <v>1</v>
      </c>
      <c r="O2823">
        <f t="shared" si="268"/>
        <v>100</v>
      </c>
      <c r="P2823" t="s">
        <v>8271</v>
      </c>
      <c r="Q2823" t="str">
        <f t="shared" si="269"/>
        <v>theater</v>
      </c>
      <c r="R2823" t="str">
        <f t="shared" si="264"/>
        <v>plays</v>
      </c>
      <c r="S2823" s="7">
        <f t="shared" si="266"/>
        <v>41905.922858796301</v>
      </c>
      <c r="T2823" s="7">
        <f t="shared" si="267"/>
        <v>41875.922858796301</v>
      </c>
    </row>
    <row r="2824" spans="1:20" ht="43.2" x14ac:dyDescent="0.5500000000000000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5">
        <v>1427469892</v>
      </c>
      <c r="J2824">
        <v>1424881492</v>
      </c>
      <c r="K2824" t="b">
        <v>0</v>
      </c>
      <c r="L2824">
        <v>94</v>
      </c>
      <c r="M2824">
        <f t="shared" si="265"/>
        <v>63.83</v>
      </c>
      <c r="N2824" t="b">
        <v>1</v>
      </c>
      <c r="O2824">
        <f t="shared" si="268"/>
        <v>100</v>
      </c>
      <c r="P2824" t="s">
        <v>8271</v>
      </c>
      <c r="Q2824" t="str">
        <f t="shared" si="269"/>
        <v>theater</v>
      </c>
      <c r="R2824" t="str">
        <f t="shared" si="264"/>
        <v>plays</v>
      </c>
      <c r="S2824" s="7">
        <f t="shared" si="266"/>
        <v>42090.642268518524</v>
      </c>
      <c r="T2824" s="7">
        <f t="shared" si="267"/>
        <v>42060.683935185181</v>
      </c>
    </row>
    <row r="2825" spans="1:20" ht="43.2" hidden="1" x14ac:dyDescent="0.5500000000000000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5">
        <v>1427842740</v>
      </c>
      <c r="J2825">
        <v>1425428206</v>
      </c>
      <c r="K2825" t="b">
        <v>0</v>
      </c>
      <c r="L2825">
        <v>14</v>
      </c>
      <c r="M2825">
        <f t="shared" si="265"/>
        <v>8.86</v>
      </c>
      <c r="N2825" t="b">
        <v>1</v>
      </c>
      <c r="O2825">
        <f t="shared" si="268"/>
        <v>124</v>
      </c>
      <c r="P2825" t="s">
        <v>8271</v>
      </c>
      <c r="Q2825" t="str">
        <f t="shared" si="269"/>
        <v>theater</v>
      </c>
      <c r="R2825" t="str">
        <f t="shared" si="264"/>
        <v>plays</v>
      </c>
      <c r="S2825" s="7">
        <f t="shared" si="266"/>
        <v>42094.957638888889</v>
      </c>
      <c r="T2825" s="7">
        <f t="shared" si="267"/>
        <v>42067.011643518519</v>
      </c>
    </row>
    <row r="2826" spans="1:20" ht="28.8" x14ac:dyDescent="0.5500000000000000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5">
        <v>1434159780</v>
      </c>
      <c r="J2826">
        <v>1431412196</v>
      </c>
      <c r="K2826" t="b">
        <v>0</v>
      </c>
      <c r="L2826">
        <v>15</v>
      </c>
      <c r="M2826">
        <f t="shared" si="265"/>
        <v>50.67</v>
      </c>
      <c r="N2826" t="b">
        <v>1</v>
      </c>
      <c r="O2826">
        <f t="shared" si="268"/>
        <v>117</v>
      </c>
      <c r="P2826" t="s">
        <v>8271</v>
      </c>
      <c r="Q2826" t="str">
        <f t="shared" si="269"/>
        <v>theater</v>
      </c>
      <c r="R2826" t="str">
        <f t="shared" si="264"/>
        <v>plays</v>
      </c>
      <c r="S2826" s="7">
        <f t="shared" si="266"/>
        <v>42168.071527777778</v>
      </c>
      <c r="T2826" s="7">
        <f t="shared" si="267"/>
        <v>42136.270787037036</v>
      </c>
    </row>
    <row r="2827" spans="1:20" ht="43.2" hidden="1" x14ac:dyDescent="0.5500000000000000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5">
        <v>1449255686</v>
      </c>
      <c r="J2827">
        <v>1446663686</v>
      </c>
      <c r="K2827" t="b">
        <v>0</v>
      </c>
      <c r="L2827">
        <v>51</v>
      </c>
      <c r="M2827">
        <f t="shared" si="265"/>
        <v>60.78</v>
      </c>
      <c r="N2827" t="b">
        <v>1</v>
      </c>
      <c r="O2827">
        <f t="shared" si="268"/>
        <v>103</v>
      </c>
      <c r="P2827" t="s">
        <v>8271</v>
      </c>
      <c r="Q2827" t="str">
        <f t="shared" si="269"/>
        <v>theater</v>
      </c>
      <c r="R2827" t="str">
        <f t="shared" ref="R2827:R2890" si="270">RIGHT(P2827,LEN(P2827)-FIND("/",P2827))</f>
        <v>plays</v>
      </c>
      <c r="S2827" s="7">
        <f t="shared" si="266"/>
        <v>42342.792662037042</v>
      </c>
      <c r="T2827" s="7">
        <f t="shared" si="267"/>
        <v>42312.792662037042</v>
      </c>
    </row>
    <row r="2828" spans="1:20" ht="43.2" x14ac:dyDescent="0.5500000000000000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5">
        <v>1436511600</v>
      </c>
      <c r="J2828">
        <v>1434415812</v>
      </c>
      <c r="K2828" t="b">
        <v>0</v>
      </c>
      <c r="L2828">
        <v>19</v>
      </c>
      <c r="M2828">
        <f t="shared" si="265"/>
        <v>113.42</v>
      </c>
      <c r="N2828" t="b">
        <v>1</v>
      </c>
      <c r="O2828">
        <f t="shared" si="268"/>
        <v>108</v>
      </c>
      <c r="P2828" t="s">
        <v>8271</v>
      </c>
      <c r="Q2828" t="str">
        <f t="shared" si="269"/>
        <v>theater</v>
      </c>
      <c r="R2828" t="str">
        <f t="shared" si="270"/>
        <v>plays</v>
      </c>
      <c r="S2828" s="7">
        <f t="shared" si="266"/>
        <v>42195.291666666672</v>
      </c>
      <c r="T2828" s="7">
        <f t="shared" si="267"/>
        <v>42171.034861111111</v>
      </c>
    </row>
    <row r="2829" spans="1:20" ht="43.2" x14ac:dyDescent="0.5500000000000000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5">
        <v>1464971400</v>
      </c>
      <c r="J2829">
        <v>1462379066</v>
      </c>
      <c r="K2829" t="b">
        <v>0</v>
      </c>
      <c r="L2829">
        <v>23</v>
      </c>
      <c r="M2829">
        <f t="shared" si="265"/>
        <v>104.57</v>
      </c>
      <c r="N2829" t="b">
        <v>1</v>
      </c>
      <c r="O2829">
        <f t="shared" si="268"/>
        <v>120</v>
      </c>
      <c r="P2829" t="s">
        <v>8271</v>
      </c>
      <c r="Q2829" t="str">
        <f t="shared" si="269"/>
        <v>theater</v>
      </c>
      <c r="R2829" t="str">
        <f t="shared" si="270"/>
        <v>plays</v>
      </c>
      <c r="S2829" s="7">
        <f t="shared" si="266"/>
        <v>42524.6875</v>
      </c>
      <c r="T2829" s="7">
        <f t="shared" si="267"/>
        <v>42494.683634259258</v>
      </c>
    </row>
    <row r="2830" spans="1:20" ht="43.2" hidden="1" x14ac:dyDescent="0.5500000000000000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5">
        <v>1443826800</v>
      </c>
      <c r="J2830">
        <v>1441606869</v>
      </c>
      <c r="K2830" t="b">
        <v>0</v>
      </c>
      <c r="L2830">
        <v>97</v>
      </c>
      <c r="M2830">
        <f t="shared" si="265"/>
        <v>98.31</v>
      </c>
      <c r="N2830" t="b">
        <v>1</v>
      </c>
      <c r="O2830">
        <f t="shared" si="268"/>
        <v>100</v>
      </c>
      <c r="P2830" t="s">
        <v>8271</v>
      </c>
      <c r="Q2830" t="str">
        <f t="shared" si="269"/>
        <v>theater</v>
      </c>
      <c r="R2830" t="str">
        <f t="shared" si="270"/>
        <v>plays</v>
      </c>
      <c r="S2830" s="7">
        <f t="shared" si="266"/>
        <v>42279.958333333328</v>
      </c>
      <c r="T2830" s="7">
        <f t="shared" si="267"/>
        <v>42254.264687499999</v>
      </c>
    </row>
    <row r="2831" spans="1:20" ht="43.2" hidden="1" x14ac:dyDescent="0.5500000000000000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5">
        <v>1464863118</v>
      </c>
      <c r="J2831">
        <v>1462443918</v>
      </c>
      <c r="K2831" t="b">
        <v>0</v>
      </c>
      <c r="L2831">
        <v>76</v>
      </c>
      <c r="M2831">
        <f t="shared" si="265"/>
        <v>35.04</v>
      </c>
      <c r="N2831" t="b">
        <v>1</v>
      </c>
      <c r="O2831">
        <f t="shared" si="268"/>
        <v>107</v>
      </c>
      <c r="P2831" t="s">
        <v>8271</v>
      </c>
      <c r="Q2831" t="str">
        <f t="shared" si="269"/>
        <v>theater</v>
      </c>
      <c r="R2831" t="str">
        <f t="shared" si="270"/>
        <v>plays</v>
      </c>
      <c r="S2831" s="7">
        <f t="shared" si="266"/>
        <v>42523.434236111112</v>
      </c>
      <c r="T2831" s="7">
        <f t="shared" si="267"/>
        <v>42495.434236111112</v>
      </c>
    </row>
    <row r="2832" spans="1:20" ht="28.8" x14ac:dyDescent="0.5500000000000000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5">
        <v>1399867140</v>
      </c>
      <c r="J2832">
        <v>1398802148</v>
      </c>
      <c r="K2832" t="b">
        <v>0</v>
      </c>
      <c r="L2832">
        <v>11</v>
      </c>
      <c r="M2832">
        <f t="shared" si="265"/>
        <v>272.73</v>
      </c>
      <c r="N2832" t="b">
        <v>1</v>
      </c>
      <c r="O2832">
        <f t="shared" si="268"/>
        <v>100</v>
      </c>
      <c r="P2832" t="s">
        <v>8271</v>
      </c>
      <c r="Q2832" t="str">
        <f t="shared" si="269"/>
        <v>theater</v>
      </c>
      <c r="R2832" t="str">
        <f t="shared" si="270"/>
        <v>plays</v>
      </c>
      <c r="S2832" s="7">
        <f t="shared" si="266"/>
        <v>41771.165972222225</v>
      </c>
      <c r="T2832" s="7">
        <f t="shared" si="267"/>
        <v>41758.839675925927</v>
      </c>
    </row>
    <row r="2833" spans="1:20" ht="28.8" x14ac:dyDescent="0.5500000000000000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5">
        <v>1437076070</v>
      </c>
      <c r="J2833">
        <v>1434484070</v>
      </c>
      <c r="K2833" t="b">
        <v>0</v>
      </c>
      <c r="L2833">
        <v>52</v>
      </c>
      <c r="M2833">
        <f t="shared" si="265"/>
        <v>63.85</v>
      </c>
      <c r="N2833" t="b">
        <v>1</v>
      </c>
      <c r="O2833">
        <f t="shared" si="268"/>
        <v>111</v>
      </c>
      <c r="P2833" t="s">
        <v>8271</v>
      </c>
      <c r="Q2833" t="str">
        <f t="shared" si="269"/>
        <v>theater</v>
      </c>
      <c r="R2833" t="str">
        <f t="shared" si="270"/>
        <v>plays</v>
      </c>
      <c r="S2833" s="7">
        <f t="shared" si="266"/>
        <v>42201.824884259258</v>
      </c>
      <c r="T2833" s="7">
        <f t="shared" si="267"/>
        <v>42171.824884259258</v>
      </c>
    </row>
    <row r="2834" spans="1:20" ht="43.2" hidden="1" x14ac:dyDescent="0.5500000000000000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5">
        <v>1416780000</v>
      </c>
      <c r="J2834">
        <v>1414342894</v>
      </c>
      <c r="K2834" t="b">
        <v>0</v>
      </c>
      <c r="L2834">
        <v>95</v>
      </c>
      <c r="M2834">
        <f t="shared" si="265"/>
        <v>30.19</v>
      </c>
      <c r="N2834" t="b">
        <v>1</v>
      </c>
      <c r="O2834">
        <f t="shared" si="268"/>
        <v>115</v>
      </c>
      <c r="P2834" t="s">
        <v>8271</v>
      </c>
      <c r="Q2834" t="str">
        <f t="shared" si="269"/>
        <v>theater</v>
      </c>
      <c r="R2834" t="str">
        <f t="shared" si="270"/>
        <v>plays</v>
      </c>
      <c r="S2834" s="7">
        <f t="shared" si="266"/>
        <v>41966.916666666672</v>
      </c>
      <c r="T2834" s="7">
        <f t="shared" si="267"/>
        <v>41938.709421296298</v>
      </c>
    </row>
    <row r="2835" spans="1:20" x14ac:dyDescent="0.5500000000000000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5">
        <v>1444528800</v>
      </c>
      <c r="J2835">
        <v>1442804633</v>
      </c>
      <c r="K2835" t="b">
        <v>0</v>
      </c>
      <c r="L2835">
        <v>35</v>
      </c>
      <c r="M2835">
        <f t="shared" si="265"/>
        <v>83.51</v>
      </c>
      <c r="N2835" t="b">
        <v>1</v>
      </c>
      <c r="O2835">
        <f t="shared" si="268"/>
        <v>108</v>
      </c>
      <c r="P2835" t="s">
        <v>8271</v>
      </c>
      <c r="Q2835" t="str">
        <f t="shared" si="269"/>
        <v>theater</v>
      </c>
      <c r="R2835" t="str">
        <f t="shared" si="270"/>
        <v>plays</v>
      </c>
      <c r="S2835" s="7">
        <f t="shared" si="266"/>
        <v>42288.083333333328</v>
      </c>
      <c r="T2835" s="7">
        <f t="shared" si="267"/>
        <v>42268.127696759257</v>
      </c>
    </row>
    <row r="2836" spans="1:20" ht="43.2" hidden="1" x14ac:dyDescent="0.5500000000000000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5">
        <v>1422658930</v>
      </c>
      <c r="J2836">
        <v>1421362930</v>
      </c>
      <c r="K2836" t="b">
        <v>0</v>
      </c>
      <c r="L2836">
        <v>21</v>
      </c>
      <c r="M2836">
        <f t="shared" si="265"/>
        <v>64.760000000000005</v>
      </c>
      <c r="N2836" t="b">
        <v>1</v>
      </c>
      <c r="O2836">
        <f t="shared" si="268"/>
        <v>170</v>
      </c>
      <c r="P2836" t="s">
        <v>8271</v>
      </c>
      <c r="Q2836" t="str">
        <f t="shared" si="269"/>
        <v>theater</v>
      </c>
      <c r="R2836" t="str">
        <f t="shared" si="270"/>
        <v>plays</v>
      </c>
      <c r="S2836" s="7">
        <f t="shared" si="266"/>
        <v>42034.959837962961</v>
      </c>
      <c r="T2836" s="7">
        <f t="shared" si="267"/>
        <v>42019.959837962961</v>
      </c>
    </row>
    <row r="2837" spans="1:20" ht="43.2" hidden="1" x14ac:dyDescent="0.5500000000000000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5">
        <v>1449273600</v>
      </c>
      <c r="J2837">
        <v>1446742417</v>
      </c>
      <c r="K2837" t="b">
        <v>0</v>
      </c>
      <c r="L2837">
        <v>93</v>
      </c>
      <c r="M2837">
        <f t="shared" si="265"/>
        <v>20.12</v>
      </c>
      <c r="N2837" t="b">
        <v>1</v>
      </c>
      <c r="O2837">
        <f t="shared" si="268"/>
        <v>187</v>
      </c>
      <c r="P2837" t="s">
        <v>8271</v>
      </c>
      <c r="Q2837" t="str">
        <f t="shared" si="269"/>
        <v>theater</v>
      </c>
      <c r="R2837" t="str">
        <f t="shared" si="270"/>
        <v>plays</v>
      </c>
      <c r="S2837" s="7">
        <f t="shared" si="266"/>
        <v>42343</v>
      </c>
      <c r="T2837" s="7">
        <f t="shared" si="267"/>
        <v>42313.703900462962</v>
      </c>
    </row>
    <row r="2838" spans="1:20" ht="43.2" x14ac:dyDescent="0.5500000000000000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5">
        <v>1487393940</v>
      </c>
      <c r="J2838">
        <v>1484115418</v>
      </c>
      <c r="K2838" t="b">
        <v>0</v>
      </c>
      <c r="L2838">
        <v>11</v>
      </c>
      <c r="M2838">
        <f t="shared" si="265"/>
        <v>44.09</v>
      </c>
      <c r="N2838" t="b">
        <v>1</v>
      </c>
      <c r="O2838">
        <f t="shared" si="268"/>
        <v>108</v>
      </c>
      <c r="P2838" t="s">
        <v>8271</v>
      </c>
      <c r="Q2838" t="str">
        <f t="shared" si="269"/>
        <v>theater</v>
      </c>
      <c r="R2838" t="str">
        <f t="shared" si="270"/>
        <v>plays</v>
      </c>
      <c r="S2838" s="7">
        <f t="shared" si="266"/>
        <v>42784.207638888889</v>
      </c>
      <c r="T2838" s="7">
        <f t="shared" si="267"/>
        <v>42746.261782407411</v>
      </c>
    </row>
    <row r="2839" spans="1:20" ht="57.6" hidden="1" x14ac:dyDescent="0.5500000000000000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5">
        <v>1449701284</v>
      </c>
      <c r="J2839">
        <v>1446241684</v>
      </c>
      <c r="K2839" t="b">
        <v>0</v>
      </c>
      <c r="L2839">
        <v>21</v>
      </c>
      <c r="M2839">
        <f t="shared" si="265"/>
        <v>40.479999999999997</v>
      </c>
      <c r="N2839" t="b">
        <v>1</v>
      </c>
      <c r="O2839">
        <f t="shared" si="268"/>
        <v>100</v>
      </c>
      <c r="P2839" t="s">
        <v>8271</v>
      </c>
      <c r="Q2839" t="str">
        <f t="shared" si="269"/>
        <v>theater</v>
      </c>
      <c r="R2839" t="str">
        <f t="shared" si="270"/>
        <v>plays</v>
      </c>
      <c r="S2839" s="7">
        <f t="shared" si="266"/>
        <v>42347.950046296297</v>
      </c>
      <c r="T2839" s="7">
        <f t="shared" si="267"/>
        <v>42307.908379629633</v>
      </c>
    </row>
    <row r="2840" spans="1:20" ht="43.2" x14ac:dyDescent="0.5500000000000000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5">
        <v>1407967200</v>
      </c>
      <c r="J2840">
        <v>1406039696</v>
      </c>
      <c r="K2840" t="b">
        <v>0</v>
      </c>
      <c r="L2840">
        <v>54</v>
      </c>
      <c r="M2840">
        <f t="shared" si="265"/>
        <v>44.54</v>
      </c>
      <c r="N2840" t="b">
        <v>1</v>
      </c>
      <c r="O2840">
        <f t="shared" si="268"/>
        <v>120</v>
      </c>
      <c r="P2840" t="s">
        <v>8271</v>
      </c>
      <c r="Q2840" t="str">
        <f t="shared" si="269"/>
        <v>theater</v>
      </c>
      <c r="R2840" t="str">
        <f t="shared" si="270"/>
        <v>plays</v>
      </c>
      <c r="S2840" s="7">
        <f t="shared" si="266"/>
        <v>41864.916666666664</v>
      </c>
      <c r="T2840" s="7">
        <f t="shared" si="267"/>
        <v>41842.607592592591</v>
      </c>
    </row>
    <row r="2841" spans="1:20" ht="43.2" x14ac:dyDescent="0.5500000000000000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5">
        <v>1408942740</v>
      </c>
      <c r="J2841">
        <v>1406958354</v>
      </c>
      <c r="K2841" t="b">
        <v>0</v>
      </c>
      <c r="L2841">
        <v>31</v>
      </c>
      <c r="M2841">
        <f t="shared" si="265"/>
        <v>125.81</v>
      </c>
      <c r="N2841" t="b">
        <v>1</v>
      </c>
      <c r="O2841">
        <f t="shared" si="268"/>
        <v>111</v>
      </c>
      <c r="P2841" t="s">
        <v>8271</v>
      </c>
      <c r="Q2841" t="str">
        <f t="shared" si="269"/>
        <v>theater</v>
      </c>
      <c r="R2841" t="str">
        <f t="shared" si="270"/>
        <v>plays</v>
      </c>
      <c r="S2841" s="7">
        <f t="shared" si="266"/>
        <v>41876.207638888889</v>
      </c>
      <c r="T2841" s="7">
        <f t="shared" si="267"/>
        <v>41853.240208333329</v>
      </c>
    </row>
    <row r="2842" spans="1:20" ht="57.6" hidden="1" x14ac:dyDescent="0.5500000000000000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5">
        <v>1426698000</v>
      </c>
      <c r="J2842">
        <v>1424825479</v>
      </c>
      <c r="K2842" t="b">
        <v>0</v>
      </c>
      <c r="L2842">
        <v>132</v>
      </c>
      <c r="M2842">
        <f t="shared" si="265"/>
        <v>19.7</v>
      </c>
      <c r="N2842" t="b">
        <v>1</v>
      </c>
      <c r="O2842">
        <f t="shared" si="268"/>
        <v>104</v>
      </c>
      <c r="P2842" t="s">
        <v>8271</v>
      </c>
      <c r="Q2842" t="str">
        <f t="shared" si="269"/>
        <v>theater</v>
      </c>
      <c r="R2842" t="str">
        <f t="shared" si="270"/>
        <v>plays</v>
      </c>
      <c r="S2842" s="7">
        <f t="shared" si="266"/>
        <v>42081.708333333328</v>
      </c>
      <c r="T2842" s="7">
        <f t="shared" si="267"/>
        <v>42060.035636574074</v>
      </c>
    </row>
    <row r="2843" spans="1:20" ht="43.2" hidden="1" x14ac:dyDescent="0.5500000000000000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5">
        <v>1450032297</v>
      </c>
      <c r="J2843">
        <v>1444844697</v>
      </c>
      <c r="K2843" t="b">
        <v>0</v>
      </c>
      <c r="L2843">
        <v>1</v>
      </c>
      <c r="M2843">
        <f t="shared" si="265"/>
        <v>10</v>
      </c>
      <c r="N2843" t="b">
        <v>0</v>
      </c>
      <c r="O2843">
        <f t="shared" si="268"/>
        <v>1</v>
      </c>
      <c r="P2843" t="s">
        <v>8271</v>
      </c>
      <c r="Q2843" t="str">
        <f t="shared" si="269"/>
        <v>theater</v>
      </c>
      <c r="R2843" t="str">
        <f t="shared" si="270"/>
        <v>plays</v>
      </c>
      <c r="S2843" s="7">
        <f t="shared" si="266"/>
        <v>42351.781215277777</v>
      </c>
      <c r="T2843" s="7">
        <f t="shared" si="267"/>
        <v>42291.739548611105</v>
      </c>
    </row>
    <row r="2844" spans="1:20" ht="43.2" hidden="1" x14ac:dyDescent="0.5500000000000000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5">
        <v>1403348400</v>
      </c>
      <c r="J2844">
        <v>1401058295</v>
      </c>
      <c r="K2844" t="b">
        <v>0</v>
      </c>
      <c r="L2844">
        <v>0</v>
      </c>
      <c r="M2844">
        <f t="shared" si="265"/>
        <v>0</v>
      </c>
      <c r="N2844" t="b">
        <v>0</v>
      </c>
      <c r="O2844">
        <f t="shared" si="268"/>
        <v>0</v>
      </c>
      <c r="P2844" t="s">
        <v>8271</v>
      </c>
      <c r="Q2844" t="str">
        <f t="shared" si="269"/>
        <v>theater</v>
      </c>
      <c r="R2844" t="str">
        <f t="shared" si="270"/>
        <v>plays</v>
      </c>
      <c r="S2844" s="7">
        <f t="shared" si="266"/>
        <v>41811.458333333336</v>
      </c>
      <c r="T2844" s="7">
        <f t="shared" si="267"/>
        <v>41784.952488425923</v>
      </c>
    </row>
    <row r="2845" spans="1:20" ht="43.2" x14ac:dyDescent="0.5500000000000000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5">
        <v>1465790400</v>
      </c>
      <c r="J2845">
        <v>1462210950</v>
      </c>
      <c r="K2845" t="b">
        <v>0</v>
      </c>
      <c r="L2845">
        <v>0</v>
      </c>
      <c r="M2845">
        <f t="shared" si="265"/>
        <v>0</v>
      </c>
      <c r="N2845" t="b">
        <v>0</v>
      </c>
      <c r="O2845">
        <f t="shared" si="268"/>
        <v>0</v>
      </c>
      <c r="P2845" t="s">
        <v>8271</v>
      </c>
      <c r="Q2845" t="str">
        <f t="shared" si="269"/>
        <v>theater</v>
      </c>
      <c r="R2845" t="str">
        <f t="shared" si="270"/>
        <v>plays</v>
      </c>
      <c r="S2845" s="7">
        <f t="shared" si="266"/>
        <v>42534.166666666672</v>
      </c>
      <c r="T2845" s="7">
        <f t="shared" si="267"/>
        <v>42492.737847222219</v>
      </c>
    </row>
    <row r="2846" spans="1:20" ht="43.2" hidden="1" x14ac:dyDescent="0.5500000000000000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5">
        <v>1483535180</v>
      </c>
      <c r="J2846">
        <v>1480943180</v>
      </c>
      <c r="K2846" t="b">
        <v>0</v>
      </c>
      <c r="L2846">
        <v>1</v>
      </c>
      <c r="M2846">
        <f t="shared" si="265"/>
        <v>30</v>
      </c>
      <c r="N2846" t="b">
        <v>0</v>
      </c>
      <c r="O2846">
        <f t="shared" si="268"/>
        <v>5</v>
      </c>
      <c r="P2846" t="s">
        <v>8271</v>
      </c>
      <c r="Q2846" t="str">
        <f t="shared" si="269"/>
        <v>theater</v>
      </c>
      <c r="R2846" t="str">
        <f t="shared" si="270"/>
        <v>plays</v>
      </c>
      <c r="S2846" s="7">
        <f t="shared" si="266"/>
        <v>42739.546064814815</v>
      </c>
      <c r="T2846" s="7">
        <f t="shared" si="267"/>
        <v>42709.546064814815</v>
      </c>
    </row>
    <row r="2847" spans="1:20" ht="43.2" x14ac:dyDescent="0.5500000000000000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5">
        <v>1433723033</v>
      </c>
      <c r="J2847">
        <v>1428539033</v>
      </c>
      <c r="K2847" t="b">
        <v>0</v>
      </c>
      <c r="L2847">
        <v>39</v>
      </c>
      <c r="M2847">
        <f t="shared" si="265"/>
        <v>60.67</v>
      </c>
      <c r="N2847" t="b">
        <v>0</v>
      </c>
      <c r="O2847">
        <f t="shared" si="268"/>
        <v>32</v>
      </c>
      <c r="P2847" t="s">
        <v>8271</v>
      </c>
      <c r="Q2847" t="str">
        <f t="shared" si="269"/>
        <v>theater</v>
      </c>
      <c r="R2847" t="str">
        <f t="shared" si="270"/>
        <v>plays</v>
      </c>
      <c r="S2847" s="7">
        <f t="shared" si="266"/>
        <v>42163.016585648147</v>
      </c>
      <c r="T2847" s="7">
        <f t="shared" si="267"/>
        <v>42103.016585648147</v>
      </c>
    </row>
    <row r="2848" spans="1:20" ht="43.2" x14ac:dyDescent="0.5500000000000000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5">
        <v>1432917394</v>
      </c>
      <c r="J2848">
        <v>1429029394</v>
      </c>
      <c r="K2848" t="b">
        <v>0</v>
      </c>
      <c r="L2848">
        <v>0</v>
      </c>
      <c r="M2848">
        <f t="shared" si="265"/>
        <v>0</v>
      </c>
      <c r="N2848" t="b">
        <v>0</v>
      </c>
      <c r="O2848">
        <f t="shared" si="268"/>
        <v>0</v>
      </c>
      <c r="P2848" t="s">
        <v>8271</v>
      </c>
      <c r="Q2848" t="str">
        <f t="shared" si="269"/>
        <v>theater</v>
      </c>
      <c r="R2848" t="str">
        <f t="shared" si="270"/>
        <v>plays</v>
      </c>
      <c r="S2848" s="7">
        <f t="shared" si="266"/>
        <v>42153.692060185189</v>
      </c>
      <c r="T2848" s="7">
        <f t="shared" si="267"/>
        <v>42108.692060185189</v>
      </c>
    </row>
    <row r="2849" spans="1:20" ht="43.2" x14ac:dyDescent="0.5500000000000000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5">
        <v>1464031265</v>
      </c>
      <c r="J2849">
        <v>1458847265</v>
      </c>
      <c r="K2849" t="b">
        <v>0</v>
      </c>
      <c r="L2849">
        <v>0</v>
      </c>
      <c r="M2849">
        <f t="shared" si="265"/>
        <v>0</v>
      </c>
      <c r="N2849" t="b">
        <v>0</v>
      </c>
      <c r="O2849">
        <f t="shared" si="268"/>
        <v>0</v>
      </c>
      <c r="P2849" t="s">
        <v>8271</v>
      </c>
      <c r="Q2849" t="str">
        <f t="shared" si="269"/>
        <v>theater</v>
      </c>
      <c r="R2849" t="str">
        <f t="shared" si="270"/>
        <v>plays</v>
      </c>
      <c r="S2849" s="7">
        <f t="shared" si="266"/>
        <v>42513.806307870371</v>
      </c>
      <c r="T2849" s="7">
        <f t="shared" si="267"/>
        <v>42453.806307870371</v>
      </c>
    </row>
    <row r="2850" spans="1:20" ht="57.6" x14ac:dyDescent="0.5500000000000000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5">
        <v>1432913659</v>
      </c>
      <c r="J2850">
        <v>1430321659</v>
      </c>
      <c r="K2850" t="b">
        <v>0</v>
      </c>
      <c r="L2850">
        <v>3</v>
      </c>
      <c r="M2850">
        <f t="shared" si="265"/>
        <v>23.33</v>
      </c>
      <c r="N2850" t="b">
        <v>0</v>
      </c>
      <c r="O2850">
        <f t="shared" si="268"/>
        <v>0</v>
      </c>
      <c r="P2850" t="s">
        <v>8271</v>
      </c>
      <c r="Q2850" t="str">
        <f t="shared" si="269"/>
        <v>theater</v>
      </c>
      <c r="R2850" t="str">
        <f t="shared" si="270"/>
        <v>plays</v>
      </c>
      <c r="S2850" s="7">
        <f t="shared" si="266"/>
        <v>42153.648831018523</v>
      </c>
      <c r="T2850" s="7">
        <f t="shared" si="267"/>
        <v>42123.648831018523</v>
      </c>
    </row>
    <row r="2851" spans="1:20" ht="43.2" hidden="1" x14ac:dyDescent="0.5500000000000000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5">
        <v>1461406600</v>
      </c>
      <c r="J2851">
        <v>1458814600</v>
      </c>
      <c r="K2851" t="b">
        <v>0</v>
      </c>
      <c r="L2851">
        <v>1</v>
      </c>
      <c r="M2851">
        <f t="shared" si="265"/>
        <v>5</v>
      </c>
      <c r="N2851" t="b">
        <v>0</v>
      </c>
      <c r="O2851">
        <f t="shared" si="268"/>
        <v>1</v>
      </c>
      <c r="P2851" t="s">
        <v>8271</v>
      </c>
      <c r="Q2851" t="str">
        <f t="shared" si="269"/>
        <v>theater</v>
      </c>
      <c r="R2851" t="str">
        <f t="shared" si="270"/>
        <v>plays</v>
      </c>
      <c r="S2851" s="7">
        <f t="shared" si="266"/>
        <v>42483.428240740745</v>
      </c>
      <c r="T2851" s="7">
        <f t="shared" si="267"/>
        <v>42453.428240740745</v>
      </c>
    </row>
    <row r="2852" spans="1:20" ht="43.2" x14ac:dyDescent="0.5500000000000000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5">
        <v>1409962211</v>
      </c>
      <c r="J2852">
        <v>1407370211</v>
      </c>
      <c r="K2852" t="b">
        <v>0</v>
      </c>
      <c r="L2852">
        <v>13</v>
      </c>
      <c r="M2852">
        <f t="shared" si="265"/>
        <v>23.92</v>
      </c>
      <c r="N2852" t="b">
        <v>0</v>
      </c>
      <c r="O2852">
        <f t="shared" si="268"/>
        <v>4</v>
      </c>
      <c r="P2852" t="s">
        <v>8271</v>
      </c>
      <c r="Q2852" t="str">
        <f t="shared" si="269"/>
        <v>theater</v>
      </c>
      <c r="R2852" t="str">
        <f t="shared" si="270"/>
        <v>plays</v>
      </c>
      <c r="S2852" s="7">
        <f t="shared" si="266"/>
        <v>41888.007071759261</v>
      </c>
      <c r="T2852" s="7">
        <f t="shared" si="267"/>
        <v>41858.007071759261</v>
      </c>
    </row>
    <row r="2853" spans="1:20" ht="43.2" hidden="1" x14ac:dyDescent="0.5500000000000000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5">
        <v>1454109420</v>
      </c>
      <c r="J2853">
        <v>1453334629</v>
      </c>
      <c r="K2853" t="b">
        <v>0</v>
      </c>
      <c r="L2853">
        <v>0</v>
      </c>
      <c r="M2853">
        <f t="shared" si="265"/>
        <v>0</v>
      </c>
      <c r="N2853" t="b">
        <v>0</v>
      </c>
      <c r="O2853">
        <f t="shared" si="268"/>
        <v>0</v>
      </c>
      <c r="P2853" t="s">
        <v>8271</v>
      </c>
      <c r="Q2853" t="str">
        <f t="shared" si="269"/>
        <v>theater</v>
      </c>
      <c r="R2853" t="str">
        <f t="shared" si="270"/>
        <v>plays</v>
      </c>
      <c r="S2853" s="7">
        <f t="shared" si="266"/>
        <v>42398.970138888893</v>
      </c>
      <c r="T2853" s="7">
        <f t="shared" si="267"/>
        <v>42390.002650462964</v>
      </c>
    </row>
    <row r="2854" spans="1:20" ht="43.2" x14ac:dyDescent="0.5500000000000000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5">
        <v>1403312703</v>
      </c>
      <c r="J2854">
        <v>1400720703</v>
      </c>
      <c r="K2854" t="b">
        <v>0</v>
      </c>
      <c r="L2854">
        <v>6</v>
      </c>
      <c r="M2854">
        <f t="shared" si="265"/>
        <v>15.83</v>
      </c>
      <c r="N2854" t="b">
        <v>0</v>
      </c>
      <c r="O2854">
        <f t="shared" si="268"/>
        <v>2</v>
      </c>
      <c r="P2854" t="s">
        <v>8271</v>
      </c>
      <c r="Q2854" t="str">
        <f t="shared" si="269"/>
        <v>theater</v>
      </c>
      <c r="R2854" t="str">
        <f t="shared" si="270"/>
        <v>plays</v>
      </c>
      <c r="S2854" s="7">
        <f t="shared" si="266"/>
        <v>41811.045173611114</v>
      </c>
      <c r="T2854" s="7">
        <f t="shared" si="267"/>
        <v>41781.045173611114</v>
      </c>
    </row>
    <row r="2855" spans="1:20" ht="43.2" hidden="1" x14ac:dyDescent="0.5500000000000000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5">
        <v>1410669297</v>
      </c>
      <c r="J2855">
        <v>1405485297</v>
      </c>
      <c r="K2855" t="b">
        <v>0</v>
      </c>
      <c r="L2855">
        <v>0</v>
      </c>
      <c r="M2855">
        <f t="shared" si="265"/>
        <v>0</v>
      </c>
      <c r="N2855" t="b">
        <v>0</v>
      </c>
      <c r="O2855">
        <f t="shared" si="268"/>
        <v>0</v>
      </c>
      <c r="P2855" t="s">
        <v>8271</v>
      </c>
      <c r="Q2855" t="str">
        <f t="shared" si="269"/>
        <v>theater</v>
      </c>
      <c r="R2855" t="str">
        <f t="shared" si="270"/>
        <v>plays</v>
      </c>
      <c r="S2855" s="7">
        <f t="shared" si="266"/>
        <v>41896.190937499996</v>
      </c>
      <c r="T2855" s="7">
        <f t="shared" si="267"/>
        <v>41836.190937499996</v>
      </c>
    </row>
    <row r="2856" spans="1:20" ht="43.2" hidden="1" x14ac:dyDescent="0.5500000000000000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5">
        <v>1431018719</v>
      </c>
      <c r="J2856">
        <v>1429290719</v>
      </c>
      <c r="K2856" t="b">
        <v>0</v>
      </c>
      <c r="L2856">
        <v>14</v>
      </c>
      <c r="M2856">
        <f t="shared" si="265"/>
        <v>29.79</v>
      </c>
      <c r="N2856" t="b">
        <v>0</v>
      </c>
      <c r="O2856">
        <f t="shared" si="268"/>
        <v>42</v>
      </c>
      <c r="P2856" t="s">
        <v>8271</v>
      </c>
      <c r="Q2856" t="str">
        <f t="shared" si="269"/>
        <v>theater</v>
      </c>
      <c r="R2856" t="str">
        <f t="shared" si="270"/>
        <v>plays</v>
      </c>
      <c r="S2856" s="7">
        <f t="shared" si="266"/>
        <v>42131.71665509259</v>
      </c>
      <c r="T2856" s="7">
        <f t="shared" si="267"/>
        <v>42111.71665509259</v>
      </c>
    </row>
    <row r="2857" spans="1:20" ht="43.2" x14ac:dyDescent="0.5500000000000000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5">
        <v>1454110440</v>
      </c>
      <c r="J2857">
        <v>1451607071</v>
      </c>
      <c r="K2857" t="b">
        <v>0</v>
      </c>
      <c r="L2857">
        <v>5</v>
      </c>
      <c r="M2857">
        <f t="shared" si="265"/>
        <v>60</v>
      </c>
      <c r="N2857" t="b">
        <v>0</v>
      </c>
      <c r="O2857">
        <f t="shared" si="268"/>
        <v>50</v>
      </c>
      <c r="P2857" t="s">
        <v>8271</v>
      </c>
      <c r="Q2857" t="str">
        <f t="shared" si="269"/>
        <v>theater</v>
      </c>
      <c r="R2857" t="str">
        <f t="shared" si="270"/>
        <v>plays</v>
      </c>
      <c r="S2857" s="7">
        <f t="shared" si="266"/>
        <v>42398.981944444444</v>
      </c>
      <c r="T2857" s="7">
        <f t="shared" si="267"/>
        <v>42370.007766203707</v>
      </c>
    </row>
    <row r="2858" spans="1:20" ht="43.2" x14ac:dyDescent="0.5500000000000000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5">
        <v>1439069640</v>
      </c>
      <c r="J2858">
        <v>1433897647</v>
      </c>
      <c r="K2858" t="b">
        <v>0</v>
      </c>
      <c r="L2858">
        <v>6</v>
      </c>
      <c r="M2858">
        <f t="shared" si="265"/>
        <v>24.33</v>
      </c>
      <c r="N2858" t="b">
        <v>0</v>
      </c>
      <c r="O2858">
        <f t="shared" si="268"/>
        <v>5</v>
      </c>
      <c r="P2858" t="s">
        <v>8271</v>
      </c>
      <c r="Q2858" t="str">
        <f t="shared" si="269"/>
        <v>theater</v>
      </c>
      <c r="R2858" t="str">
        <f t="shared" si="270"/>
        <v>plays</v>
      </c>
      <c r="S2858" s="7">
        <f t="shared" si="266"/>
        <v>42224.898611111115</v>
      </c>
      <c r="T2858" s="7">
        <f t="shared" si="267"/>
        <v>42165.037581018521</v>
      </c>
    </row>
    <row r="2859" spans="1:20" ht="57.6" hidden="1" x14ac:dyDescent="0.5500000000000000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5">
        <v>1487613600</v>
      </c>
      <c r="J2859">
        <v>1482444295</v>
      </c>
      <c r="K2859" t="b">
        <v>0</v>
      </c>
      <c r="L2859">
        <v>15</v>
      </c>
      <c r="M2859">
        <f t="shared" si="265"/>
        <v>500</v>
      </c>
      <c r="N2859" t="b">
        <v>0</v>
      </c>
      <c r="O2859">
        <f t="shared" si="268"/>
        <v>20</v>
      </c>
      <c r="P2859" t="s">
        <v>8271</v>
      </c>
      <c r="Q2859" t="str">
        <f t="shared" si="269"/>
        <v>theater</v>
      </c>
      <c r="R2859" t="str">
        <f t="shared" si="270"/>
        <v>plays</v>
      </c>
      <c r="S2859" s="7">
        <f t="shared" si="266"/>
        <v>42786.75</v>
      </c>
      <c r="T2859" s="7">
        <f t="shared" si="267"/>
        <v>42726.920081018514</v>
      </c>
    </row>
    <row r="2860" spans="1:20" ht="43.2" hidden="1" x14ac:dyDescent="0.5500000000000000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5">
        <v>1417778880</v>
      </c>
      <c r="J2860">
        <v>1415711095</v>
      </c>
      <c r="K2860" t="b">
        <v>0</v>
      </c>
      <c r="L2860">
        <v>0</v>
      </c>
      <c r="M2860">
        <f t="shared" si="265"/>
        <v>0</v>
      </c>
      <c r="N2860" t="b">
        <v>0</v>
      </c>
      <c r="O2860">
        <f t="shared" si="268"/>
        <v>0</v>
      </c>
      <c r="P2860" t="s">
        <v>8271</v>
      </c>
      <c r="Q2860" t="str">
        <f t="shared" si="269"/>
        <v>theater</v>
      </c>
      <c r="R2860" t="str">
        <f t="shared" si="270"/>
        <v>plays</v>
      </c>
      <c r="S2860" s="7">
        <f t="shared" si="266"/>
        <v>41978.477777777778</v>
      </c>
      <c r="T2860" s="7">
        <f t="shared" si="267"/>
        <v>41954.545081018514</v>
      </c>
    </row>
    <row r="2861" spans="1:20" ht="28.8" hidden="1" x14ac:dyDescent="0.5500000000000000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5">
        <v>1444984904</v>
      </c>
      <c r="J2861">
        <v>1439800904</v>
      </c>
      <c r="K2861" t="b">
        <v>0</v>
      </c>
      <c r="L2861">
        <v>1</v>
      </c>
      <c r="M2861">
        <f t="shared" si="265"/>
        <v>35</v>
      </c>
      <c r="N2861" t="b">
        <v>0</v>
      </c>
      <c r="O2861">
        <f t="shared" si="268"/>
        <v>2</v>
      </c>
      <c r="P2861" t="s">
        <v>8271</v>
      </c>
      <c r="Q2861" t="str">
        <f t="shared" si="269"/>
        <v>theater</v>
      </c>
      <c r="R2861" t="str">
        <f t="shared" si="270"/>
        <v>plays</v>
      </c>
      <c r="S2861" s="7">
        <f t="shared" si="266"/>
        <v>42293.362314814818</v>
      </c>
      <c r="T2861" s="7">
        <f t="shared" si="267"/>
        <v>42233.362314814818</v>
      </c>
    </row>
    <row r="2862" spans="1:20" ht="43.2" x14ac:dyDescent="0.5500000000000000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5">
        <v>1466363576</v>
      </c>
      <c r="J2862">
        <v>1461179576</v>
      </c>
      <c r="K2862" t="b">
        <v>0</v>
      </c>
      <c r="L2862">
        <v>9</v>
      </c>
      <c r="M2862">
        <f t="shared" si="265"/>
        <v>29.56</v>
      </c>
      <c r="N2862" t="b">
        <v>0</v>
      </c>
      <c r="O2862">
        <f t="shared" si="268"/>
        <v>7</v>
      </c>
      <c r="P2862" t="s">
        <v>8271</v>
      </c>
      <c r="Q2862" t="str">
        <f t="shared" si="269"/>
        <v>theater</v>
      </c>
      <c r="R2862" t="str">
        <f t="shared" si="270"/>
        <v>plays</v>
      </c>
      <c r="S2862" s="7">
        <f t="shared" si="266"/>
        <v>42540.800648148142</v>
      </c>
      <c r="T2862" s="7">
        <f t="shared" si="267"/>
        <v>42480.800648148142</v>
      </c>
    </row>
    <row r="2863" spans="1:20" ht="43.2" hidden="1" x14ac:dyDescent="0.5500000000000000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5">
        <v>1443103848</v>
      </c>
      <c r="J2863">
        <v>1441894248</v>
      </c>
      <c r="K2863" t="b">
        <v>0</v>
      </c>
      <c r="L2863">
        <v>3</v>
      </c>
      <c r="M2863">
        <f t="shared" si="265"/>
        <v>26.67</v>
      </c>
      <c r="N2863" t="b">
        <v>0</v>
      </c>
      <c r="O2863">
        <f t="shared" si="268"/>
        <v>32</v>
      </c>
      <c r="P2863" t="s">
        <v>8271</v>
      </c>
      <c r="Q2863" t="str">
        <f t="shared" si="269"/>
        <v>theater</v>
      </c>
      <c r="R2863" t="str">
        <f t="shared" si="270"/>
        <v>plays</v>
      </c>
      <c r="S2863" s="7">
        <f t="shared" si="266"/>
        <v>42271.590833333335</v>
      </c>
      <c r="T2863" s="7">
        <f t="shared" si="267"/>
        <v>42257.590833333335</v>
      </c>
    </row>
    <row r="2864" spans="1:20" ht="43.2" x14ac:dyDescent="0.5500000000000000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5">
        <v>1403636229</v>
      </c>
      <c r="J2864">
        <v>1401044229</v>
      </c>
      <c r="K2864" t="b">
        <v>0</v>
      </c>
      <c r="L2864">
        <v>3</v>
      </c>
      <c r="M2864">
        <f t="shared" si="265"/>
        <v>18.329999999999998</v>
      </c>
      <c r="N2864" t="b">
        <v>0</v>
      </c>
      <c r="O2864">
        <f t="shared" si="268"/>
        <v>0</v>
      </c>
      <c r="P2864" t="s">
        <v>8271</v>
      </c>
      <c r="Q2864" t="str">
        <f t="shared" si="269"/>
        <v>theater</v>
      </c>
      <c r="R2864" t="str">
        <f t="shared" si="270"/>
        <v>plays</v>
      </c>
      <c r="S2864" s="7">
        <f t="shared" si="266"/>
        <v>41814.789687500001</v>
      </c>
      <c r="T2864" s="7">
        <f t="shared" si="267"/>
        <v>41784.789687500001</v>
      </c>
    </row>
    <row r="2865" spans="1:20" ht="43.2" x14ac:dyDescent="0.5500000000000000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5">
        <v>1410279123</v>
      </c>
      <c r="J2865">
        <v>1405095123</v>
      </c>
      <c r="K2865" t="b">
        <v>0</v>
      </c>
      <c r="L2865">
        <v>1</v>
      </c>
      <c r="M2865">
        <f t="shared" si="265"/>
        <v>20</v>
      </c>
      <c r="N2865" t="b">
        <v>0</v>
      </c>
      <c r="O2865">
        <f t="shared" si="268"/>
        <v>0</v>
      </c>
      <c r="P2865" t="s">
        <v>8271</v>
      </c>
      <c r="Q2865" t="str">
        <f t="shared" si="269"/>
        <v>theater</v>
      </c>
      <c r="R2865" t="str">
        <f t="shared" si="270"/>
        <v>plays</v>
      </c>
      <c r="S2865" s="7">
        <f t="shared" si="266"/>
        <v>41891.675034722226</v>
      </c>
      <c r="T2865" s="7">
        <f t="shared" si="267"/>
        <v>41831.675034722226</v>
      </c>
    </row>
    <row r="2866" spans="1:20" hidden="1" x14ac:dyDescent="0.5500000000000000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5">
        <v>1437139080</v>
      </c>
      <c r="J2866">
        <v>1434552207</v>
      </c>
      <c r="K2866" t="b">
        <v>0</v>
      </c>
      <c r="L2866">
        <v>3</v>
      </c>
      <c r="M2866">
        <f t="shared" si="265"/>
        <v>13.33</v>
      </c>
      <c r="N2866" t="b">
        <v>0</v>
      </c>
      <c r="O2866">
        <f t="shared" si="268"/>
        <v>2</v>
      </c>
      <c r="P2866" t="s">
        <v>8271</v>
      </c>
      <c r="Q2866" t="str">
        <f t="shared" si="269"/>
        <v>theater</v>
      </c>
      <c r="R2866" t="str">
        <f t="shared" si="270"/>
        <v>plays</v>
      </c>
      <c r="S2866" s="7">
        <f t="shared" si="266"/>
        <v>42202.554166666669</v>
      </c>
      <c r="T2866" s="7">
        <f t="shared" si="267"/>
        <v>42172.613506944443</v>
      </c>
    </row>
    <row r="2867" spans="1:20" ht="43.2" x14ac:dyDescent="0.5500000000000000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5">
        <v>1420512259</v>
      </c>
      <c r="J2867">
        <v>1415328259</v>
      </c>
      <c r="K2867" t="b">
        <v>0</v>
      </c>
      <c r="L2867">
        <v>0</v>
      </c>
      <c r="M2867">
        <f t="shared" si="265"/>
        <v>0</v>
      </c>
      <c r="N2867" t="b">
        <v>0</v>
      </c>
      <c r="O2867">
        <f t="shared" si="268"/>
        <v>0</v>
      </c>
      <c r="P2867" t="s">
        <v>8271</v>
      </c>
      <c r="Q2867" t="str">
        <f t="shared" si="269"/>
        <v>theater</v>
      </c>
      <c r="R2867" t="str">
        <f t="shared" si="270"/>
        <v>plays</v>
      </c>
      <c r="S2867" s="7">
        <f t="shared" si="266"/>
        <v>42010.114108796297</v>
      </c>
      <c r="T2867" s="7">
        <f t="shared" si="267"/>
        <v>41950.114108796297</v>
      </c>
    </row>
    <row r="2868" spans="1:20" ht="43.2" x14ac:dyDescent="0.5500000000000000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5">
        <v>1476482400</v>
      </c>
      <c r="J2868">
        <v>1473893721</v>
      </c>
      <c r="K2868" t="b">
        <v>0</v>
      </c>
      <c r="L2868">
        <v>2</v>
      </c>
      <c r="M2868">
        <f t="shared" si="265"/>
        <v>22.5</v>
      </c>
      <c r="N2868" t="b">
        <v>0</v>
      </c>
      <c r="O2868">
        <f t="shared" si="268"/>
        <v>1</v>
      </c>
      <c r="P2868" t="s">
        <v>8271</v>
      </c>
      <c r="Q2868" t="str">
        <f t="shared" si="269"/>
        <v>theater</v>
      </c>
      <c r="R2868" t="str">
        <f t="shared" si="270"/>
        <v>plays</v>
      </c>
      <c r="S2868" s="7">
        <f t="shared" si="266"/>
        <v>42657.916666666672</v>
      </c>
      <c r="T2868" s="7">
        <f t="shared" si="267"/>
        <v>42627.955104166671</v>
      </c>
    </row>
    <row r="2869" spans="1:20" ht="43.2" x14ac:dyDescent="0.5500000000000000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5">
        <v>1467604800</v>
      </c>
      <c r="J2869">
        <v>1465533672</v>
      </c>
      <c r="K2869" t="b">
        <v>0</v>
      </c>
      <c r="L2869">
        <v>10</v>
      </c>
      <c r="M2869">
        <f t="shared" si="265"/>
        <v>50.4</v>
      </c>
      <c r="N2869" t="b">
        <v>0</v>
      </c>
      <c r="O2869">
        <f t="shared" si="268"/>
        <v>20</v>
      </c>
      <c r="P2869" t="s">
        <v>8271</v>
      </c>
      <c r="Q2869" t="str">
        <f t="shared" si="269"/>
        <v>theater</v>
      </c>
      <c r="R2869" t="str">
        <f t="shared" si="270"/>
        <v>plays</v>
      </c>
      <c r="S2869" s="7">
        <f t="shared" si="266"/>
        <v>42555.166666666672</v>
      </c>
      <c r="T2869" s="7">
        <f t="shared" si="267"/>
        <v>42531.195277777777</v>
      </c>
    </row>
    <row r="2870" spans="1:20" ht="43.2" x14ac:dyDescent="0.5500000000000000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5">
        <v>1475697054</v>
      </c>
      <c r="J2870">
        <v>1473105054</v>
      </c>
      <c r="K2870" t="b">
        <v>0</v>
      </c>
      <c r="L2870">
        <v>60</v>
      </c>
      <c r="M2870">
        <f t="shared" si="265"/>
        <v>105.03</v>
      </c>
      <c r="N2870" t="b">
        <v>0</v>
      </c>
      <c r="O2870">
        <f t="shared" si="268"/>
        <v>42</v>
      </c>
      <c r="P2870" t="s">
        <v>8271</v>
      </c>
      <c r="Q2870" t="str">
        <f t="shared" si="269"/>
        <v>theater</v>
      </c>
      <c r="R2870" t="str">
        <f t="shared" si="270"/>
        <v>plays</v>
      </c>
      <c r="S2870" s="7">
        <f t="shared" si="266"/>
        <v>42648.827013888891</v>
      </c>
      <c r="T2870" s="7">
        <f t="shared" si="267"/>
        <v>42618.827013888891</v>
      </c>
    </row>
    <row r="2871" spans="1:20" ht="57.6" x14ac:dyDescent="0.5500000000000000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5">
        <v>1468937681</v>
      </c>
      <c r="J2871">
        <v>1466345681</v>
      </c>
      <c r="K2871" t="b">
        <v>0</v>
      </c>
      <c r="L2871">
        <v>5</v>
      </c>
      <c r="M2871">
        <f t="shared" si="265"/>
        <v>35.4</v>
      </c>
      <c r="N2871" t="b">
        <v>0</v>
      </c>
      <c r="O2871">
        <f t="shared" si="268"/>
        <v>1</v>
      </c>
      <c r="P2871" t="s">
        <v>8271</v>
      </c>
      <c r="Q2871" t="str">
        <f t="shared" si="269"/>
        <v>theater</v>
      </c>
      <c r="R2871" t="str">
        <f t="shared" si="270"/>
        <v>plays</v>
      </c>
      <c r="S2871" s="7">
        <f t="shared" si="266"/>
        <v>42570.593530092592</v>
      </c>
      <c r="T2871" s="7">
        <f t="shared" si="267"/>
        <v>42540.593530092592</v>
      </c>
    </row>
    <row r="2872" spans="1:20" ht="43.2" x14ac:dyDescent="0.5500000000000000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5">
        <v>1400301165</v>
      </c>
      <c r="J2872">
        <v>1397709165</v>
      </c>
      <c r="K2872" t="b">
        <v>0</v>
      </c>
      <c r="L2872">
        <v>9</v>
      </c>
      <c r="M2872">
        <f t="shared" si="265"/>
        <v>83.33</v>
      </c>
      <c r="N2872" t="b">
        <v>0</v>
      </c>
      <c r="O2872">
        <f t="shared" si="268"/>
        <v>15</v>
      </c>
      <c r="P2872" t="s">
        <v>8271</v>
      </c>
      <c r="Q2872" t="str">
        <f t="shared" si="269"/>
        <v>theater</v>
      </c>
      <c r="R2872" t="str">
        <f t="shared" si="270"/>
        <v>plays</v>
      </c>
      <c r="S2872" s="7">
        <f t="shared" si="266"/>
        <v>41776.189409722225</v>
      </c>
      <c r="T2872" s="7">
        <f t="shared" si="267"/>
        <v>41746.189409722225</v>
      </c>
    </row>
    <row r="2873" spans="1:20" ht="43.2" x14ac:dyDescent="0.5500000000000000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5">
        <v>1419183813</v>
      </c>
      <c r="J2873">
        <v>1417455813</v>
      </c>
      <c r="K2873" t="b">
        <v>0</v>
      </c>
      <c r="L2873">
        <v>13</v>
      </c>
      <c r="M2873">
        <f t="shared" si="265"/>
        <v>35.92</v>
      </c>
      <c r="N2873" t="b">
        <v>0</v>
      </c>
      <c r="O2873">
        <f t="shared" si="268"/>
        <v>5</v>
      </c>
      <c r="P2873" t="s">
        <v>8271</v>
      </c>
      <c r="Q2873" t="str">
        <f t="shared" si="269"/>
        <v>theater</v>
      </c>
      <c r="R2873" t="str">
        <f t="shared" si="270"/>
        <v>plays</v>
      </c>
      <c r="S2873" s="7">
        <f t="shared" si="266"/>
        <v>41994.738576388889</v>
      </c>
      <c r="T2873" s="7">
        <f t="shared" si="267"/>
        <v>41974.738576388889</v>
      </c>
    </row>
    <row r="2874" spans="1:20" ht="28.8" x14ac:dyDescent="0.5500000000000000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5">
        <v>1434768438</v>
      </c>
      <c r="J2874">
        <v>1429584438</v>
      </c>
      <c r="K2874" t="b">
        <v>0</v>
      </c>
      <c r="L2874">
        <v>0</v>
      </c>
      <c r="M2874">
        <f t="shared" si="265"/>
        <v>0</v>
      </c>
      <c r="N2874" t="b">
        <v>0</v>
      </c>
      <c r="O2874">
        <f t="shared" si="268"/>
        <v>0</v>
      </c>
      <c r="P2874" t="s">
        <v>8271</v>
      </c>
      <c r="Q2874" t="str">
        <f t="shared" si="269"/>
        <v>theater</v>
      </c>
      <c r="R2874" t="str">
        <f t="shared" si="270"/>
        <v>plays</v>
      </c>
      <c r="S2874" s="7">
        <f t="shared" si="266"/>
        <v>42175.11618055556</v>
      </c>
      <c r="T2874" s="7">
        <f t="shared" si="267"/>
        <v>42115.11618055556</v>
      </c>
    </row>
    <row r="2875" spans="1:20" ht="43.2" x14ac:dyDescent="0.5500000000000000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5">
        <v>1422473831</v>
      </c>
      <c r="J2875">
        <v>1419881831</v>
      </c>
      <c r="K2875" t="b">
        <v>0</v>
      </c>
      <c r="L2875">
        <v>8</v>
      </c>
      <c r="M2875">
        <f t="shared" si="265"/>
        <v>119.13</v>
      </c>
      <c r="N2875" t="b">
        <v>0</v>
      </c>
      <c r="O2875">
        <f t="shared" si="268"/>
        <v>38</v>
      </c>
      <c r="P2875" t="s">
        <v>8271</v>
      </c>
      <c r="Q2875" t="str">
        <f t="shared" si="269"/>
        <v>theater</v>
      </c>
      <c r="R2875" t="str">
        <f t="shared" si="270"/>
        <v>plays</v>
      </c>
      <c r="S2875" s="7">
        <f t="shared" si="266"/>
        <v>42032.817488425921</v>
      </c>
      <c r="T2875" s="7">
        <f t="shared" si="267"/>
        <v>42002.817488425921</v>
      </c>
    </row>
    <row r="2876" spans="1:20" ht="43.2" x14ac:dyDescent="0.5500000000000000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5">
        <v>1484684186</v>
      </c>
      <c r="J2876">
        <v>1482092186</v>
      </c>
      <c r="K2876" t="b">
        <v>0</v>
      </c>
      <c r="L2876">
        <v>3</v>
      </c>
      <c r="M2876">
        <f t="shared" si="265"/>
        <v>90.33</v>
      </c>
      <c r="N2876" t="b">
        <v>0</v>
      </c>
      <c r="O2876">
        <f t="shared" si="268"/>
        <v>5</v>
      </c>
      <c r="P2876" t="s">
        <v>8271</v>
      </c>
      <c r="Q2876" t="str">
        <f t="shared" si="269"/>
        <v>theater</v>
      </c>
      <c r="R2876" t="str">
        <f t="shared" si="270"/>
        <v>plays</v>
      </c>
      <c r="S2876" s="7">
        <f t="shared" si="266"/>
        <v>42752.84474537037</v>
      </c>
      <c r="T2876" s="7">
        <f t="shared" si="267"/>
        <v>42722.84474537037</v>
      </c>
    </row>
    <row r="2877" spans="1:20" ht="43.2" x14ac:dyDescent="0.5500000000000000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5">
        <v>1462417493</v>
      </c>
      <c r="J2877">
        <v>1459825493</v>
      </c>
      <c r="K2877" t="b">
        <v>0</v>
      </c>
      <c r="L2877">
        <v>3</v>
      </c>
      <c r="M2877">
        <f t="shared" si="265"/>
        <v>2.33</v>
      </c>
      <c r="N2877" t="b">
        <v>0</v>
      </c>
      <c r="O2877">
        <f t="shared" si="268"/>
        <v>0</v>
      </c>
      <c r="P2877" t="s">
        <v>8271</v>
      </c>
      <c r="Q2877" t="str">
        <f t="shared" si="269"/>
        <v>theater</v>
      </c>
      <c r="R2877" t="str">
        <f t="shared" si="270"/>
        <v>plays</v>
      </c>
      <c r="S2877" s="7">
        <f t="shared" si="266"/>
        <v>42495.128391203703</v>
      </c>
      <c r="T2877" s="7">
        <f t="shared" si="267"/>
        <v>42465.128391203703</v>
      </c>
    </row>
    <row r="2878" spans="1:20" ht="43.2" x14ac:dyDescent="0.5500000000000000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5">
        <v>1437069079</v>
      </c>
      <c r="J2878">
        <v>1434477079</v>
      </c>
      <c r="K2878" t="b">
        <v>0</v>
      </c>
      <c r="L2878">
        <v>0</v>
      </c>
      <c r="M2878">
        <f t="shared" si="265"/>
        <v>0</v>
      </c>
      <c r="N2878" t="b">
        <v>0</v>
      </c>
      <c r="O2878">
        <f t="shared" si="268"/>
        <v>0</v>
      </c>
      <c r="P2878" t="s">
        <v>8271</v>
      </c>
      <c r="Q2878" t="str">
        <f t="shared" si="269"/>
        <v>theater</v>
      </c>
      <c r="R2878" t="str">
        <f t="shared" si="270"/>
        <v>plays</v>
      </c>
      <c r="S2878" s="7">
        <f t="shared" si="266"/>
        <v>42201.743969907402</v>
      </c>
      <c r="T2878" s="7">
        <f t="shared" si="267"/>
        <v>42171.743969907402</v>
      </c>
    </row>
    <row r="2879" spans="1:20" ht="43.2" x14ac:dyDescent="0.5500000000000000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5">
        <v>1480525200</v>
      </c>
      <c r="J2879">
        <v>1477781724</v>
      </c>
      <c r="K2879" t="b">
        <v>0</v>
      </c>
      <c r="L2879">
        <v>6</v>
      </c>
      <c r="M2879">
        <f t="shared" si="265"/>
        <v>108.33</v>
      </c>
      <c r="N2879" t="b">
        <v>0</v>
      </c>
      <c r="O2879">
        <f t="shared" si="268"/>
        <v>11</v>
      </c>
      <c r="P2879" t="s">
        <v>8271</v>
      </c>
      <c r="Q2879" t="str">
        <f t="shared" si="269"/>
        <v>theater</v>
      </c>
      <c r="R2879" t="str">
        <f t="shared" si="270"/>
        <v>plays</v>
      </c>
      <c r="S2879" s="7">
        <f t="shared" si="266"/>
        <v>42704.708333333328</v>
      </c>
      <c r="T2879" s="7">
        <f t="shared" si="267"/>
        <v>42672.955138888887</v>
      </c>
    </row>
    <row r="2880" spans="1:20" ht="43.2" hidden="1" x14ac:dyDescent="0.5500000000000000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5">
        <v>1435934795</v>
      </c>
      <c r="J2880">
        <v>1430750795</v>
      </c>
      <c r="K2880" t="b">
        <v>0</v>
      </c>
      <c r="L2880">
        <v>4</v>
      </c>
      <c r="M2880">
        <f t="shared" si="265"/>
        <v>15.75</v>
      </c>
      <c r="N2880" t="b">
        <v>0</v>
      </c>
      <c r="O2880">
        <f t="shared" si="268"/>
        <v>2</v>
      </c>
      <c r="P2880" t="s">
        <v>8271</v>
      </c>
      <c r="Q2880" t="str">
        <f t="shared" si="269"/>
        <v>theater</v>
      </c>
      <c r="R2880" t="str">
        <f t="shared" si="270"/>
        <v>plays</v>
      </c>
      <c r="S2880" s="7">
        <f t="shared" si="266"/>
        <v>42188.615682870368</v>
      </c>
      <c r="T2880" s="7">
        <f t="shared" si="267"/>
        <v>42128.615682870368</v>
      </c>
    </row>
    <row r="2881" spans="1:20" ht="43.2" x14ac:dyDescent="0.5500000000000000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5">
        <v>1453310661</v>
      </c>
      <c r="J2881">
        <v>1450718661</v>
      </c>
      <c r="K2881" t="b">
        <v>0</v>
      </c>
      <c r="L2881">
        <v>1</v>
      </c>
      <c r="M2881">
        <f t="shared" si="265"/>
        <v>29</v>
      </c>
      <c r="N2881" t="b">
        <v>0</v>
      </c>
      <c r="O2881">
        <f t="shared" si="268"/>
        <v>0</v>
      </c>
      <c r="P2881" t="s">
        <v>8271</v>
      </c>
      <c r="Q2881" t="str">
        <f t="shared" si="269"/>
        <v>theater</v>
      </c>
      <c r="R2881" t="str">
        <f t="shared" si="270"/>
        <v>plays</v>
      </c>
      <c r="S2881" s="7">
        <f t="shared" si="266"/>
        <v>42389.725243055553</v>
      </c>
      <c r="T2881" s="7">
        <f t="shared" si="267"/>
        <v>42359.725243055553</v>
      </c>
    </row>
    <row r="2882" spans="1:20" ht="43.2" x14ac:dyDescent="0.5500000000000000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5">
        <v>1440090300</v>
      </c>
      <c r="J2882">
        <v>1436305452</v>
      </c>
      <c r="K2882" t="b">
        <v>0</v>
      </c>
      <c r="L2882">
        <v>29</v>
      </c>
      <c r="M2882">
        <f t="shared" ref="M2882:M2945" si="271">IF(L2882=0,0,ROUND(E2882/L2882,2))</f>
        <v>96.55</v>
      </c>
      <c r="N2882" t="b">
        <v>0</v>
      </c>
      <c r="O2882">
        <f t="shared" si="268"/>
        <v>23</v>
      </c>
      <c r="P2882" t="s">
        <v>8271</v>
      </c>
      <c r="Q2882" t="str">
        <f t="shared" si="269"/>
        <v>theater</v>
      </c>
      <c r="R2882" t="str">
        <f t="shared" si="270"/>
        <v>plays</v>
      </c>
      <c r="S2882" s="7">
        <f t="shared" ref="S2882:S2945" si="272">(((I2882/60)/60)/24)+DATE(1970,1,1)</f>
        <v>42236.711805555555</v>
      </c>
      <c r="T2882" s="7">
        <f t="shared" ref="T2882:T2945" si="273">(((J2882/60)/60)/24)+DATE(1970,1,1)</f>
        <v>42192.905694444446</v>
      </c>
    </row>
    <row r="2883" spans="1:20" ht="43.2" x14ac:dyDescent="0.5500000000000000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5">
        <v>1417620036</v>
      </c>
      <c r="J2883">
        <v>1412432436</v>
      </c>
      <c r="K2883" t="b">
        <v>0</v>
      </c>
      <c r="L2883">
        <v>0</v>
      </c>
      <c r="M2883">
        <f t="shared" si="271"/>
        <v>0</v>
      </c>
      <c r="N2883" t="b">
        <v>0</v>
      </c>
      <c r="O2883">
        <f t="shared" ref="O2883:O2946" si="274">ROUND(($E2883*100)/$D2883,0)</f>
        <v>0</v>
      </c>
      <c r="P2883" t="s">
        <v>8271</v>
      </c>
      <c r="Q2883" t="str">
        <f t="shared" ref="Q2883:Q2946" si="275">LEFT(P2883,FIND("/",P2883)-1)</f>
        <v>theater</v>
      </c>
      <c r="R2883" t="str">
        <f t="shared" si="270"/>
        <v>plays</v>
      </c>
      <c r="S2883" s="7">
        <f t="shared" si="272"/>
        <v>41976.639305555553</v>
      </c>
      <c r="T2883" s="7">
        <f t="shared" si="273"/>
        <v>41916.597638888888</v>
      </c>
    </row>
    <row r="2884" spans="1:20" ht="43.2" x14ac:dyDescent="0.5500000000000000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5">
        <v>1462112318</v>
      </c>
      <c r="J2884">
        <v>1459520318</v>
      </c>
      <c r="K2884" t="b">
        <v>0</v>
      </c>
      <c r="L2884">
        <v>4</v>
      </c>
      <c r="M2884">
        <f t="shared" si="271"/>
        <v>63</v>
      </c>
      <c r="N2884" t="b">
        <v>0</v>
      </c>
      <c r="O2884">
        <f t="shared" si="274"/>
        <v>34</v>
      </c>
      <c r="P2884" t="s">
        <v>8271</v>
      </c>
      <c r="Q2884" t="str">
        <f t="shared" si="275"/>
        <v>theater</v>
      </c>
      <c r="R2884" t="str">
        <f t="shared" si="270"/>
        <v>plays</v>
      </c>
      <c r="S2884" s="7">
        <f t="shared" si="272"/>
        <v>42491.596273148149</v>
      </c>
      <c r="T2884" s="7">
        <f t="shared" si="273"/>
        <v>42461.596273148149</v>
      </c>
    </row>
    <row r="2885" spans="1:20" ht="43.2" x14ac:dyDescent="0.5500000000000000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5">
        <v>1454734740</v>
      </c>
      <c r="J2885">
        <v>1451684437</v>
      </c>
      <c r="K2885" t="b">
        <v>0</v>
      </c>
      <c r="L2885">
        <v>5</v>
      </c>
      <c r="M2885">
        <f t="shared" si="271"/>
        <v>381.6</v>
      </c>
      <c r="N2885" t="b">
        <v>0</v>
      </c>
      <c r="O2885">
        <f t="shared" si="274"/>
        <v>19</v>
      </c>
      <c r="P2885" t="s">
        <v>8271</v>
      </c>
      <c r="Q2885" t="str">
        <f t="shared" si="275"/>
        <v>theater</v>
      </c>
      <c r="R2885" t="str">
        <f t="shared" si="270"/>
        <v>plays</v>
      </c>
      <c r="S2885" s="7">
        <f t="shared" si="272"/>
        <v>42406.207638888889</v>
      </c>
      <c r="T2885" s="7">
        <f t="shared" si="273"/>
        <v>42370.90320601852</v>
      </c>
    </row>
    <row r="2886" spans="1:20" ht="28.8" x14ac:dyDescent="0.5500000000000000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5">
        <v>1417800435</v>
      </c>
      <c r="J2886">
        <v>1415208435</v>
      </c>
      <c r="K2886" t="b">
        <v>0</v>
      </c>
      <c r="L2886">
        <v>4</v>
      </c>
      <c r="M2886">
        <f t="shared" si="271"/>
        <v>46.25</v>
      </c>
      <c r="N2886" t="b">
        <v>0</v>
      </c>
      <c r="O2886">
        <f t="shared" si="274"/>
        <v>0</v>
      </c>
      <c r="P2886" t="s">
        <v>8271</v>
      </c>
      <c r="Q2886" t="str">
        <f t="shared" si="275"/>
        <v>theater</v>
      </c>
      <c r="R2886" t="str">
        <f t="shared" si="270"/>
        <v>plays</v>
      </c>
      <c r="S2886" s="7">
        <f t="shared" si="272"/>
        <v>41978.727256944447</v>
      </c>
      <c r="T2886" s="7">
        <f t="shared" si="273"/>
        <v>41948.727256944447</v>
      </c>
    </row>
    <row r="2887" spans="1:20" ht="28.8" x14ac:dyDescent="0.5500000000000000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5">
        <v>1426294201</v>
      </c>
      <c r="J2887">
        <v>1423705801</v>
      </c>
      <c r="K2887" t="b">
        <v>0</v>
      </c>
      <c r="L2887">
        <v>5</v>
      </c>
      <c r="M2887">
        <f t="shared" si="271"/>
        <v>26</v>
      </c>
      <c r="N2887" t="b">
        <v>0</v>
      </c>
      <c r="O2887">
        <f t="shared" si="274"/>
        <v>33</v>
      </c>
      <c r="P2887" t="s">
        <v>8271</v>
      </c>
      <c r="Q2887" t="str">
        <f t="shared" si="275"/>
        <v>theater</v>
      </c>
      <c r="R2887" t="str">
        <f t="shared" si="270"/>
        <v>plays</v>
      </c>
      <c r="S2887" s="7">
        <f t="shared" si="272"/>
        <v>42077.034733796296</v>
      </c>
      <c r="T2887" s="7">
        <f t="shared" si="273"/>
        <v>42047.07640046296</v>
      </c>
    </row>
    <row r="2888" spans="1:20" ht="43.2" x14ac:dyDescent="0.5500000000000000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5">
        <v>1442635140</v>
      </c>
      <c r="J2888">
        <v>1442243484</v>
      </c>
      <c r="K2888" t="b">
        <v>0</v>
      </c>
      <c r="L2888">
        <v>1</v>
      </c>
      <c r="M2888">
        <f t="shared" si="271"/>
        <v>10</v>
      </c>
      <c r="N2888" t="b">
        <v>0</v>
      </c>
      <c r="O2888">
        <f t="shared" si="274"/>
        <v>5</v>
      </c>
      <c r="P2888" t="s">
        <v>8271</v>
      </c>
      <c r="Q2888" t="str">
        <f t="shared" si="275"/>
        <v>theater</v>
      </c>
      <c r="R2888" t="str">
        <f t="shared" si="270"/>
        <v>plays</v>
      </c>
      <c r="S2888" s="7">
        <f t="shared" si="272"/>
        <v>42266.165972222225</v>
      </c>
      <c r="T2888" s="7">
        <f t="shared" si="273"/>
        <v>42261.632916666669</v>
      </c>
    </row>
    <row r="2889" spans="1:20" ht="43.2" x14ac:dyDescent="0.5500000000000000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5">
        <v>1420971324</v>
      </c>
      <c r="J2889">
        <v>1418379324</v>
      </c>
      <c r="K2889" t="b">
        <v>0</v>
      </c>
      <c r="L2889">
        <v>1</v>
      </c>
      <c r="M2889">
        <f t="shared" si="271"/>
        <v>5</v>
      </c>
      <c r="N2889" t="b">
        <v>0</v>
      </c>
      <c r="O2889">
        <f t="shared" si="274"/>
        <v>0</v>
      </c>
      <c r="P2889" t="s">
        <v>8271</v>
      </c>
      <c r="Q2889" t="str">
        <f t="shared" si="275"/>
        <v>theater</v>
      </c>
      <c r="R2889" t="str">
        <f t="shared" si="270"/>
        <v>plays</v>
      </c>
      <c r="S2889" s="7">
        <f t="shared" si="272"/>
        <v>42015.427361111113</v>
      </c>
      <c r="T2889" s="7">
        <f t="shared" si="273"/>
        <v>41985.427361111113</v>
      </c>
    </row>
    <row r="2890" spans="1:20" ht="43.2" x14ac:dyDescent="0.5500000000000000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5">
        <v>1413608340</v>
      </c>
      <c r="J2890">
        <v>1412945440</v>
      </c>
      <c r="K2890" t="b">
        <v>0</v>
      </c>
      <c r="L2890">
        <v>0</v>
      </c>
      <c r="M2890">
        <f t="shared" si="271"/>
        <v>0</v>
      </c>
      <c r="N2890" t="b">
        <v>0</v>
      </c>
      <c r="O2890">
        <f t="shared" si="274"/>
        <v>0</v>
      </c>
      <c r="P2890" t="s">
        <v>8271</v>
      </c>
      <c r="Q2890" t="str">
        <f t="shared" si="275"/>
        <v>theater</v>
      </c>
      <c r="R2890" t="str">
        <f t="shared" si="270"/>
        <v>plays</v>
      </c>
      <c r="S2890" s="7">
        <f t="shared" si="272"/>
        <v>41930.207638888889</v>
      </c>
      <c r="T2890" s="7">
        <f t="shared" si="273"/>
        <v>41922.535185185188</v>
      </c>
    </row>
    <row r="2891" spans="1:20" ht="43.2" x14ac:dyDescent="0.5500000000000000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5">
        <v>1409344985</v>
      </c>
      <c r="J2891">
        <v>1406752985</v>
      </c>
      <c r="K2891" t="b">
        <v>0</v>
      </c>
      <c r="L2891">
        <v>14</v>
      </c>
      <c r="M2891">
        <f t="shared" si="271"/>
        <v>81.569999999999993</v>
      </c>
      <c r="N2891" t="b">
        <v>0</v>
      </c>
      <c r="O2891">
        <f t="shared" si="274"/>
        <v>38</v>
      </c>
      <c r="P2891" t="s">
        <v>8271</v>
      </c>
      <c r="Q2891" t="str">
        <f t="shared" si="275"/>
        <v>theater</v>
      </c>
      <c r="R2891" t="str">
        <f t="shared" ref="R2891:R2954" si="276">RIGHT(P2891,LEN(P2891)-FIND("/",P2891))</f>
        <v>plays</v>
      </c>
      <c r="S2891" s="7">
        <f t="shared" si="272"/>
        <v>41880.863252314812</v>
      </c>
      <c r="T2891" s="7">
        <f t="shared" si="273"/>
        <v>41850.863252314812</v>
      </c>
    </row>
    <row r="2892" spans="1:20" ht="43.2" x14ac:dyDescent="0.5500000000000000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5">
        <v>1407553200</v>
      </c>
      <c r="J2892">
        <v>1405100992</v>
      </c>
      <c r="K2892" t="b">
        <v>0</v>
      </c>
      <c r="L2892">
        <v>3</v>
      </c>
      <c r="M2892">
        <f t="shared" si="271"/>
        <v>7</v>
      </c>
      <c r="N2892" t="b">
        <v>0</v>
      </c>
      <c r="O2892">
        <f t="shared" si="274"/>
        <v>1</v>
      </c>
      <c r="P2892" t="s">
        <v>8271</v>
      </c>
      <c r="Q2892" t="str">
        <f t="shared" si="275"/>
        <v>theater</v>
      </c>
      <c r="R2892" t="str">
        <f t="shared" si="276"/>
        <v>plays</v>
      </c>
      <c r="S2892" s="7">
        <f t="shared" si="272"/>
        <v>41860.125</v>
      </c>
      <c r="T2892" s="7">
        <f t="shared" si="273"/>
        <v>41831.742962962962</v>
      </c>
    </row>
    <row r="2893" spans="1:20" ht="43.2" x14ac:dyDescent="0.5500000000000000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5">
        <v>1460751128</v>
      </c>
      <c r="J2893">
        <v>1455570728</v>
      </c>
      <c r="K2893" t="b">
        <v>0</v>
      </c>
      <c r="L2893">
        <v>10</v>
      </c>
      <c r="M2893">
        <f t="shared" si="271"/>
        <v>27.3</v>
      </c>
      <c r="N2893" t="b">
        <v>0</v>
      </c>
      <c r="O2893">
        <f t="shared" si="274"/>
        <v>3</v>
      </c>
      <c r="P2893" t="s">
        <v>8271</v>
      </c>
      <c r="Q2893" t="str">
        <f t="shared" si="275"/>
        <v>theater</v>
      </c>
      <c r="R2893" t="str">
        <f t="shared" si="276"/>
        <v>plays</v>
      </c>
      <c r="S2893" s="7">
        <f t="shared" si="272"/>
        <v>42475.84175925926</v>
      </c>
      <c r="T2893" s="7">
        <f t="shared" si="273"/>
        <v>42415.883425925931</v>
      </c>
    </row>
    <row r="2894" spans="1:20" ht="43.2" x14ac:dyDescent="0.5500000000000000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5">
        <v>1409000400</v>
      </c>
      <c r="J2894">
        <v>1408381704</v>
      </c>
      <c r="K2894" t="b">
        <v>0</v>
      </c>
      <c r="L2894">
        <v>17</v>
      </c>
      <c r="M2894">
        <f t="shared" si="271"/>
        <v>29.41</v>
      </c>
      <c r="N2894" t="b">
        <v>0</v>
      </c>
      <c r="O2894">
        <f t="shared" si="274"/>
        <v>9</v>
      </c>
      <c r="P2894" t="s">
        <v>8271</v>
      </c>
      <c r="Q2894" t="str">
        <f t="shared" si="275"/>
        <v>theater</v>
      </c>
      <c r="R2894" t="str">
        <f t="shared" si="276"/>
        <v>plays</v>
      </c>
      <c r="S2894" s="7">
        <f t="shared" si="272"/>
        <v>41876.875</v>
      </c>
      <c r="T2894" s="7">
        <f t="shared" si="273"/>
        <v>41869.714166666665</v>
      </c>
    </row>
    <row r="2895" spans="1:20" x14ac:dyDescent="0.5500000000000000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5">
        <v>1420768800</v>
      </c>
      <c r="J2895">
        <v>1415644395</v>
      </c>
      <c r="K2895" t="b">
        <v>0</v>
      </c>
      <c r="L2895">
        <v>2</v>
      </c>
      <c r="M2895">
        <f t="shared" si="271"/>
        <v>12.5</v>
      </c>
      <c r="N2895" t="b">
        <v>0</v>
      </c>
      <c r="O2895">
        <f t="shared" si="274"/>
        <v>1</v>
      </c>
      <c r="P2895" t="s">
        <v>8271</v>
      </c>
      <c r="Q2895" t="str">
        <f t="shared" si="275"/>
        <v>theater</v>
      </c>
      <c r="R2895" t="str">
        <f t="shared" si="276"/>
        <v>plays</v>
      </c>
      <c r="S2895" s="7">
        <f t="shared" si="272"/>
        <v>42013.083333333328</v>
      </c>
      <c r="T2895" s="7">
        <f t="shared" si="273"/>
        <v>41953.773090277777</v>
      </c>
    </row>
    <row r="2896" spans="1:20" ht="28.8" x14ac:dyDescent="0.5500000000000000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5">
        <v>1428100815</v>
      </c>
      <c r="J2896">
        <v>1422920415</v>
      </c>
      <c r="K2896" t="b">
        <v>0</v>
      </c>
      <c r="L2896">
        <v>0</v>
      </c>
      <c r="M2896">
        <f t="shared" si="271"/>
        <v>0</v>
      </c>
      <c r="N2896" t="b">
        <v>0</v>
      </c>
      <c r="O2896">
        <f t="shared" si="274"/>
        <v>0</v>
      </c>
      <c r="P2896" t="s">
        <v>8271</v>
      </c>
      <c r="Q2896" t="str">
        <f t="shared" si="275"/>
        <v>theater</v>
      </c>
      <c r="R2896" t="str">
        <f t="shared" si="276"/>
        <v>plays</v>
      </c>
      <c r="S2896" s="7">
        <f t="shared" si="272"/>
        <v>42097.944618055553</v>
      </c>
      <c r="T2896" s="7">
        <f t="shared" si="273"/>
        <v>42037.986284722225</v>
      </c>
    </row>
    <row r="2897" spans="1:20" ht="43.2" x14ac:dyDescent="0.5500000000000000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5">
        <v>1403470800</v>
      </c>
      <c r="J2897">
        <v>1403356792</v>
      </c>
      <c r="K2897" t="b">
        <v>0</v>
      </c>
      <c r="L2897">
        <v>4</v>
      </c>
      <c r="M2897">
        <f t="shared" si="271"/>
        <v>5.75</v>
      </c>
      <c r="N2897" t="b">
        <v>0</v>
      </c>
      <c r="O2897">
        <f t="shared" si="274"/>
        <v>5</v>
      </c>
      <c r="P2897" t="s">
        <v>8271</v>
      </c>
      <c r="Q2897" t="str">
        <f t="shared" si="275"/>
        <v>theater</v>
      </c>
      <c r="R2897" t="str">
        <f t="shared" si="276"/>
        <v>plays</v>
      </c>
      <c r="S2897" s="7">
        <f t="shared" si="272"/>
        <v>41812.875</v>
      </c>
      <c r="T2897" s="7">
        <f t="shared" si="273"/>
        <v>41811.555462962962</v>
      </c>
    </row>
    <row r="2898" spans="1:20" ht="43.2" x14ac:dyDescent="0.5500000000000000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5">
        <v>1481522400</v>
      </c>
      <c r="J2898">
        <v>1480283321</v>
      </c>
      <c r="K2898" t="b">
        <v>0</v>
      </c>
      <c r="L2898">
        <v>12</v>
      </c>
      <c r="M2898">
        <f t="shared" si="271"/>
        <v>52.08</v>
      </c>
      <c r="N2898" t="b">
        <v>0</v>
      </c>
      <c r="O2898">
        <f t="shared" si="274"/>
        <v>21</v>
      </c>
      <c r="P2898" t="s">
        <v>8271</v>
      </c>
      <c r="Q2898" t="str">
        <f t="shared" si="275"/>
        <v>theater</v>
      </c>
      <c r="R2898" t="str">
        <f t="shared" si="276"/>
        <v>plays</v>
      </c>
      <c r="S2898" s="7">
        <f t="shared" si="272"/>
        <v>42716.25</v>
      </c>
      <c r="T2898" s="7">
        <f t="shared" si="273"/>
        <v>42701.908807870372</v>
      </c>
    </row>
    <row r="2899" spans="1:20" ht="43.2" x14ac:dyDescent="0.5500000000000000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5">
        <v>1444577345</v>
      </c>
      <c r="J2899">
        <v>1441985458</v>
      </c>
      <c r="K2899" t="b">
        <v>0</v>
      </c>
      <c r="L2899">
        <v>3</v>
      </c>
      <c r="M2899">
        <f t="shared" si="271"/>
        <v>183.33</v>
      </c>
      <c r="N2899" t="b">
        <v>0</v>
      </c>
      <c r="O2899">
        <f t="shared" si="274"/>
        <v>5</v>
      </c>
      <c r="P2899" t="s">
        <v>8271</v>
      </c>
      <c r="Q2899" t="str">
        <f t="shared" si="275"/>
        <v>theater</v>
      </c>
      <c r="R2899" t="str">
        <f t="shared" si="276"/>
        <v>plays</v>
      </c>
      <c r="S2899" s="7">
        <f t="shared" si="272"/>
        <v>42288.645196759258</v>
      </c>
      <c r="T2899" s="7">
        <f t="shared" si="273"/>
        <v>42258.646504629629</v>
      </c>
    </row>
    <row r="2900" spans="1:20" ht="43.2" x14ac:dyDescent="0.5500000000000000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5">
        <v>1446307053</v>
      </c>
      <c r="J2900">
        <v>1443715053</v>
      </c>
      <c r="K2900" t="b">
        <v>0</v>
      </c>
      <c r="L2900">
        <v>12</v>
      </c>
      <c r="M2900">
        <f t="shared" si="271"/>
        <v>26.33</v>
      </c>
      <c r="N2900" t="b">
        <v>0</v>
      </c>
      <c r="O2900">
        <f t="shared" si="274"/>
        <v>4</v>
      </c>
      <c r="P2900" t="s">
        <v>8271</v>
      </c>
      <c r="Q2900" t="str">
        <f t="shared" si="275"/>
        <v>theater</v>
      </c>
      <c r="R2900" t="str">
        <f t="shared" si="276"/>
        <v>plays</v>
      </c>
      <c r="S2900" s="7">
        <f t="shared" si="272"/>
        <v>42308.664965277778</v>
      </c>
      <c r="T2900" s="7">
        <f t="shared" si="273"/>
        <v>42278.664965277778</v>
      </c>
    </row>
    <row r="2901" spans="1:20" ht="43.2" x14ac:dyDescent="0.5500000000000000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5">
        <v>1469325158</v>
      </c>
      <c r="J2901">
        <v>1464141158</v>
      </c>
      <c r="K2901" t="b">
        <v>0</v>
      </c>
      <c r="L2901">
        <v>0</v>
      </c>
      <c r="M2901">
        <f t="shared" si="271"/>
        <v>0</v>
      </c>
      <c r="N2901" t="b">
        <v>0</v>
      </c>
      <c r="O2901">
        <f t="shared" si="274"/>
        <v>0</v>
      </c>
      <c r="P2901" t="s">
        <v>8271</v>
      </c>
      <c r="Q2901" t="str">
        <f t="shared" si="275"/>
        <v>theater</v>
      </c>
      <c r="R2901" t="str">
        <f t="shared" si="276"/>
        <v>plays</v>
      </c>
      <c r="S2901" s="7">
        <f t="shared" si="272"/>
        <v>42575.078217592592</v>
      </c>
      <c r="T2901" s="7">
        <f t="shared" si="273"/>
        <v>42515.078217592592</v>
      </c>
    </row>
    <row r="2902" spans="1:20" ht="57.6" x14ac:dyDescent="0.5500000000000000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5">
        <v>1407562632</v>
      </c>
      <c r="J2902">
        <v>1404970632</v>
      </c>
      <c r="K2902" t="b">
        <v>0</v>
      </c>
      <c r="L2902">
        <v>7</v>
      </c>
      <c r="M2902">
        <f t="shared" si="271"/>
        <v>486.43</v>
      </c>
      <c r="N2902" t="b">
        <v>0</v>
      </c>
      <c r="O2902">
        <f t="shared" si="274"/>
        <v>62</v>
      </c>
      <c r="P2902" t="s">
        <v>8271</v>
      </c>
      <c r="Q2902" t="str">
        <f t="shared" si="275"/>
        <v>theater</v>
      </c>
      <c r="R2902" t="str">
        <f t="shared" si="276"/>
        <v>plays</v>
      </c>
      <c r="S2902" s="7">
        <f t="shared" si="272"/>
        <v>41860.234166666669</v>
      </c>
      <c r="T2902" s="7">
        <f t="shared" si="273"/>
        <v>41830.234166666669</v>
      </c>
    </row>
    <row r="2903" spans="1:20" ht="43.2" x14ac:dyDescent="0.5500000000000000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5">
        <v>1423345339</v>
      </c>
      <c r="J2903">
        <v>1418161339</v>
      </c>
      <c r="K2903" t="b">
        <v>0</v>
      </c>
      <c r="L2903">
        <v>2</v>
      </c>
      <c r="M2903">
        <f t="shared" si="271"/>
        <v>3</v>
      </c>
      <c r="N2903" t="b">
        <v>0</v>
      </c>
      <c r="O2903">
        <f t="shared" si="274"/>
        <v>1</v>
      </c>
      <c r="P2903" t="s">
        <v>8271</v>
      </c>
      <c r="Q2903" t="str">
        <f t="shared" si="275"/>
        <v>theater</v>
      </c>
      <c r="R2903" t="str">
        <f t="shared" si="276"/>
        <v>plays</v>
      </c>
      <c r="S2903" s="7">
        <f t="shared" si="272"/>
        <v>42042.904386574075</v>
      </c>
      <c r="T2903" s="7">
        <f t="shared" si="273"/>
        <v>41982.904386574075</v>
      </c>
    </row>
    <row r="2904" spans="1:20" ht="43.2" x14ac:dyDescent="0.5500000000000000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5">
        <v>1440412396</v>
      </c>
      <c r="J2904">
        <v>1437820396</v>
      </c>
      <c r="K2904" t="b">
        <v>0</v>
      </c>
      <c r="L2904">
        <v>1</v>
      </c>
      <c r="M2904">
        <f t="shared" si="271"/>
        <v>25</v>
      </c>
      <c r="N2904" t="b">
        <v>0</v>
      </c>
      <c r="O2904">
        <f t="shared" si="274"/>
        <v>0</v>
      </c>
      <c r="P2904" t="s">
        <v>8271</v>
      </c>
      <c r="Q2904" t="str">
        <f t="shared" si="275"/>
        <v>theater</v>
      </c>
      <c r="R2904" t="str">
        <f t="shared" si="276"/>
        <v>plays</v>
      </c>
      <c r="S2904" s="7">
        <f t="shared" si="272"/>
        <v>42240.439768518518</v>
      </c>
      <c r="T2904" s="7">
        <f t="shared" si="273"/>
        <v>42210.439768518518</v>
      </c>
    </row>
    <row r="2905" spans="1:20" ht="43.2" x14ac:dyDescent="0.5500000000000000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5">
        <v>1441771218</v>
      </c>
      <c r="J2905">
        <v>1436587218</v>
      </c>
      <c r="K2905" t="b">
        <v>0</v>
      </c>
      <c r="L2905">
        <v>4</v>
      </c>
      <c r="M2905">
        <f t="shared" si="271"/>
        <v>9.75</v>
      </c>
      <c r="N2905" t="b">
        <v>0</v>
      </c>
      <c r="O2905">
        <f t="shared" si="274"/>
        <v>1</v>
      </c>
      <c r="P2905" t="s">
        <v>8271</v>
      </c>
      <c r="Q2905" t="str">
        <f t="shared" si="275"/>
        <v>theater</v>
      </c>
      <c r="R2905" t="str">
        <f t="shared" si="276"/>
        <v>plays</v>
      </c>
      <c r="S2905" s="7">
        <f t="shared" si="272"/>
        <v>42256.166874999995</v>
      </c>
      <c r="T2905" s="7">
        <f t="shared" si="273"/>
        <v>42196.166874999995</v>
      </c>
    </row>
    <row r="2906" spans="1:20" ht="43.2" hidden="1" x14ac:dyDescent="0.5500000000000000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5">
        <v>1415534400</v>
      </c>
      <c r="J2906">
        <v>1414538031</v>
      </c>
      <c r="K2906" t="b">
        <v>0</v>
      </c>
      <c r="L2906">
        <v>4</v>
      </c>
      <c r="M2906">
        <f t="shared" si="271"/>
        <v>18.75</v>
      </c>
      <c r="N2906" t="b">
        <v>0</v>
      </c>
      <c r="O2906">
        <f t="shared" si="274"/>
        <v>5</v>
      </c>
      <c r="P2906" t="s">
        <v>8271</v>
      </c>
      <c r="Q2906" t="str">
        <f t="shared" si="275"/>
        <v>theater</v>
      </c>
      <c r="R2906" t="str">
        <f t="shared" si="276"/>
        <v>plays</v>
      </c>
      <c r="S2906" s="7">
        <f t="shared" si="272"/>
        <v>41952.5</v>
      </c>
      <c r="T2906" s="7">
        <f t="shared" si="273"/>
        <v>41940.967951388891</v>
      </c>
    </row>
    <row r="2907" spans="1:20" ht="43.2" x14ac:dyDescent="0.5500000000000000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5">
        <v>1473211313</v>
      </c>
      <c r="J2907">
        <v>1472001713</v>
      </c>
      <c r="K2907" t="b">
        <v>0</v>
      </c>
      <c r="L2907">
        <v>17</v>
      </c>
      <c r="M2907">
        <f t="shared" si="271"/>
        <v>36.590000000000003</v>
      </c>
      <c r="N2907" t="b">
        <v>0</v>
      </c>
      <c r="O2907">
        <f t="shared" si="274"/>
        <v>18</v>
      </c>
      <c r="P2907" t="s">
        <v>8271</v>
      </c>
      <c r="Q2907" t="str">
        <f t="shared" si="275"/>
        <v>theater</v>
      </c>
      <c r="R2907" t="str">
        <f t="shared" si="276"/>
        <v>plays</v>
      </c>
      <c r="S2907" s="7">
        <f t="shared" si="272"/>
        <v>42620.056863425925</v>
      </c>
      <c r="T2907" s="7">
        <f t="shared" si="273"/>
        <v>42606.056863425925</v>
      </c>
    </row>
    <row r="2908" spans="1:20" ht="43.2" x14ac:dyDescent="0.5500000000000000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5">
        <v>1438390800</v>
      </c>
      <c r="J2908">
        <v>1436888066</v>
      </c>
      <c r="K2908" t="b">
        <v>0</v>
      </c>
      <c r="L2908">
        <v>7</v>
      </c>
      <c r="M2908">
        <f t="shared" si="271"/>
        <v>80.709999999999994</v>
      </c>
      <c r="N2908" t="b">
        <v>0</v>
      </c>
      <c r="O2908">
        <f t="shared" si="274"/>
        <v>9</v>
      </c>
      <c r="P2908" t="s">
        <v>8271</v>
      </c>
      <c r="Q2908" t="str">
        <f t="shared" si="275"/>
        <v>theater</v>
      </c>
      <c r="R2908" t="str">
        <f t="shared" si="276"/>
        <v>plays</v>
      </c>
      <c r="S2908" s="7">
        <f t="shared" si="272"/>
        <v>42217.041666666672</v>
      </c>
      <c r="T2908" s="7">
        <f t="shared" si="273"/>
        <v>42199.648912037039</v>
      </c>
    </row>
    <row r="2909" spans="1:20" ht="43.2" x14ac:dyDescent="0.5500000000000000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5">
        <v>1463259837</v>
      </c>
      <c r="J2909">
        <v>1458075837</v>
      </c>
      <c r="K2909" t="b">
        <v>0</v>
      </c>
      <c r="L2909">
        <v>2</v>
      </c>
      <c r="M2909">
        <f t="shared" si="271"/>
        <v>1</v>
      </c>
      <c r="N2909" t="b">
        <v>0</v>
      </c>
      <c r="O2909">
        <f t="shared" si="274"/>
        <v>0</v>
      </c>
      <c r="P2909" t="s">
        <v>8271</v>
      </c>
      <c r="Q2909" t="str">
        <f t="shared" si="275"/>
        <v>theater</v>
      </c>
      <c r="R2909" t="str">
        <f t="shared" si="276"/>
        <v>plays</v>
      </c>
      <c r="S2909" s="7">
        <f t="shared" si="272"/>
        <v>42504.877743055549</v>
      </c>
      <c r="T2909" s="7">
        <f t="shared" si="273"/>
        <v>42444.877743055549</v>
      </c>
    </row>
    <row r="2910" spans="1:20" ht="57.6" x14ac:dyDescent="0.5500000000000000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5">
        <v>1465407219</v>
      </c>
      <c r="J2910">
        <v>1462815219</v>
      </c>
      <c r="K2910" t="b">
        <v>0</v>
      </c>
      <c r="L2910">
        <v>5</v>
      </c>
      <c r="M2910">
        <f t="shared" si="271"/>
        <v>52.8</v>
      </c>
      <c r="N2910" t="b">
        <v>0</v>
      </c>
      <c r="O2910">
        <f t="shared" si="274"/>
        <v>3</v>
      </c>
      <c r="P2910" t="s">
        <v>8271</v>
      </c>
      <c r="Q2910" t="str">
        <f t="shared" si="275"/>
        <v>theater</v>
      </c>
      <c r="R2910" t="str">
        <f t="shared" si="276"/>
        <v>plays</v>
      </c>
      <c r="S2910" s="7">
        <f t="shared" si="272"/>
        <v>42529.731701388882</v>
      </c>
      <c r="T2910" s="7">
        <f t="shared" si="273"/>
        <v>42499.731701388882</v>
      </c>
    </row>
    <row r="2911" spans="1:20" ht="43.2" x14ac:dyDescent="0.5500000000000000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5">
        <v>1416944760</v>
      </c>
      <c r="J2911">
        <v>1413527001</v>
      </c>
      <c r="K2911" t="b">
        <v>0</v>
      </c>
      <c r="L2911">
        <v>1</v>
      </c>
      <c r="M2911">
        <f t="shared" si="271"/>
        <v>20</v>
      </c>
      <c r="N2911" t="b">
        <v>0</v>
      </c>
      <c r="O2911">
        <f t="shared" si="274"/>
        <v>0</v>
      </c>
      <c r="P2911" t="s">
        <v>8271</v>
      </c>
      <c r="Q2911" t="str">
        <f t="shared" si="275"/>
        <v>theater</v>
      </c>
      <c r="R2911" t="str">
        <f t="shared" si="276"/>
        <v>plays</v>
      </c>
      <c r="S2911" s="7">
        <f t="shared" si="272"/>
        <v>41968.823611111111</v>
      </c>
      <c r="T2911" s="7">
        <f t="shared" si="273"/>
        <v>41929.266215277778</v>
      </c>
    </row>
    <row r="2912" spans="1:20" ht="43.2" hidden="1" x14ac:dyDescent="0.5500000000000000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5">
        <v>1434139887</v>
      </c>
      <c r="J2912">
        <v>1428955887</v>
      </c>
      <c r="K2912" t="b">
        <v>0</v>
      </c>
      <c r="L2912">
        <v>1</v>
      </c>
      <c r="M2912">
        <f t="shared" si="271"/>
        <v>1</v>
      </c>
      <c r="N2912" t="b">
        <v>0</v>
      </c>
      <c r="O2912">
        <f t="shared" si="274"/>
        <v>0</v>
      </c>
      <c r="P2912" t="s">
        <v>8271</v>
      </c>
      <c r="Q2912" t="str">
        <f t="shared" si="275"/>
        <v>theater</v>
      </c>
      <c r="R2912" t="str">
        <f t="shared" si="276"/>
        <v>plays</v>
      </c>
      <c r="S2912" s="7">
        <f t="shared" si="272"/>
        <v>42167.841284722221</v>
      </c>
      <c r="T2912" s="7">
        <f t="shared" si="273"/>
        <v>42107.841284722221</v>
      </c>
    </row>
    <row r="2913" spans="1:20" ht="43.2" x14ac:dyDescent="0.5500000000000000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5">
        <v>1435429626</v>
      </c>
      <c r="J2913">
        <v>1431973626</v>
      </c>
      <c r="K2913" t="b">
        <v>0</v>
      </c>
      <c r="L2913">
        <v>14</v>
      </c>
      <c r="M2913">
        <f t="shared" si="271"/>
        <v>46.93</v>
      </c>
      <c r="N2913" t="b">
        <v>0</v>
      </c>
      <c r="O2913">
        <f t="shared" si="274"/>
        <v>37</v>
      </c>
      <c r="P2913" t="s">
        <v>8271</v>
      </c>
      <c r="Q2913" t="str">
        <f t="shared" si="275"/>
        <v>theater</v>
      </c>
      <c r="R2913" t="str">
        <f t="shared" si="276"/>
        <v>plays</v>
      </c>
      <c r="S2913" s="7">
        <f t="shared" si="272"/>
        <v>42182.768819444449</v>
      </c>
      <c r="T2913" s="7">
        <f t="shared" si="273"/>
        <v>42142.768819444449</v>
      </c>
    </row>
    <row r="2914" spans="1:20" ht="43.2" x14ac:dyDescent="0.5500000000000000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5">
        <v>1452827374</v>
      </c>
      <c r="J2914">
        <v>1450235374</v>
      </c>
      <c r="K2914" t="b">
        <v>0</v>
      </c>
      <c r="L2914">
        <v>26</v>
      </c>
      <c r="M2914">
        <f t="shared" si="271"/>
        <v>78.08</v>
      </c>
      <c r="N2914" t="b">
        <v>0</v>
      </c>
      <c r="O2914">
        <f t="shared" si="274"/>
        <v>14</v>
      </c>
      <c r="P2914" t="s">
        <v>8271</v>
      </c>
      <c r="Q2914" t="str">
        <f t="shared" si="275"/>
        <v>theater</v>
      </c>
      <c r="R2914" t="str">
        <f t="shared" si="276"/>
        <v>plays</v>
      </c>
      <c r="S2914" s="7">
        <f t="shared" si="272"/>
        <v>42384.131643518514</v>
      </c>
      <c r="T2914" s="7">
        <f t="shared" si="273"/>
        <v>42354.131643518514</v>
      </c>
    </row>
    <row r="2915" spans="1:20" ht="43.2" x14ac:dyDescent="0.5500000000000000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5">
        <v>1410041339</v>
      </c>
      <c r="J2915">
        <v>1404857339</v>
      </c>
      <c r="K2915" t="b">
        <v>0</v>
      </c>
      <c r="L2915">
        <v>2</v>
      </c>
      <c r="M2915">
        <f t="shared" si="271"/>
        <v>1</v>
      </c>
      <c r="N2915" t="b">
        <v>0</v>
      </c>
      <c r="O2915">
        <f t="shared" si="274"/>
        <v>0</v>
      </c>
      <c r="P2915" t="s">
        <v>8271</v>
      </c>
      <c r="Q2915" t="str">
        <f t="shared" si="275"/>
        <v>theater</v>
      </c>
      <c r="R2915" t="str">
        <f t="shared" si="276"/>
        <v>plays</v>
      </c>
      <c r="S2915" s="7">
        <f t="shared" si="272"/>
        <v>41888.922905092593</v>
      </c>
      <c r="T2915" s="7">
        <f t="shared" si="273"/>
        <v>41828.922905092593</v>
      </c>
    </row>
    <row r="2916" spans="1:20" ht="28.8" hidden="1" x14ac:dyDescent="0.5500000000000000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5">
        <v>1426365994</v>
      </c>
      <c r="J2916">
        <v>1421185594</v>
      </c>
      <c r="K2916" t="b">
        <v>0</v>
      </c>
      <c r="L2916">
        <v>1</v>
      </c>
      <c r="M2916">
        <f t="shared" si="271"/>
        <v>1</v>
      </c>
      <c r="N2916" t="b">
        <v>0</v>
      </c>
      <c r="O2916">
        <f t="shared" si="274"/>
        <v>0</v>
      </c>
      <c r="P2916" t="s">
        <v>8271</v>
      </c>
      <c r="Q2916" t="str">
        <f t="shared" si="275"/>
        <v>theater</v>
      </c>
      <c r="R2916" t="str">
        <f t="shared" si="276"/>
        <v>plays</v>
      </c>
      <c r="S2916" s="7">
        <f t="shared" si="272"/>
        <v>42077.865671296298</v>
      </c>
      <c r="T2916" s="7">
        <f t="shared" si="273"/>
        <v>42017.907337962963</v>
      </c>
    </row>
    <row r="2917" spans="1:20" ht="43.2" hidden="1" x14ac:dyDescent="0.5500000000000000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5">
        <v>1458117190</v>
      </c>
      <c r="J2917">
        <v>1455528790</v>
      </c>
      <c r="K2917" t="b">
        <v>0</v>
      </c>
      <c r="L2917">
        <v>3</v>
      </c>
      <c r="M2917">
        <f t="shared" si="271"/>
        <v>203.67</v>
      </c>
      <c r="N2917" t="b">
        <v>0</v>
      </c>
      <c r="O2917">
        <f t="shared" si="274"/>
        <v>61</v>
      </c>
      <c r="P2917" t="s">
        <v>8271</v>
      </c>
      <c r="Q2917" t="str">
        <f t="shared" si="275"/>
        <v>theater</v>
      </c>
      <c r="R2917" t="str">
        <f t="shared" si="276"/>
        <v>plays</v>
      </c>
      <c r="S2917" s="7">
        <f t="shared" si="272"/>
        <v>42445.356365740736</v>
      </c>
      <c r="T2917" s="7">
        <f t="shared" si="273"/>
        <v>42415.398032407407</v>
      </c>
    </row>
    <row r="2918" spans="1:20" ht="28.8" hidden="1" x14ac:dyDescent="0.5500000000000000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5">
        <v>1400498789</v>
      </c>
      <c r="J2918">
        <v>1398511589</v>
      </c>
      <c r="K2918" t="b">
        <v>0</v>
      </c>
      <c r="L2918">
        <v>7</v>
      </c>
      <c r="M2918">
        <f t="shared" si="271"/>
        <v>20.71</v>
      </c>
      <c r="N2918" t="b">
        <v>0</v>
      </c>
      <c r="O2918">
        <f t="shared" si="274"/>
        <v>8</v>
      </c>
      <c r="P2918" t="s">
        <v>8271</v>
      </c>
      <c r="Q2918" t="str">
        <f t="shared" si="275"/>
        <v>theater</v>
      </c>
      <c r="R2918" t="str">
        <f t="shared" si="276"/>
        <v>plays</v>
      </c>
      <c r="S2918" s="7">
        <f t="shared" si="272"/>
        <v>41778.476724537039</v>
      </c>
      <c r="T2918" s="7">
        <f t="shared" si="273"/>
        <v>41755.476724537039</v>
      </c>
    </row>
    <row r="2919" spans="1:20" ht="43.2" x14ac:dyDescent="0.5500000000000000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5">
        <v>1442381847</v>
      </c>
      <c r="J2919">
        <v>1440826647</v>
      </c>
      <c r="K2919" t="b">
        <v>0</v>
      </c>
      <c r="L2919">
        <v>9</v>
      </c>
      <c r="M2919">
        <f t="shared" si="271"/>
        <v>48.56</v>
      </c>
      <c r="N2919" t="b">
        <v>0</v>
      </c>
      <c r="O2919">
        <f t="shared" si="274"/>
        <v>22</v>
      </c>
      <c r="P2919" t="s">
        <v>8271</v>
      </c>
      <c r="Q2919" t="str">
        <f t="shared" si="275"/>
        <v>theater</v>
      </c>
      <c r="R2919" t="str">
        <f t="shared" si="276"/>
        <v>plays</v>
      </c>
      <c r="S2919" s="7">
        <f t="shared" si="272"/>
        <v>42263.234340277777</v>
      </c>
      <c r="T2919" s="7">
        <f t="shared" si="273"/>
        <v>42245.234340277777</v>
      </c>
    </row>
    <row r="2920" spans="1:20" ht="43.2" x14ac:dyDescent="0.5500000000000000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5">
        <v>1446131207</v>
      </c>
      <c r="J2920">
        <v>1443712007</v>
      </c>
      <c r="K2920" t="b">
        <v>0</v>
      </c>
      <c r="L2920">
        <v>20</v>
      </c>
      <c r="M2920">
        <f t="shared" si="271"/>
        <v>68.099999999999994</v>
      </c>
      <c r="N2920" t="b">
        <v>0</v>
      </c>
      <c r="O2920">
        <f t="shared" si="274"/>
        <v>27</v>
      </c>
      <c r="P2920" t="s">
        <v>8271</v>
      </c>
      <c r="Q2920" t="str">
        <f t="shared" si="275"/>
        <v>theater</v>
      </c>
      <c r="R2920" t="str">
        <f t="shared" si="276"/>
        <v>plays</v>
      </c>
      <c r="S2920" s="7">
        <f t="shared" si="272"/>
        <v>42306.629710648151</v>
      </c>
      <c r="T2920" s="7">
        <f t="shared" si="273"/>
        <v>42278.629710648151</v>
      </c>
    </row>
    <row r="2921" spans="1:20" ht="43.2" x14ac:dyDescent="0.5500000000000000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5">
        <v>1407250329</v>
      </c>
      <c r="J2921">
        <v>1404658329</v>
      </c>
      <c r="K2921" t="b">
        <v>0</v>
      </c>
      <c r="L2921">
        <v>6</v>
      </c>
      <c r="M2921">
        <f t="shared" si="271"/>
        <v>8.5</v>
      </c>
      <c r="N2921" t="b">
        <v>0</v>
      </c>
      <c r="O2921">
        <f t="shared" si="274"/>
        <v>9</v>
      </c>
      <c r="P2921" t="s">
        <v>8271</v>
      </c>
      <c r="Q2921" t="str">
        <f t="shared" si="275"/>
        <v>theater</v>
      </c>
      <c r="R2921" t="str">
        <f t="shared" si="276"/>
        <v>plays</v>
      </c>
      <c r="S2921" s="7">
        <f t="shared" si="272"/>
        <v>41856.61954861111</v>
      </c>
      <c r="T2921" s="7">
        <f t="shared" si="273"/>
        <v>41826.61954861111</v>
      </c>
    </row>
    <row r="2922" spans="1:20" ht="43.2" hidden="1" x14ac:dyDescent="0.5500000000000000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5">
        <v>1427306470</v>
      </c>
      <c r="J2922">
        <v>1424718070</v>
      </c>
      <c r="K2922" t="b">
        <v>0</v>
      </c>
      <c r="L2922">
        <v>13</v>
      </c>
      <c r="M2922">
        <f t="shared" si="271"/>
        <v>51.62</v>
      </c>
      <c r="N2922" t="b">
        <v>0</v>
      </c>
      <c r="O2922">
        <f t="shared" si="274"/>
        <v>27</v>
      </c>
      <c r="P2922" t="s">
        <v>8271</v>
      </c>
      <c r="Q2922" t="str">
        <f t="shared" si="275"/>
        <v>theater</v>
      </c>
      <c r="R2922" t="str">
        <f t="shared" si="276"/>
        <v>plays</v>
      </c>
      <c r="S2922" s="7">
        <f t="shared" si="272"/>
        <v>42088.750810185185</v>
      </c>
      <c r="T2922" s="7">
        <f t="shared" si="273"/>
        <v>42058.792476851857</v>
      </c>
    </row>
    <row r="2923" spans="1:20" ht="28.8" hidden="1" x14ac:dyDescent="0.5500000000000000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5">
        <v>1411679804</v>
      </c>
      <c r="J2923">
        <v>1409087804</v>
      </c>
      <c r="K2923" t="b">
        <v>0</v>
      </c>
      <c r="L2923">
        <v>3</v>
      </c>
      <c r="M2923">
        <f t="shared" si="271"/>
        <v>43</v>
      </c>
      <c r="N2923" t="b">
        <v>1</v>
      </c>
      <c r="O2923">
        <f t="shared" si="274"/>
        <v>129</v>
      </c>
      <c r="P2923" t="s">
        <v>8305</v>
      </c>
      <c r="Q2923" t="str">
        <f t="shared" si="275"/>
        <v>theater</v>
      </c>
      <c r="R2923" t="str">
        <f t="shared" si="276"/>
        <v>musical</v>
      </c>
      <c r="S2923" s="7">
        <f t="shared" si="272"/>
        <v>41907.886620370373</v>
      </c>
      <c r="T2923" s="7">
        <f t="shared" si="273"/>
        <v>41877.886620370373</v>
      </c>
    </row>
    <row r="2924" spans="1:20" ht="43.2" hidden="1" x14ac:dyDescent="0.5500000000000000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5">
        <v>1431982727</v>
      </c>
      <c r="J2924">
        <v>1428094727</v>
      </c>
      <c r="K2924" t="b">
        <v>0</v>
      </c>
      <c r="L2924">
        <v>6</v>
      </c>
      <c r="M2924">
        <f t="shared" si="271"/>
        <v>83.33</v>
      </c>
      <c r="N2924" t="b">
        <v>1</v>
      </c>
      <c r="O2924">
        <f t="shared" si="274"/>
        <v>100</v>
      </c>
      <c r="P2924" t="s">
        <v>8305</v>
      </c>
      <c r="Q2924" t="str">
        <f t="shared" si="275"/>
        <v>theater</v>
      </c>
      <c r="R2924" t="str">
        <f t="shared" si="276"/>
        <v>musical</v>
      </c>
      <c r="S2924" s="7">
        <f t="shared" si="272"/>
        <v>42142.874155092592</v>
      </c>
      <c r="T2924" s="7">
        <f t="shared" si="273"/>
        <v>42097.874155092592</v>
      </c>
    </row>
    <row r="2925" spans="1:20" ht="43.2" hidden="1" x14ac:dyDescent="0.5500000000000000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5">
        <v>1422068400</v>
      </c>
      <c r="J2925">
        <v>1420774779</v>
      </c>
      <c r="K2925" t="b">
        <v>0</v>
      </c>
      <c r="L2925">
        <v>10</v>
      </c>
      <c r="M2925">
        <f t="shared" si="271"/>
        <v>30</v>
      </c>
      <c r="N2925" t="b">
        <v>1</v>
      </c>
      <c r="O2925">
        <f t="shared" si="274"/>
        <v>100</v>
      </c>
      <c r="P2925" t="s">
        <v>8305</v>
      </c>
      <c r="Q2925" t="str">
        <f t="shared" si="275"/>
        <v>theater</v>
      </c>
      <c r="R2925" t="str">
        <f t="shared" si="276"/>
        <v>musical</v>
      </c>
      <c r="S2925" s="7">
        <f t="shared" si="272"/>
        <v>42028.125</v>
      </c>
      <c r="T2925" s="7">
        <f t="shared" si="273"/>
        <v>42013.15253472222</v>
      </c>
    </row>
    <row r="2926" spans="1:20" ht="43.2" hidden="1" x14ac:dyDescent="0.5500000000000000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5">
        <v>1431143940</v>
      </c>
      <c r="J2926">
        <v>1428585710</v>
      </c>
      <c r="K2926" t="b">
        <v>0</v>
      </c>
      <c r="L2926">
        <v>147</v>
      </c>
      <c r="M2926">
        <f t="shared" si="271"/>
        <v>175.51</v>
      </c>
      <c r="N2926" t="b">
        <v>1</v>
      </c>
      <c r="O2926">
        <f t="shared" si="274"/>
        <v>103</v>
      </c>
      <c r="P2926" t="s">
        <v>8305</v>
      </c>
      <c r="Q2926" t="str">
        <f t="shared" si="275"/>
        <v>theater</v>
      </c>
      <c r="R2926" t="str">
        <f t="shared" si="276"/>
        <v>musical</v>
      </c>
      <c r="S2926" s="7">
        <f t="shared" si="272"/>
        <v>42133.165972222225</v>
      </c>
      <c r="T2926" s="7">
        <f t="shared" si="273"/>
        <v>42103.556828703702</v>
      </c>
    </row>
    <row r="2927" spans="1:20" ht="43.2" hidden="1" x14ac:dyDescent="0.5500000000000000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5">
        <v>1410444068</v>
      </c>
      <c r="J2927">
        <v>1407852068</v>
      </c>
      <c r="K2927" t="b">
        <v>0</v>
      </c>
      <c r="L2927">
        <v>199</v>
      </c>
      <c r="M2927">
        <f t="shared" si="271"/>
        <v>231.66</v>
      </c>
      <c r="N2927" t="b">
        <v>1</v>
      </c>
      <c r="O2927">
        <f t="shared" si="274"/>
        <v>102</v>
      </c>
      <c r="P2927" t="s">
        <v>8305</v>
      </c>
      <c r="Q2927" t="str">
        <f t="shared" si="275"/>
        <v>theater</v>
      </c>
      <c r="R2927" t="str">
        <f t="shared" si="276"/>
        <v>musical</v>
      </c>
      <c r="S2927" s="7">
        <f t="shared" si="272"/>
        <v>41893.584120370368</v>
      </c>
      <c r="T2927" s="7">
        <f t="shared" si="273"/>
        <v>41863.584120370368</v>
      </c>
    </row>
    <row r="2928" spans="1:20" ht="43.2" hidden="1" x14ac:dyDescent="0.5500000000000000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5">
        <v>1424715779</v>
      </c>
      <c r="J2928">
        <v>1423506179</v>
      </c>
      <c r="K2928" t="b">
        <v>0</v>
      </c>
      <c r="L2928">
        <v>50</v>
      </c>
      <c r="M2928">
        <f t="shared" si="271"/>
        <v>75</v>
      </c>
      <c r="N2928" t="b">
        <v>1</v>
      </c>
      <c r="O2928">
        <f t="shared" si="274"/>
        <v>125</v>
      </c>
      <c r="P2928" t="s">
        <v>8305</v>
      </c>
      <c r="Q2928" t="str">
        <f t="shared" si="275"/>
        <v>theater</v>
      </c>
      <c r="R2928" t="str">
        <f t="shared" si="276"/>
        <v>musical</v>
      </c>
      <c r="S2928" s="7">
        <f t="shared" si="272"/>
        <v>42058.765960648147</v>
      </c>
      <c r="T2928" s="7">
        <f t="shared" si="273"/>
        <v>42044.765960648147</v>
      </c>
    </row>
    <row r="2929" spans="1:20" ht="43.2" hidden="1" x14ac:dyDescent="0.5500000000000000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5">
        <v>1405400400</v>
      </c>
      <c r="J2929">
        <v>1402934629</v>
      </c>
      <c r="K2929" t="b">
        <v>0</v>
      </c>
      <c r="L2929">
        <v>21</v>
      </c>
      <c r="M2929">
        <f t="shared" si="271"/>
        <v>112.14</v>
      </c>
      <c r="N2929" t="b">
        <v>1</v>
      </c>
      <c r="O2929">
        <f t="shared" si="274"/>
        <v>131</v>
      </c>
      <c r="P2929" t="s">
        <v>8305</v>
      </c>
      <c r="Q2929" t="str">
        <f t="shared" si="275"/>
        <v>theater</v>
      </c>
      <c r="R2929" t="str">
        <f t="shared" si="276"/>
        <v>musical</v>
      </c>
      <c r="S2929" s="7">
        <f t="shared" si="272"/>
        <v>41835.208333333336</v>
      </c>
      <c r="T2929" s="7">
        <f t="shared" si="273"/>
        <v>41806.669317129628</v>
      </c>
    </row>
    <row r="2930" spans="1:20" ht="28.8" hidden="1" x14ac:dyDescent="0.5500000000000000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5">
        <v>1457135846</v>
      </c>
      <c r="J2930">
        <v>1454543846</v>
      </c>
      <c r="K2930" t="b">
        <v>0</v>
      </c>
      <c r="L2930">
        <v>24</v>
      </c>
      <c r="M2930">
        <f t="shared" si="271"/>
        <v>41.67</v>
      </c>
      <c r="N2930" t="b">
        <v>1</v>
      </c>
      <c r="O2930">
        <f t="shared" si="274"/>
        <v>100</v>
      </c>
      <c r="P2930" t="s">
        <v>8305</v>
      </c>
      <c r="Q2930" t="str">
        <f t="shared" si="275"/>
        <v>theater</v>
      </c>
      <c r="R2930" t="str">
        <f t="shared" si="276"/>
        <v>musical</v>
      </c>
      <c r="S2930" s="7">
        <f t="shared" si="272"/>
        <v>42433.998217592598</v>
      </c>
      <c r="T2930" s="7">
        <f t="shared" si="273"/>
        <v>42403.998217592598</v>
      </c>
    </row>
    <row r="2931" spans="1:20" ht="43.2" hidden="1" x14ac:dyDescent="0.5500000000000000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5">
        <v>1401024758</v>
      </c>
      <c r="J2931">
        <v>1398432758</v>
      </c>
      <c r="K2931" t="b">
        <v>0</v>
      </c>
      <c r="L2931">
        <v>32</v>
      </c>
      <c r="M2931">
        <f t="shared" si="271"/>
        <v>255.17</v>
      </c>
      <c r="N2931" t="b">
        <v>1</v>
      </c>
      <c r="O2931">
        <f t="shared" si="274"/>
        <v>102</v>
      </c>
      <c r="P2931" t="s">
        <v>8305</v>
      </c>
      <c r="Q2931" t="str">
        <f t="shared" si="275"/>
        <v>theater</v>
      </c>
      <c r="R2931" t="str">
        <f t="shared" si="276"/>
        <v>musical</v>
      </c>
      <c r="S2931" s="7">
        <f t="shared" si="272"/>
        <v>41784.564328703702</v>
      </c>
      <c r="T2931" s="7">
        <f t="shared" si="273"/>
        <v>41754.564328703702</v>
      </c>
    </row>
    <row r="2932" spans="1:20" ht="43.2" hidden="1" x14ac:dyDescent="0.5500000000000000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5">
        <v>1431007264</v>
      </c>
      <c r="J2932">
        <v>1428415264</v>
      </c>
      <c r="K2932" t="b">
        <v>0</v>
      </c>
      <c r="L2932">
        <v>62</v>
      </c>
      <c r="M2932">
        <f t="shared" si="271"/>
        <v>162.77000000000001</v>
      </c>
      <c r="N2932" t="b">
        <v>1</v>
      </c>
      <c r="O2932">
        <f t="shared" si="274"/>
        <v>101</v>
      </c>
      <c r="P2932" t="s">
        <v>8305</v>
      </c>
      <c r="Q2932" t="str">
        <f t="shared" si="275"/>
        <v>theater</v>
      </c>
      <c r="R2932" t="str">
        <f t="shared" si="276"/>
        <v>musical</v>
      </c>
      <c r="S2932" s="7">
        <f t="shared" si="272"/>
        <v>42131.584074074075</v>
      </c>
      <c r="T2932" s="7">
        <f t="shared" si="273"/>
        <v>42101.584074074075</v>
      </c>
    </row>
    <row r="2933" spans="1:20" ht="43.2" hidden="1" x14ac:dyDescent="0.5500000000000000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5">
        <v>1410761280</v>
      </c>
      <c r="J2933">
        <v>1408604363</v>
      </c>
      <c r="K2933" t="b">
        <v>0</v>
      </c>
      <c r="L2933">
        <v>9</v>
      </c>
      <c r="M2933">
        <f t="shared" si="271"/>
        <v>88.33</v>
      </c>
      <c r="N2933" t="b">
        <v>1</v>
      </c>
      <c r="O2933">
        <f t="shared" si="274"/>
        <v>106</v>
      </c>
      <c r="P2933" t="s">
        <v>8305</v>
      </c>
      <c r="Q2933" t="str">
        <f t="shared" si="275"/>
        <v>theater</v>
      </c>
      <c r="R2933" t="str">
        <f t="shared" si="276"/>
        <v>musical</v>
      </c>
      <c r="S2933" s="7">
        <f t="shared" si="272"/>
        <v>41897.255555555559</v>
      </c>
      <c r="T2933" s="7">
        <f t="shared" si="273"/>
        <v>41872.291238425925</v>
      </c>
    </row>
    <row r="2934" spans="1:20" ht="43.2" hidden="1" x14ac:dyDescent="0.5500000000000000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5">
        <v>1424516400</v>
      </c>
      <c r="J2934">
        <v>1421812637</v>
      </c>
      <c r="K2934" t="b">
        <v>0</v>
      </c>
      <c r="L2934">
        <v>38</v>
      </c>
      <c r="M2934">
        <f t="shared" si="271"/>
        <v>85.74</v>
      </c>
      <c r="N2934" t="b">
        <v>1</v>
      </c>
      <c r="O2934">
        <f t="shared" si="274"/>
        <v>105</v>
      </c>
      <c r="P2934" t="s">
        <v>8305</v>
      </c>
      <c r="Q2934" t="str">
        <f t="shared" si="275"/>
        <v>theater</v>
      </c>
      <c r="R2934" t="str">
        <f t="shared" si="276"/>
        <v>musical</v>
      </c>
      <c r="S2934" s="7">
        <f t="shared" si="272"/>
        <v>42056.458333333328</v>
      </c>
      <c r="T2934" s="7">
        <f t="shared" si="273"/>
        <v>42025.164780092593</v>
      </c>
    </row>
    <row r="2935" spans="1:20" ht="43.2" hidden="1" x14ac:dyDescent="0.5500000000000000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5">
        <v>1465081053</v>
      </c>
      <c r="J2935">
        <v>1462489053</v>
      </c>
      <c r="K2935" t="b">
        <v>0</v>
      </c>
      <c r="L2935">
        <v>54</v>
      </c>
      <c r="M2935">
        <f t="shared" si="271"/>
        <v>47.57</v>
      </c>
      <c r="N2935" t="b">
        <v>1</v>
      </c>
      <c r="O2935">
        <f t="shared" si="274"/>
        <v>103</v>
      </c>
      <c r="P2935" t="s">
        <v>8305</v>
      </c>
      <c r="Q2935" t="str">
        <f t="shared" si="275"/>
        <v>theater</v>
      </c>
      <c r="R2935" t="str">
        <f t="shared" si="276"/>
        <v>musical</v>
      </c>
      <c r="S2935" s="7">
        <f t="shared" si="272"/>
        <v>42525.956631944442</v>
      </c>
      <c r="T2935" s="7">
        <f t="shared" si="273"/>
        <v>42495.956631944442</v>
      </c>
    </row>
    <row r="2936" spans="1:20" ht="43.2" hidden="1" x14ac:dyDescent="0.5500000000000000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5">
        <v>1402845364</v>
      </c>
      <c r="J2936">
        <v>1400253364</v>
      </c>
      <c r="K2936" t="b">
        <v>0</v>
      </c>
      <c r="L2936">
        <v>37</v>
      </c>
      <c r="M2936">
        <f t="shared" si="271"/>
        <v>72.97</v>
      </c>
      <c r="N2936" t="b">
        <v>1</v>
      </c>
      <c r="O2936">
        <f t="shared" si="274"/>
        <v>108</v>
      </c>
      <c r="P2936" t="s">
        <v>8305</v>
      </c>
      <c r="Q2936" t="str">
        <f t="shared" si="275"/>
        <v>theater</v>
      </c>
      <c r="R2936" t="str">
        <f t="shared" si="276"/>
        <v>musical</v>
      </c>
      <c r="S2936" s="7">
        <f t="shared" si="272"/>
        <v>41805.636157407411</v>
      </c>
      <c r="T2936" s="7">
        <f t="shared" si="273"/>
        <v>41775.636157407411</v>
      </c>
    </row>
    <row r="2937" spans="1:20" ht="43.2" hidden="1" x14ac:dyDescent="0.5500000000000000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5">
        <v>1472490000</v>
      </c>
      <c r="J2937">
        <v>1467468008</v>
      </c>
      <c r="K2937" t="b">
        <v>0</v>
      </c>
      <c r="L2937">
        <v>39</v>
      </c>
      <c r="M2937">
        <f t="shared" si="271"/>
        <v>90.54</v>
      </c>
      <c r="N2937" t="b">
        <v>1</v>
      </c>
      <c r="O2937">
        <f t="shared" si="274"/>
        <v>101</v>
      </c>
      <c r="P2937" t="s">
        <v>8305</v>
      </c>
      <c r="Q2937" t="str">
        <f t="shared" si="275"/>
        <v>theater</v>
      </c>
      <c r="R2937" t="str">
        <f t="shared" si="276"/>
        <v>musical</v>
      </c>
      <c r="S2937" s="7">
        <f t="shared" si="272"/>
        <v>42611.708333333328</v>
      </c>
      <c r="T2937" s="7">
        <f t="shared" si="273"/>
        <v>42553.583425925928</v>
      </c>
    </row>
    <row r="2938" spans="1:20" ht="43.2" hidden="1" x14ac:dyDescent="0.5500000000000000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5">
        <v>1413176340</v>
      </c>
      <c r="J2938">
        <v>1412091423</v>
      </c>
      <c r="K2938" t="b">
        <v>0</v>
      </c>
      <c r="L2938">
        <v>34</v>
      </c>
      <c r="M2938">
        <f t="shared" si="271"/>
        <v>37.65</v>
      </c>
      <c r="N2938" t="b">
        <v>1</v>
      </c>
      <c r="O2938">
        <f t="shared" si="274"/>
        <v>128</v>
      </c>
      <c r="P2938" t="s">
        <v>8305</v>
      </c>
      <c r="Q2938" t="str">
        <f t="shared" si="275"/>
        <v>theater</v>
      </c>
      <c r="R2938" t="str">
        <f t="shared" si="276"/>
        <v>musical</v>
      </c>
      <c r="S2938" s="7">
        <f t="shared" si="272"/>
        <v>41925.207638888889</v>
      </c>
      <c r="T2938" s="7">
        <f t="shared" si="273"/>
        <v>41912.650729166664</v>
      </c>
    </row>
    <row r="2939" spans="1:20" ht="28.8" hidden="1" x14ac:dyDescent="0.5500000000000000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5">
        <v>1405249113</v>
      </c>
      <c r="J2939">
        <v>1402657113</v>
      </c>
      <c r="K2939" t="b">
        <v>0</v>
      </c>
      <c r="L2939">
        <v>55</v>
      </c>
      <c r="M2939">
        <f t="shared" si="271"/>
        <v>36.36</v>
      </c>
      <c r="N2939" t="b">
        <v>1</v>
      </c>
      <c r="O2939">
        <f t="shared" si="274"/>
        <v>133</v>
      </c>
      <c r="P2939" t="s">
        <v>8305</v>
      </c>
      <c r="Q2939" t="str">
        <f t="shared" si="275"/>
        <v>theater</v>
      </c>
      <c r="R2939" t="str">
        <f t="shared" si="276"/>
        <v>musical</v>
      </c>
      <c r="S2939" s="7">
        <f t="shared" si="272"/>
        <v>41833.457326388889</v>
      </c>
      <c r="T2939" s="7">
        <f t="shared" si="273"/>
        <v>41803.457326388889</v>
      </c>
    </row>
    <row r="2940" spans="1:20" ht="43.2" hidden="1" x14ac:dyDescent="0.5500000000000000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5">
        <v>1422636814</v>
      </c>
      <c r="J2940">
        <v>1420044814</v>
      </c>
      <c r="K2940" t="b">
        <v>0</v>
      </c>
      <c r="L2940">
        <v>32</v>
      </c>
      <c r="M2940">
        <f t="shared" si="271"/>
        <v>126.72</v>
      </c>
      <c r="N2940" t="b">
        <v>1</v>
      </c>
      <c r="O2940">
        <f t="shared" si="274"/>
        <v>101</v>
      </c>
      <c r="P2940" t="s">
        <v>8305</v>
      </c>
      <c r="Q2940" t="str">
        <f t="shared" si="275"/>
        <v>theater</v>
      </c>
      <c r="R2940" t="str">
        <f t="shared" si="276"/>
        <v>musical</v>
      </c>
      <c r="S2940" s="7">
        <f t="shared" si="272"/>
        <v>42034.703865740739</v>
      </c>
      <c r="T2940" s="7">
        <f t="shared" si="273"/>
        <v>42004.703865740739</v>
      </c>
    </row>
    <row r="2941" spans="1:20" ht="43.2" hidden="1" x14ac:dyDescent="0.5500000000000000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5">
        <v>1409187600</v>
      </c>
      <c r="J2941">
        <v>1406316312</v>
      </c>
      <c r="K2941" t="b">
        <v>0</v>
      </c>
      <c r="L2941">
        <v>25</v>
      </c>
      <c r="M2941">
        <f t="shared" si="271"/>
        <v>329.2</v>
      </c>
      <c r="N2941" t="b">
        <v>1</v>
      </c>
      <c r="O2941">
        <f t="shared" si="274"/>
        <v>103</v>
      </c>
      <c r="P2941" t="s">
        <v>8305</v>
      </c>
      <c r="Q2941" t="str">
        <f t="shared" si="275"/>
        <v>theater</v>
      </c>
      <c r="R2941" t="str">
        <f t="shared" si="276"/>
        <v>musical</v>
      </c>
      <c r="S2941" s="7">
        <f t="shared" si="272"/>
        <v>41879.041666666664</v>
      </c>
      <c r="T2941" s="7">
        <f t="shared" si="273"/>
        <v>41845.809166666666</v>
      </c>
    </row>
    <row r="2942" spans="1:20" ht="43.2" hidden="1" x14ac:dyDescent="0.5500000000000000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5">
        <v>1421606018</v>
      </c>
      <c r="J2942">
        <v>1418150018</v>
      </c>
      <c r="K2942" t="b">
        <v>0</v>
      </c>
      <c r="L2942">
        <v>33</v>
      </c>
      <c r="M2942">
        <f t="shared" si="271"/>
        <v>81.239999999999995</v>
      </c>
      <c r="N2942" t="b">
        <v>1</v>
      </c>
      <c r="O2942">
        <f t="shared" si="274"/>
        <v>107</v>
      </c>
      <c r="P2942" t="s">
        <v>8305</v>
      </c>
      <c r="Q2942" t="str">
        <f t="shared" si="275"/>
        <v>theater</v>
      </c>
      <c r="R2942" t="str">
        <f t="shared" si="276"/>
        <v>musical</v>
      </c>
      <c r="S2942" s="7">
        <f t="shared" si="272"/>
        <v>42022.773356481484</v>
      </c>
      <c r="T2942" s="7">
        <f t="shared" si="273"/>
        <v>41982.773356481484</v>
      </c>
    </row>
    <row r="2943" spans="1:20" ht="43.2" hidden="1" x14ac:dyDescent="0.5500000000000000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5">
        <v>1425250955</v>
      </c>
      <c r="J2943">
        <v>1422658955</v>
      </c>
      <c r="K2943" t="b">
        <v>0</v>
      </c>
      <c r="L2943">
        <v>1</v>
      </c>
      <c r="M2943">
        <f t="shared" si="271"/>
        <v>1</v>
      </c>
      <c r="N2943" t="b">
        <v>0</v>
      </c>
      <c r="O2943">
        <f t="shared" si="274"/>
        <v>0</v>
      </c>
      <c r="P2943" t="s">
        <v>8303</v>
      </c>
      <c r="Q2943" t="str">
        <f t="shared" si="275"/>
        <v>theater</v>
      </c>
      <c r="R2943" t="str">
        <f t="shared" si="276"/>
        <v>spaces</v>
      </c>
      <c r="S2943" s="7">
        <f t="shared" si="272"/>
        <v>42064.960127314815</v>
      </c>
      <c r="T2943" s="7">
        <f t="shared" si="273"/>
        <v>42034.960127314815</v>
      </c>
    </row>
    <row r="2944" spans="1:20" ht="43.2" hidden="1" x14ac:dyDescent="0.5500000000000000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5">
        <v>1450297080</v>
      </c>
      <c r="J2944">
        <v>1448565459</v>
      </c>
      <c r="K2944" t="b">
        <v>0</v>
      </c>
      <c r="L2944">
        <v>202</v>
      </c>
      <c r="M2944">
        <f t="shared" si="271"/>
        <v>202.23</v>
      </c>
      <c r="N2944" t="b">
        <v>0</v>
      </c>
      <c r="O2944">
        <f t="shared" si="274"/>
        <v>20</v>
      </c>
      <c r="P2944" t="s">
        <v>8303</v>
      </c>
      <c r="Q2944" t="str">
        <f t="shared" si="275"/>
        <v>theater</v>
      </c>
      <c r="R2944" t="str">
        <f t="shared" si="276"/>
        <v>spaces</v>
      </c>
      <c r="S2944" s="7">
        <f t="shared" si="272"/>
        <v>42354.845833333333</v>
      </c>
      <c r="T2944" s="7">
        <f t="shared" si="273"/>
        <v>42334.803923611107</v>
      </c>
    </row>
    <row r="2945" spans="1:20" ht="43.2" hidden="1" x14ac:dyDescent="0.5500000000000000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5">
        <v>1428894380</v>
      </c>
      <c r="J2945">
        <v>1426302380</v>
      </c>
      <c r="K2945" t="b">
        <v>0</v>
      </c>
      <c r="L2945">
        <v>0</v>
      </c>
      <c r="M2945">
        <f t="shared" si="271"/>
        <v>0</v>
      </c>
      <c r="N2945" t="b">
        <v>0</v>
      </c>
      <c r="O2945">
        <f t="shared" si="274"/>
        <v>0</v>
      </c>
      <c r="P2945" t="s">
        <v>8303</v>
      </c>
      <c r="Q2945" t="str">
        <f t="shared" si="275"/>
        <v>theater</v>
      </c>
      <c r="R2945" t="str">
        <f t="shared" si="276"/>
        <v>spaces</v>
      </c>
      <c r="S2945" s="7">
        <f t="shared" si="272"/>
        <v>42107.129398148143</v>
      </c>
      <c r="T2945" s="7">
        <f t="shared" si="273"/>
        <v>42077.129398148143</v>
      </c>
    </row>
    <row r="2946" spans="1:20" ht="43.2" hidden="1" x14ac:dyDescent="0.5500000000000000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5">
        <v>1433714198</v>
      </c>
      <c r="J2946">
        <v>1431122198</v>
      </c>
      <c r="K2946" t="b">
        <v>0</v>
      </c>
      <c r="L2946">
        <v>1</v>
      </c>
      <c r="M2946">
        <f t="shared" ref="M2946:M3009" si="277">IF(L2946=0,0,ROUND(E2946/L2946,2))</f>
        <v>100</v>
      </c>
      <c r="N2946" t="b">
        <v>0</v>
      </c>
      <c r="O2946">
        <f t="shared" si="274"/>
        <v>1</v>
      </c>
      <c r="P2946" t="s">
        <v>8303</v>
      </c>
      <c r="Q2946" t="str">
        <f t="shared" si="275"/>
        <v>theater</v>
      </c>
      <c r="R2946" t="str">
        <f t="shared" si="276"/>
        <v>spaces</v>
      </c>
      <c r="S2946" s="7">
        <f t="shared" ref="S2946:S3009" si="278">(((I2946/60)/60)/24)+DATE(1970,1,1)</f>
        <v>42162.9143287037</v>
      </c>
      <c r="T2946" s="7">
        <f t="shared" ref="T2946:T3009" si="279">(((J2946/60)/60)/24)+DATE(1970,1,1)</f>
        <v>42132.9143287037</v>
      </c>
    </row>
    <row r="2947" spans="1:20" ht="57.6" hidden="1" x14ac:dyDescent="0.5500000000000000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5">
        <v>1432437660</v>
      </c>
      <c r="J2947">
        <v>1429845660</v>
      </c>
      <c r="K2947" t="b">
        <v>0</v>
      </c>
      <c r="L2947">
        <v>0</v>
      </c>
      <c r="M2947">
        <f t="shared" si="277"/>
        <v>0</v>
      </c>
      <c r="N2947" t="b">
        <v>0</v>
      </c>
      <c r="O2947">
        <f t="shared" ref="O2947:O3010" si="280">ROUND(($E2947*100)/$D2947,0)</f>
        <v>0</v>
      </c>
      <c r="P2947" t="s">
        <v>8303</v>
      </c>
      <c r="Q2947" t="str">
        <f t="shared" ref="Q2947:Q3010" si="281">LEFT(P2947,FIND("/",P2947)-1)</f>
        <v>theater</v>
      </c>
      <c r="R2947" t="str">
        <f t="shared" si="276"/>
        <v>spaces</v>
      </c>
      <c r="S2947" s="7">
        <f t="shared" si="278"/>
        <v>42148.139583333337</v>
      </c>
      <c r="T2947" s="7">
        <f t="shared" si="279"/>
        <v>42118.139583333337</v>
      </c>
    </row>
    <row r="2948" spans="1:20" ht="43.2" hidden="1" x14ac:dyDescent="0.5500000000000000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5">
        <v>1471265092</v>
      </c>
      <c r="J2948">
        <v>1468673092</v>
      </c>
      <c r="K2948" t="b">
        <v>0</v>
      </c>
      <c r="L2948">
        <v>2</v>
      </c>
      <c r="M2948">
        <f t="shared" si="277"/>
        <v>1</v>
      </c>
      <c r="N2948" t="b">
        <v>0</v>
      </c>
      <c r="O2948">
        <f t="shared" si="280"/>
        <v>0</v>
      </c>
      <c r="P2948" t="s">
        <v>8303</v>
      </c>
      <c r="Q2948" t="str">
        <f t="shared" si="281"/>
        <v>theater</v>
      </c>
      <c r="R2948" t="str">
        <f t="shared" si="276"/>
        <v>spaces</v>
      </c>
      <c r="S2948" s="7">
        <f t="shared" si="278"/>
        <v>42597.531157407408</v>
      </c>
      <c r="T2948" s="7">
        <f t="shared" si="279"/>
        <v>42567.531157407408</v>
      </c>
    </row>
    <row r="2949" spans="1:20" ht="43.2" hidden="1" x14ac:dyDescent="0.5500000000000000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5">
        <v>1480007460</v>
      </c>
      <c r="J2949">
        <v>1475760567</v>
      </c>
      <c r="K2949" t="b">
        <v>0</v>
      </c>
      <c r="L2949">
        <v>13</v>
      </c>
      <c r="M2949">
        <f t="shared" si="277"/>
        <v>82.46</v>
      </c>
      <c r="N2949" t="b">
        <v>0</v>
      </c>
      <c r="O2949">
        <f t="shared" si="280"/>
        <v>4</v>
      </c>
      <c r="P2949" t="s">
        <v>8303</v>
      </c>
      <c r="Q2949" t="str">
        <f t="shared" si="281"/>
        <v>theater</v>
      </c>
      <c r="R2949" t="str">
        <f t="shared" si="276"/>
        <v>spaces</v>
      </c>
      <c r="S2949" s="7">
        <f t="shared" si="278"/>
        <v>42698.715972222228</v>
      </c>
      <c r="T2949" s="7">
        <f t="shared" si="279"/>
        <v>42649.562118055561</v>
      </c>
    </row>
    <row r="2950" spans="1:20" ht="43.2" hidden="1" x14ac:dyDescent="0.5500000000000000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5">
        <v>1433259293</v>
      </c>
      <c r="J2950">
        <v>1428075293</v>
      </c>
      <c r="K2950" t="b">
        <v>0</v>
      </c>
      <c r="L2950">
        <v>9</v>
      </c>
      <c r="M2950">
        <f t="shared" si="277"/>
        <v>2.67</v>
      </c>
      <c r="N2950" t="b">
        <v>0</v>
      </c>
      <c r="O2950">
        <f t="shared" si="280"/>
        <v>0</v>
      </c>
      <c r="P2950" t="s">
        <v>8303</v>
      </c>
      <c r="Q2950" t="str">
        <f t="shared" si="281"/>
        <v>theater</v>
      </c>
      <c r="R2950" t="str">
        <f t="shared" si="276"/>
        <v>spaces</v>
      </c>
      <c r="S2950" s="7">
        <f t="shared" si="278"/>
        <v>42157.649224537032</v>
      </c>
      <c r="T2950" s="7">
        <f t="shared" si="279"/>
        <v>42097.649224537032</v>
      </c>
    </row>
    <row r="2951" spans="1:20" ht="43.2" hidden="1" x14ac:dyDescent="0.5500000000000000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5">
        <v>1447965917</v>
      </c>
      <c r="J2951">
        <v>1445370317</v>
      </c>
      <c r="K2951" t="b">
        <v>0</v>
      </c>
      <c r="L2951">
        <v>2</v>
      </c>
      <c r="M2951">
        <f t="shared" si="277"/>
        <v>12.5</v>
      </c>
      <c r="N2951" t="b">
        <v>0</v>
      </c>
      <c r="O2951">
        <f t="shared" si="280"/>
        <v>3</v>
      </c>
      <c r="P2951" t="s">
        <v>8303</v>
      </c>
      <c r="Q2951" t="str">
        <f t="shared" si="281"/>
        <v>theater</v>
      </c>
      <c r="R2951" t="str">
        <f t="shared" si="276"/>
        <v>spaces</v>
      </c>
      <c r="S2951" s="7">
        <f t="shared" si="278"/>
        <v>42327.864780092597</v>
      </c>
      <c r="T2951" s="7">
        <f t="shared" si="279"/>
        <v>42297.823113425926</v>
      </c>
    </row>
    <row r="2952" spans="1:20" ht="43.2" hidden="1" x14ac:dyDescent="0.5500000000000000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5">
        <v>1453538752</v>
      </c>
      <c r="J2952">
        <v>1450946752</v>
      </c>
      <c r="K2952" t="b">
        <v>0</v>
      </c>
      <c r="L2952">
        <v>0</v>
      </c>
      <c r="M2952">
        <f t="shared" si="277"/>
        <v>0</v>
      </c>
      <c r="N2952" t="b">
        <v>0</v>
      </c>
      <c r="O2952">
        <f t="shared" si="280"/>
        <v>0</v>
      </c>
      <c r="P2952" t="s">
        <v>8303</v>
      </c>
      <c r="Q2952" t="str">
        <f t="shared" si="281"/>
        <v>theater</v>
      </c>
      <c r="R2952" t="str">
        <f t="shared" si="276"/>
        <v>spaces</v>
      </c>
      <c r="S2952" s="7">
        <f t="shared" si="278"/>
        <v>42392.36518518519</v>
      </c>
      <c r="T2952" s="7">
        <f t="shared" si="279"/>
        <v>42362.36518518519</v>
      </c>
    </row>
    <row r="2953" spans="1:20" ht="57.6" hidden="1" x14ac:dyDescent="0.5500000000000000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5">
        <v>1412536573</v>
      </c>
      <c r="J2953">
        <v>1408648573</v>
      </c>
      <c r="K2953" t="b">
        <v>0</v>
      </c>
      <c r="L2953">
        <v>58</v>
      </c>
      <c r="M2953">
        <f t="shared" si="277"/>
        <v>18.899999999999999</v>
      </c>
      <c r="N2953" t="b">
        <v>0</v>
      </c>
      <c r="O2953">
        <f t="shared" si="280"/>
        <v>2</v>
      </c>
      <c r="P2953" t="s">
        <v>8303</v>
      </c>
      <c r="Q2953" t="str">
        <f t="shared" si="281"/>
        <v>theater</v>
      </c>
      <c r="R2953" t="str">
        <f t="shared" si="276"/>
        <v>spaces</v>
      </c>
      <c r="S2953" s="7">
        <f t="shared" si="278"/>
        <v>41917.802928240737</v>
      </c>
      <c r="T2953" s="7">
        <f t="shared" si="279"/>
        <v>41872.802928240737</v>
      </c>
    </row>
    <row r="2954" spans="1:20" ht="43.2" hidden="1" x14ac:dyDescent="0.5500000000000000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5">
        <v>1476676800</v>
      </c>
      <c r="J2954">
        <v>1473957239</v>
      </c>
      <c r="K2954" t="b">
        <v>0</v>
      </c>
      <c r="L2954">
        <v>8</v>
      </c>
      <c r="M2954">
        <f t="shared" si="277"/>
        <v>200.63</v>
      </c>
      <c r="N2954" t="b">
        <v>0</v>
      </c>
      <c r="O2954">
        <f t="shared" si="280"/>
        <v>8</v>
      </c>
      <c r="P2954" t="s">
        <v>8303</v>
      </c>
      <c r="Q2954" t="str">
        <f t="shared" si="281"/>
        <v>theater</v>
      </c>
      <c r="R2954" t="str">
        <f t="shared" si="276"/>
        <v>spaces</v>
      </c>
      <c r="S2954" s="7">
        <f t="shared" si="278"/>
        <v>42660.166666666672</v>
      </c>
      <c r="T2954" s="7">
        <f t="shared" si="279"/>
        <v>42628.690266203703</v>
      </c>
    </row>
    <row r="2955" spans="1:20" ht="43.2" hidden="1" x14ac:dyDescent="0.5500000000000000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5">
        <v>1444330821</v>
      </c>
      <c r="J2955">
        <v>1441738821</v>
      </c>
      <c r="K2955" t="b">
        <v>0</v>
      </c>
      <c r="L2955">
        <v>3</v>
      </c>
      <c r="M2955">
        <f t="shared" si="277"/>
        <v>201.67</v>
      </c>
      <c r="N2955" t="b">
        <v>0</v>
      </c>
      <c r="O2955">
        <f t="shared" si="280"/>
        <v>0</v>
      </c>
      <c r="P2955" t="s">
        <v>8303</v>
      </c>
      <c r="Q2955" t="str">
        <f t="shared" si="281"/>
        <v>theater</v>
      </c>
      <c r="R2955" t="str">
        <f t="shared" ref="R2955:R3018" si="282">RIGHT(P2955,LEN(P2955)-FIND("/",P2955))</f>
        <v>spaces</v>
      </c>
      <c r="S2955" s="7">
        <f t="shared" si="278"/>
        <v>42285.791909722218</v>
      </c>
      <c r="T2955" s="7">
        <f t="shared" si="279"/>
        <v>42255.791909722218</v>
      </c>
    </row>
    <row r="2956" spans="1:20" ht="43.2" hidden="1" x14ac:dyDescent="0.5500000000000000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5">
        <v>1489669203</v>
      </c>
      <c r="J2956">
        <v>1487944803</v>
      </c>
      <c r="K2956" t="b">
        <v>0</v>
      </c>
      <c r="L2956">
        <v>0</v>
      </c>
      <c r="M2956">
        <f t="shared" si="277"/>
        <v>0</v>
      </c>
      <c r="N2956" t="b">
        <v>0</v>
      </c>
      <c r="O2956">
        <f t="shared" si="280"/>
        <v>0</v>
      </c>
      <c r="P2956" t="s">
        <v>8303</v>
      </c>
      <c r="Q2956" t="str">
        <f t="shared" si="281"/>
        <v>theater</v>
      </c>
      <c r="R2956" t="str">
        <f t="shared" si="282"/>
        <v>spaces</v>
      </c>
      <c r="S2956" s="7">
        <f t="shared" si="278"/>
        <v>42810.541701388895</v>
      </c>
      <c r="T2956" s="7">
        <f t="shared" si="279"/>
        <v>42790.583368055552</v>
      </c>
    </row>
    <row r="2957" spans="1:20" ht="28.8" hidden="1" x14ac:dyDescent="0.5500000000000000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5">
        <v>1434476849</v>
      </c>
      <c r="J2957">
        <v>1431884849</v>
      </c>
      <c r="K2957" t="b">
        <v>0</v>
      </c>
      <c r="L2957">
        <v>11</v>
      </c>
      <c r="M2957">
        <f t="shared" si="277"/>
        <v>65</v>
      </c>
      <c r="N2957" t="b">
        <v>0</v>
      </c>
      <c r="O2957">
        <f t="shared" si="280"/>
        <v>60</v>
      </c>
      <c r="P2957" t="s">
        <v>8303</v>
      </c>
      <c r="Q2957" t="str">
        <f t="shared" si="281"/>
        <v>theater</v>
      </c>
      <c r="R2957" t="str">
        <f t="shared" si="282"/>
        <v>spaces</v>
      </c>
      <c r="S2957" s="7">
        <f t="shared" si="278"/>
        <v>42171.741307870368</v>
      </c>
      <c r="T2957" s="7">
        <f t="shared" si="279"/>
        <v>42141.741307870368</v>
      </c>
    </row>
    <row r="2958" spans="1:20" ht="43.2" hidden="1" x14ac:dyDescent="0.5500000000000000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5">
        <v>1462402850</v>
      </c>
      <c r="J2958">
        <v>1459810850</v>
      </c>
      <c r="K2958" t="b">
        <v>0</v>
      </c>
      <c r="L2958">
        <v>20</v>
      </c>
      <c r="M2958">
        <f t="shared" si="277"/>
        <v>66.099999999999994</v>
      </c>
      <c r="N2958" t="b">
        <v>0</v>
      </c>
      <c r="O2958">
        <f t="shared" si="280"/>
        <v>17</v>
      </c>
      <c r="P2958" t="s">
        <v>8303</v>
      </c>
      <c r="Q2958" t="str">
        <f t="shared" si="281"/>
        <v>theater</v>
      </c>
      <c r="R2958" t="str">
        <f t="shared" si="282"/>
        <v>spaces</v>
      </c>
      <c r="S2958" s="7">
        <f t="shared" si="278"/>
        <v>42494.958912037036</v>
      </c>
      <c r="T2958" s="7">
        <f t="shared" si="279"/>
        <v>42464.958912037036</v>
      </c>
    </row>
    <row r="2959" spans="1:20" ht="43.2" hidden="1" x14ac:dyDescent="0.5500000000000000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5">
        <v>1427498172</v>
      </c>
      <c r="J2959">
        <v>1422317772</v>
      </c>
      <c r="K2959" t="b">
        <v>0</v>
      </c>
      <c r="L2959">
        <v>3</v>
      </c>
      <c r="M2959">
        <f t="shared" si="277"/>
        <v>93.33</v>
      </c>
      <c r="N2959" t="b">
        <v>0</v>
      </c>
      <c r="O2959">
        <f t="shared" si="280"/>
        <v>2</v>
      </c>
      <c r="P2959" t="s">
        <v>8303</v>
      </c>
      <c r="Q2959" t="str">
        <f t="shared" si="281"/>
        <v>theater</v>
      </c>
      <c r="R2959" t="str">
        <f t="shared" si="282"/>
        <v>spaces</v>
      </c>
      <c r="S2959" s="7">
        <f t="shared" si="278"/>
        <v>42090.969583333332</v>
      </c>
      <c r="T2959" s="7">
        <f t="shared" si="279"/>
        <v>42031.011249999996</v>
      </c>
    </row>
    <row r="2960" spans="1:20" ht="43.2" hidden="1" x14ac:dyDescent="0.5500000000000000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5">
        <v>1462729317</v>
      </c>
      <c r="J2960">
        <v>1457548917</v>
      </c>
      <c r="K2960" t="b">
        <v>0</v>
      </c>
      <c r="L2960">
        <v>0</v>
      </c>
      <c r="M2960">
        <f t="shared" si="277"/>
        <v>0</v>
      </c>
      <c r="N2960" t="b">
        <v>0</v>
      </c>
      <c r="O2960">
        <f t="shared" si="280"/>
        <v>0</v>
      </c>
      <c r="P2960" t="s">
        <v>8303</v>
      </c>
      <c r="Q2960" t="str">
        <f t="shared" si="281"/>
        <v>theater</v>
      </c>
      <c r="R2960" t="str">
        <f t="shared" si="282"/>
        <v>spaces</v>
      </c>
      <c r="S2960" s="7">
        <f t="shared" si="278"/>
        <v>42498.73746527778</v>
      </c>
      <c r="T2960" s="7">
        <f t="shared" si="279"/>
        <v>42438.779131944444</v>
      </c>
    </row>
    <row r="2961" spans="1:20" ht="43.2" hidden="1" x14ac:dyDescent="0.5500000000000000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5">
        <v>1465258325</v>
      </c>
      <c r="J2961">
        <v>1462666325</v>
      </c>
      <c r="K2961" t="b">
        <v>0</v>
      </c>
      <c r="L2961">
        <v>0</v>
      </c>
      <c r="M2961">
        <f t="shared" si="277"/>
        <v>0</v>
      </c>
      <c r="N2961" t="b">
        <v>0</v>
      </c>
      <c r="O2961">
        <f t="shared" si="280"/>
        <v>0</v>
      </c>
      <c r="P2961" t="s">
        <v>8303</v>
      </c>
      <c r="Q2961" t="str">
        <f t="shared" si="281"/>
        <v>theater</v>
      </c>
      <c r="R2961" t="str">
        <f t="shared" si="282"/>
        <v>spaces</v>
      </c>
      <c r="S2961" s="7">
        <f t="shared" si="278"/>
        <v>42528.008391203708</v>
      </c>
      <c r="T2961" s="7">
        <f t="shared" si="279"/>
        <v>42498.008391203708</v>
      </c>
    </row>
    <row r="2962" spans="1:20" ht="43.2" hidden="1" x14ac:dyDescent="0.5500000000000000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5">
        <v>1410459023</v>
      </c>
      <c r="J2962">
        <v>1407867023</v>
      </c>
      <c r="K2962" t="b">
        <v>0</v>
      </c>
      <c r="L2962">
        <v>0</v>
      </c>
      <c r="M2962">
        <f t="shared" si="277"/>
        <v>0</v>
      </c>
      <c r="N2962" t="b">
        <v>0</v>
      </c>
      <c r="O2962">
        <f t="shared" si="280"/>
        <v>0</v>
      </c>
      <c r="P2962" t="s">
        <v>8303</v>
      </c>
      <c r="Q2962" t="str">
        <f t="shared" si="281"/>
        <v>theater</v>
      </c>
      <c r="R2962" t="str">
        <f t="shared" si="282"/>
        <v>spaces</v>
      </c>
      <c r="S2962" s="7">
        <f t="shared" si="278"/>
        <v>41893.757210648146</v>
      </c>
      <c r="T2962" s="7">
        <f t="shared" si="279"/>
        <v>41863.757210648146</v>
      </c>
    </row>
    <row r="2963" spans="1:20" ht="43.2" x14ac:dyDescent="0.5500000000000000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5">
        <v>1427342400</v>
      </c>
      <c r="J2963">
        <v>1424927159</v>
      </c>
      <c r="K2963" t="b">
        <v>0</v>
      </c>
      <c r="L2963">
        <v>108</v>
      </c>
      <c r="M2963">
        <f t="shared" si="277"/>
        <v>50.75</v>
      </c>
      <c r="N2963" t="b">
        <v>1</v>
      </c>
      <c r="O2963">
        <f t="shared" si="280"/>
        <v>110</v>
      </c>
      <c r="P2963" t="s">
        <v>8271</v>
      </c>
      <c r="Q2963" t="str">
        <f t="shared" si="281"/>
        <v>theater</v>
      </c>
      <c r="R2963" t="str">
        <f t="shared" si="282"/>
        <v>plays</v>
      </c>
      <c r="S2963" s="7">
        <f t="shared" si="278"/>
        <v>42089.166666666672</v>
      </c>
      <c r="T2963" s="7">
        <f t="shared" si="279"/>
        <v>42061.212488425925</v>
      </c>
    </row>
    <row r="2964" spans="1:20" ht="43.2" x14ac:dyDescent="0.5500000000000000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5">
        <v>1425193140</v>
      </c>
      <c r="J2964">
        <v>1422769906</v>
      </c>
      <c r="K2964" t="b">
        <v>0</v>
      </c>
      <c r="L2964">
        <v>20</v>
      </c>
      <c r="M2964">
        <f t="shared" si="277"/>
        <v>60.9</v>
      </c>
      <c r="N2964" t="b">
        <v>1</v>
      </c>
      <c r="O2964">
        <f t="shared" si="280"/>
        <v>122</v>
      </c>
      <c r="P2964" t="s">
        <v>8271</v>
      </c>
      <c r="Q2964" t="str">
        <f t="shared" si="281"/>
        <v>theater</v>
      </c>
      <c r="R2964" t="str">
        <f t="shared" si="282"/>
        <v>plays</v>
      </c>
      <c r="S2964" s="7">
        <f t="shared" si="278"/>
        <v>42064.290972222225</v>
      </c>
      <c r="T2964" s="7">
        <f t="shared" si="279"/>
        <v>42036.24428240741</v>
      </c>
    </row>
    <row r="2965" spans="1:20" ht="57.6" x14ac:dyDescent="0.5500000000000000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5">
        <v>1435835824</v>
      </c>
      <c r="J2965">
        <v>1433243824</v>
      </c>
      <c r="K2965" t="b">
        <v>0</v>
      </c>
      <c r="L2965">
        <v>98</v>
      </c>
      <c r="M2965">
        <f t="shared" si="277"/>
        <v>109.03</v>
      </c>
      <c r="N2965" t="b">
        <v>1</v>
      </c>
      <c r="O2965">
        <f t="shared" si="280"/>
        <v>107</v>
      </c>
      <c r="P2965" t="s">
        <v>8271</v>
      </c>
      <c r="Q2965" t="str">
        <f t="shared" si="281"/>
        <v>theater</v>
      </c>
      <c r="R2965" t="str">
        <f t="shared" si="282"/>
        <v>plays</v>
      </c>
      <c r="S2965" s="7">
        <f t="shared" si="278"/>
        <v>42187.470185185186</v>
      </c>
      <c r="T2965" s="7">
        <f t="shared" si="279"/>
        <v>42157.470185185186</v>
      </c>
    </row>
    <row r="2966" spans="1:20" ht="43.2" x14ac:dyDescent="0.5500000000000000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5">
        <v>1407360720</v>
      </c>
      <c r="J2966">
        <v>1404769819</v>
      </c>
      <c r="K2966" t="b">
        <v>0</v>
      </c>
      <c r="L2966">
        <v>196</v>
      </c>
      <c r="M2966">
        <f t="shared" si="277"/>
        <v>25.69</v>
      </c>
      <c r="N2966" t="b">
        <v>1</v>
      </c>
      <c r="O2966">
        <f t="shared" si="280"/>
        <v>101</v>
      </c>
      <c r="P2966" t="s">
        <v>8271</v>
      </c>
      <c r="Q2966" t="str">
        <f t="shared" si="281"/>
        <v>theater</v>
      </c>
      <c r="R2966" t="str">
        <f t="shared" si="282"/>
        <v>plays</v>
      </c>
      <c r="S2966" s="7">
        <f t="shared" si="278"/>
        <v>41857.897222222222</v>
      </c>
      <c r="T2966" s="7">
        <f t="shared" si="279"/>
        <v>41827.909942129627</v>
      </c>
    </row>
    <row r="2967" spans="1:20" ht="43.2" x14ac:dyDescent="0.5500000000000000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5">
        <v>1436290233</v>
      </c>
      <c r="J2967">
        <v>1433698233</v>
      </c>
      <c r="K2967" t="b">
        <v>0</v>
      </c>
      <c r="L2967">
        <v>39</v>
      </c>
      <c r="M2967">
        <f t="shared" si="277"/>
        <v>41.92</v>
      </c>
      <c r="N2967" t="b">
        <v>1</v>
      </c>
      <c r="O2967">
        <f t="shared" si="280"/>
        <v>109</v>
      </c>
      <c r="P2967" t="s">
        <v>8271</v>
      </c>
      <c r="Q2967" t="str">
        <f t="shared" si="281"/>
        <v>theater</v>
      </c>
      <c r="R2967" t="str">
        <f t="shared" si="282"/>
        <v>plays</v>
      </c>
      <c r="S2967" s="7">
        <f t="shared" si="278"/>
        <v>42192.729548611111</v>
      </c>
      <c r="T2967" s="7">
        <f t="shared" si="279"/>
        <v>42162.729548611111</v>
      </c>
    </row>
    <row r="2968" spans="1:20" ht="43.2" x14ac:dyDescent="0.5500000000000000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5">
        <v>1442425412</v>
      </c>
      <c r="J2968">
        <v>1439833412</v>
      </c>
      <c r="K2968" t="b">
        <v>0</v>
      </c>
      <c r="L2968">
        <v>128</v>
      </c>
      <c r="M2968">
        <f t="shared" si="277"/>
        <v>88.77</v>
      </c>
      <c r="N2968" t="b">
        <v>1</v>
      </c>
      <c r="O2968">
        <f t="shared" si="280"/>
        <v>114</v>
      </c>
      <c r="P2968" t="s">
        <v>8271</v>
      </c>
      <c r="Q2968" t="str">
        <f t="shared" si="281"/>
        <v>theater</v>
      </c>
      <c r="R2968" t="str">
        <f t="shared" si="282"/>
        <v>plays</v>
      </c>
      <c r="S2968" s="7">
        <f t="shared" si="278"/>
        <v>42263.738564814819</v>
      </c>
      <c r="T2968" s="7">
        <f t="shared" si="279"/>
        <v>42233.738564814819</v>
      </c>
    </row>
    <row r="2969" spans="1:20" ht="43.2" x14ac:dyDescent="0.5500000000000000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5">
        <v>1425872692</v>
      </c>
      <c r="J2969">
        <v>1423284292</v>
      </c>
      <c r="K2969" t="b">
        <v>0</v>
      </c>
      <c r="L2969">
        <v>71</v>
      </c>
      <c r="M2969">
        <f t="shared" si="277"/>
        <v>80.23</v>
      </c>
      <c r="N2969" t="b">
        <v>1</v>
      </c>
      <c r="O2969">
        <f t="shared" si="280"/>
        <v>114</v>
      </c>
      <c r="P2969" t="s">
        <v>8271</v>
      </c>
      <c r="Q2969" t="str">
        <f t="shared" si="281"/>
        <v>theater</v>
      </c>
      <c r="R2969" t="str">
        <f t="shared" si="282"/>
        <v>plays</v>
      </c>
      <c r="S2969" s="7">
        <f t="shared" si="278"/>
        <v>42072.156157407408</v>
      </c>
      <c r="T2969" s="7">
        <f t="shared" si="279"/>
        <v>42042.197824074072</v>
      </c>
    </row>
    <row r="2970" spans="1:20" ht="28.8" x14ac:dyDescent="0.5500000000000000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5">
        <v>1471406340</v>
      </c>
      <c r="J2970">
        <v>1470227660</v>
      </c>
      <c r="K2970" t="b">
        <v>0</v>
      </c>
      <c r="L2970">
        <v>47</v>
      </c>
      <c r="M2970">
        <f t="shared" si="277"/>
        <v>78.94</v>
      </c>
      <c r="N2970" t="b">
        <v>1</v>
      </c>
      <c r="O2970">
        <f t="shared" si="280"/>
        <v>106</v>
      </c>
      <c r="P2970" t="s">
        <v>8271</v>
      </c>
      <c r="Q2970" t="str">
        <f t="shared" si="281"/>
        <v>theater</v>
      </c>
      <c r="R2970" t="str">
        <f t="shared" si="282"/>
        <v>plays</v>
      </c>
      <c r="S2970" s="7">
        <f t="shared" si="278"/>
        <v>42599.165972222225</v>
      </c>
      <c r="T2970" s="7">
        <f t="shared" si="279"/>
        <v>42585.523842592593</v>
      </c>
    </row>
    <row r="2971" spans="1:20" ht="43.2" hidden="1" x14ac:dyDescent="0.5500000000000000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5">
        <v>1430693460</v>
      </c>
      <c r="J2971">
        <v>1428087153</v>
      </c>
      <c r="K2971" t="b">
        <v>0</v>
      </c>
      <c r="L2971">
        <v>17</v>
      </c>
      <c r="M2971">
        <f t="shared" si="277"/>
        <v>95.59</v>
      </c>
      <c r="N2971" t="b">
        <v>1</v>
      </c>
      <c r="O2971">
        <f t="shared" si="280"/>
        <v>163</v>
      </c>
      <c r="P2971" t="s">
        <v>8271</v>
      </c>
      <c r="Q2971" t="str">
        <f t="shared" si="281"/>
        <v>theater</v>
      </c>
      <c r="R2971" t="str">
        <f t="shared" si="282"/>
        <v>plays</v>
      </c>
      <c r="S2971" s="7">
        <f t="shared" si="278"/>
        <v>42127.952083333337</v>
      </c>
      <c r="T2971" s="7">
        <f t="shared" si="279"/>
        <v>42097.786493055552</v>
      </c>
    </row>
    <row r="2972" spans="1:20" ht="43.2" x14ac:dyDescent="0.5500000000000000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5">
        <v>1405699451</v>
      </c>
      <c r="J2972">
        <v>1403107451</v>
      </c>
      <c r="K2972" t="b">
        <v>0</v>
      </c>
      <c r="L2972">
        <v>91</v>
      </c>
      <c r="M2972">
        <f t="shared" si="277"/>
        <v>69.89</v>
      </c>
      <c r="N2972" t="b">
        <v>1</v>
      </c>
      <c r="O2972">
        <f t="shared" si="280"/>
        <v>106</v>
      </c>
      <c r="P2972" t="s">
        <v>8271</v>
      </c>
      <c r="Q2972" t="str">
        <f t="shared" si="281"/>
        <v>theater</v>
      </c>
      <c r="R2972" t="str">
        <f t="shared" si="282"/>
        <v>plays</v>
      </c>
      <c r="S2972" s="7">
        <f t="shared" si="278"/>
        <v>41838.669571759259</v>
      </c>
      <c r="T2972" s="7">
        <f t="shared" si="279"/>
        <v>41808.669571759259</v>
      </c>
    </row>
    <row r="2973" spans="1:20" ht="43.2" x14ac:dyDescent="0.5500000000000000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5">
        <v>1409500078</v>
      </c>
      <c r="J2973">
        <v>1406908078</v>
      </c>
      <c r="K2973" t="b">
        <v>0</v>
      </c>
      <c r="L2973">
        <v>43</v>
      </c>
      <c r="M2973">
        <f t="shared" si="277"/>
        <v>74.53</v>
      </c>
      <c r="N2973" t="b">
        <v>1</v>
      </c>
      <c r="O2973">
        <f t="shared" si="280"/>
        <v>100</v>
      </c>
      <c r="P2973" t="s">
        <v>8271</v>
      </c>
      <c r="Q2973" t="str">
        <f t="shared" si="281"/>
        <v>theater</v>
      </c>
      <c r="R2973" t="str">
        <f t="shared" si="282"/>
        <v>plays</v>
      </c>
      <c r="S2973" s="7">
        <f t="shared" si="278"/>
        <v>41882.658310185187</v>
      </c>
      <c r="T2973" s="7">
        <f t="shared" si="279"/>
        <v>41852.658310185187</v>
      </c>
    </row>
    <row r="2974" spans="1:20" ht="28.8" x14ac:dyDescent="0.5500000000000000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5">
        <v>1480899600</v>
      </c>
      <c r="J2974">
        <v>1479609520</v>
      </c>
      <c r="K2974" t="b">
        <v>0</v>
      </c>
      <c r="L2974">
        <v>17</v>
      </c>
      <c r="M2974">
        <f t="shared" si="277"/>
        <v>123.94</v>
      </c>
      <c r="N2974" t="b">
        <v>1</v>
      </c>
      <c r="O2974">
        <f t="shared" si="280"/>
        <v>105</v>
      </c>
      <c r="P2974" t="s">
        <v>8271</v>
      </c>
      <c r="Q2974" t="str">
        <f t="shared" si="281"/>
        <v>theater</v>
      </c>
      <c r="R2974" t="str">
        <f t="shared" si="282"/>
        <v>plays</v>
      </c>
      <c r="S2974" s="7">
        <f t="shared" si="278"/>
        <v>42709.041666666672</v>
      </c>
      <c r="T2974" s="7">
        <f t="shared" si="279"/>
        <v>42694.110185185185</v>
      </c>
    </row>
    <row r="2975" spans="1:20" ht="43.2" x14ac:dyDescent="0.5500000000000000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5">
        <v>1451620800</v>
      </c>
      <c r="J2975">
        <v>1449171508</v>
      </c>
      <c r="K2975" t="b">
        <v>0</v>
      </c>
      <c r="L2975">
        <v>33</v>
      </c>
      <c r="M2975">
        <f t="shared" si="277"/>
        <v>264.85000000000002</v>
      </c>
      <c r="N2975" t="b">
        <v>1</v>
      </c>
      <c r="O2975">
        <f t="shared" si="280"/>
        <v>175</v>
      </c>
      <c r="P2975" t="s">
        <v>8271</v>
      </c>
      <c r="Q2975" t="str">
        <f t="shared" si="281"/>
        <v>theater</v>
      </c>
      <c r="R2975" t="str">
        <f t="shared" si="282"/>
        <v>plays</v>
      </c>
      <c r="S2975" s="7">
        <f t="shared" si="278"/>
        <v>42370.166666666672</v>
      </c>
      <c r="T2975" s="7">
        <f t="shared" si="279"/>
        <v>42341.818379629629</v>
      </c>
    </row>
    <row r="2976" spans="1:20" ht="43.2" x14ac:dyDescent="0.5500000000000000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5">
        <v>1411695300</v>
      </c>
      <c r="J2976">
        <v>1409275671</v>
      </c>
      <c r="K2976" t="b">
        <v>0</v>
      </c>
      <c r="L2976">
        <v>87</v>
      </c>
      <c r="M2976">
        <f t="shared" si="277"/>
        <v>58.62</v>
      </c>
      <c r="N2976" t="b">
        <v>1</v>
      </c>
      <c r="O2976">
        <f t="shared" si="280"/>
        <v>102</v>
      </c>
      <c r="P2976" t="s">
        <v>8271</v>
      </c>
      <c r="Q2976" t="str">
        <f t="shared" si="281"/>
        <v>theater</v>
      </c>
      <c r="R2976" t="str">
        <f t="shared" si="282"/>
        <v>plays</v>
      </c>
      <c r="S2976" s="7">
        <f t="shared" si="278"/>
        <v>41908.065972222219</v>
      </c>
      <c r="T2976" s="7">
        <f t="shared" si="279"/>
        <v>41880.061006944445</v>
      </c>
    </row>
    <row r="2977" spans="1:20" ht="43.2" x14ac:dyDescent="0.5500000000000000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5">
        <v>1417057200</v>
      </c>
      <c r="J2977">
        <v>1414599886</v>
      </c>
      <c r="K2977" t="b">
        <v>0</v>
      </c>
      <c r="L2977">
        <v>113</v>
      </c>
      <c r="M2977">
        <f t="shared" si="277"/>
        <v>70.88</v>
      </c>
      <c r="N2977" t="b">
        <v>1</v>
      </c>
      <c r="O2977">
        <f t="shared" si="280"/>
        <v>100</v>
      </c>
      <c r="P2977" t="s">
        <v>8271</v>
      </c>
      <c r="Q2977" t="str">
        <f t="shared" si="281"/>
        <v>theater</v>
      </c>
      <c r="R2977" t="str">
        <f t="shared" si="282"/>
        <v>plays</v>
      </c>
      <c r="S2977" s="7">
        <f t="shared" si="278"/>
        <v>41970.125</v>
      </c>
      <c r="T2977" s="7">
        <f t="shared" si="279"/>
        <v>41941.683865740742</v>
      </c>
    </row>
    <row r="2978" spans="1:20" ht="43.2" hidden="1" x14ac:dyDescent="0.5500000000000000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5">
        <v>1457870400</v>
      </c>
      <c r="J2978">
        <v>1456421530</v>
      </c>
      <c r="K2978" t="b">
        <v>0</v>
      </c>
      <c r="L2978">
        <v>14</v>
      </c>
      <c r="M2978">
        <f t="shared" si="277"/>
        <v>8.57</v>
      </c>
      <c r="N2978" t="b">
        <v>1</v>
      </c>
      <c r="O2978">
        <f t="shared" si="280"/>
        <v>171</v>
      </c>
      <c r="P2978" t="s">
        <v>8271</v>
      </c>
      <c r="Q2978" t="str">
        <f t="shared" si="281"/>
        <v>theater</v>
      </c>
      <c r="R2978" t="str">
        <f t="shared" si="282"/>
        <v>plays</v>
      </c>
      <c r="S2978" s="7">
        <f t="shared" si="278"/>
        <v>42442.5</v>
      </c>
      <c r="T2978" s="7">
        <f t="shared" si="279"/>
        <v>42425.730671296296</v>
      </c>
    </row>
    <row r="2979" spans="1:20" ht="57.6" x14ac:dyDescent="0.5500000000000000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5">
        <v>1427076840</v>
      </c>
      <c r="J2979">
        <v>1421960934</v>
      </c>
      <c r="K2979" t="b">
        <v>0</v>
      </c>
      <c r="L2979">
        <v>30</v>
      </c>
      <c r="M2979">
        <f t="shared" si="277"/>
        <v>113.57</v>
      </c>
      <c r="N2979" t="b">
        <v>1</v>
      </c>
      <c r="O2979">
        <f t="shared" si="280"/>
        <v>114</v>
      </c>
      <c r="P2979" t="s">
        <v>8271</v>
      </c>
      <c r="Q2979" t="str">
        <f t="shared" si="281"/>
        <v>theater</v>
      </c>
      <c r="R2979" t="str">
        <f t="shared" si="282"/>
        <v>plays</v>
      </c>
      <c r="S2979" s="7">
        <f t="shared" si="278"/>
        <v>42086.093055555553</v>
      </c>
      <c r="T2979" s="7">
        <f t="shared" si="279"/>
        <v>42026.88118055556</v>
      </c>
    </row>
    <row r="2980" spans="1:20" ht="43.2" x14ac:dyDescent="0.5500000000000000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5">
        <v>1413784740</v>
      </c>
      <c r="J2980">
        <v>1412954547</v>
      </c>
      <c r="K2980" t="b">
        <v>0</v>
      </c>
      <c r="L2980">
        <v>16</v>
      </c>
      <c r="M2980">
        <f t="shared" si="277"/>
        <v>60.69</v>
      </c>
      <c r="N2980" t="b">
        <v>1</v>
      </c>
      <c r="O2980">
        <f t="shared" si="280"/>
        <v>129</v>
      </c>
      <c r="P2980" t="s">
        <v>8271</v>
      </c>
      <c r="Q2980" t="str">
        <f t="shared" si="281"/>
        <v>theater</v>
      </c>
      <c r="R2980" t="str">
        <f t="shared" si="282"/>
        <v>plays</v>
      </c>
      <c r="S2980" s="7">
        <f t="shared" si="278"/>
        <v>41932.249305555553</v>
      </c>
      <c r="T2980" s="7">
        <f t="shared" si="279"/>
        <v>41922.640590277777</v>
      </c>
    </row>
    <row r="2981" spans="1:20" ht="43.2" x14ac:dyDescent="0.5500000000000000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5">
        <v>1420524000</v>
      </c>
      <c r="J2981">
        <v>1419104823</v>
      </c>
      <c r="K2981" t="b">
        <v>0</v>
      </c>
      <c r="L2981">
        <v>46</v>
      </c>
      <c r="M2981">
        <f t="shared" si="277"/>
        <v>110.22</v>
      </c>
      <c r="N2981" t="b">
        <v>1</v>
      </c>
      <c r="O2981">
        <f t="shared" si="280"/>
        <v>101</v>
      </c>
      <c r="P2981" t="s">
        <v>8271</v>
      </c>
      <c r="Q2981" t="str">
        <f t="shared" si="281"/>
        <v>theater</v>
      </c>
      <c r="R2981" t="str">
        <f t="shared" si="282"/>
        <v>plays</v>
      </c>
      <c r="S2981" s="7">
        <f t="shared" si="278"/>
        <v>42010.25</v>
      </c>
      <c r="T2981" s="7">
        <f t="shared" si="279"/>
        <v>41993.824340277773</v>
      </c>
    </row>
    <row r="2982" spans="1:20" ht="43.2" x14ac:dyDescent="0.5500000000000000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5">
        <v>1440381600</v>
      </c>
      <c r="J2982">
        <v>1438639130</v>
      </c>
      <c r="K2982" t="b">
        <v>0</v>
      </c>
      <c r="L2982">
        <v>24</v>
      </c>
      <c r="M2982">
        <f t="shared" si="277"/>
        <v>136.46</v>
      </c>
      <c r="N2982" t="b">
        <v>1</v>
      </c>
      <c r="O2982">
        <f t="shared" si="280"/>
        <v>109</v>
      </c>
      <c r="P2982" t="s">
        <v>8271</v>
      </c>
      <c r="Q2982" t="str">
        <f t="shared" si="281"/>
        <v>theater</v>
      </c>
      <c r="R2982" t="str">
        <f t="shared" si="282"/>
        <v>plays</v>
      </c>
      <c r="S2982" s="7">
        <f t="shared" si="278"/>
        <v>42240.083333333328</v>
      </c>
      <c r="T2982" s="7">
        <f t="shared" si="279"/>
        <v>42219.915856481486</v>
      </c>
    </row>
    <row r="2983" spans="1:20" ht="43.2" hidden="1" x14ac:dyDescent="0.5500000000000000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5">
        <v>1443014756</v>
      </c>
      <c r="J2983">
        <v>1439126756</v>
      </c>
      <c r="K2983" t="b">
        <v>1</v>
      </c>
      <c r="L2983">
        <v>97</v>
      </c>
      <c r="M2983">
        <f t="shared" si="277"/>
        <v>53.16</v>
      </c>
      <c r="N2983" t="b">
        <v>1</v>
      </c>
      <c r="O2983">
        <f t="shared" si="280"/>
        <v>129</v>
      </c>
      <c r="P2983" t="s">
        <v>8303</v>
      </c>
      <c r="Q2983" t="str">
        <f t="shared" si="281"/>
        <v>theater</v>
      </c>
      <c r="R2983" t="str">
        <f t="shared" si="282"/>
        <v>spaces</v>
      </c>
      <c r="S2983" s="7">
        <f t="shared" si="278"/>
        <v>42270.559675925921</v>
      </c>
      <c r="T2983" s="7">
        <f t="shared" si="279"/>
        <v>42225.559675925921</v>
      </c>
    </row>
    <row r="2984" spans="1:20" ht="28.8" hidden="1" x14ac:dyDescent="0.5500000000000000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5">
        <v>1455208143</v>
      </c>
      <c r="J2984">
        <v>1452616143</v>
      </c>
      <c r="K2984" t="b">
        <v>1</v>
      </c>
      <c r="L2984">
        <v>59</v>
      </c>
      <c r="M2984">
        <f t="shared" si="277"/>
        <v>86.49</v>
      </c>
      <c r="N2984" t="b">
        <v>1</v>
      </c>
      <c r="O2984">
        <f t="shared" si="280"/>
        <v>102</v>
      </c>
      <c r="P2984" t="s">
        <v>8303</v>
      </c>
      <c r="Q2984" t="str">
        <f t="shared" si="281"/>
        <v>theater</v>
      </c>
      <c r="R2984" t="str">
        <f t="shared" si="282"/>
        <v>spaces</v>
      </c>
      <c r="S2984" s="7">
        <f t="shared" si="278"/>
        <v>42411.686840277776</v>
      </c>
      <c r="T2984" s="7">
        <f t="shared" si="279"/>
        <v>42381.686840277776</v>
      </c>
    </row>
    <row r="2985" spans="1:20" ht="43.2" hidden="1" x14ac:dyDescent="0.5500000000000000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5">
        <v>1415722236</v>
      </c>
      <c r="J2985">
        <v>1410534636</v>
      </c>
      <c r="K2985" t="b">
        <v>1</v>
      </c>
      <c r="L2985">
        <v>1095</v>
      </c>
      <c r="M2985">
        <f t="shared" si="277"/>
        <v>155.24</v>
      </c>
      <c r="N2985" t="b">
        <v>1</v>
      </c>
      <c r="O2985">
        <f t="shared" si="280"/>
        <v>147</v>
      </c>
      <c r="P2985" t="s">
        <v>8303</v>
      </c>
      <c r="Q2985" t="str">
        <f t="shared" si="281"/>
        <v>theater</v>
      </c>
      <c r="R2985" t="str">
        <f t="shared" si="282"/>
        <v>spaces</v>
      </c>
      <c r="S2985" s="7">
        <f t="shared" si="278"/>
        <v>41954.674027777779</v>
      </c>
      <c r="T2985" s="7">
        <f t="shared" si="279"/>
        <v>41894.632361111115</v>
      </c>
    </row>
    <row r="2986" spans="1:20" ht="43.2" hidden="1" x14ac:dyDescent="0.5500000000000000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5">
        <v>1472020881</v>
      </c>
      <c r="J2986">
        <v>1469428881</v>
      </c>
      <c r="K2986" t="b">
        <v>1</v>
      </c>
      <c r="L2986">
        <v>218</v>
      </c>
      <c r="M2986">
        <f t="shared" si="277"/>
        <v>115.08</v>
      </c>
      <c r="N2986" t="b">
        <v>1</v>
      </c>
      <c r="O2986">
        <f t="shared" si="280"/>
        <v>100</v>
      </c>
      <c r="P2986" t="s">
        <v>8303</v>
      </c>
      <c r="Q2986" t="str">
        <f t="shared" si="281"/>
        <v>theater</v>
      </c>
      <c r="R2986" t="str">
        <f t="shared" si="282"/>
        <v>spaces</v>
      </c>
      <c r="S2986" s="7">
        <f t="shared" si="278"/>
        <v>42606.278715277775</v>
      </c>
      <c r="T2986" s="7">
        <f t="shared" si="279"/>
        <v>42576.278715277775</v>
      </c>
    </row>
    <row r="2987" spans="1:20" ht="43.2" hidden="1" x14ac:dyDescent="0.5500000000000000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5">
        <v>1477886400</v>
      </c>
      <c r="J2987">
        <v>1476228128</v>
      </c>
      <c r="K2987" t="b">
        <v>0</v>
      </c>
      <c r="L2987">
        <v>111</v>
      </c>
      <c r="M2987">
        <f t="shared" si="277"/>
        <v>109.59</v>
      </c>
      <c r="N2987" t="b">
        <v>1</v>
      </c>
      <c r="O2987">
        <f t="shared" si="280"/>
        <v>122</v>
      </c>
      <c r="P2987" t="s">
        <v>8303</v>
      </c>
      <c r="Q2987" t="str">
        <f t="shared" si="281"/>
        <v>theater</v>
      </c>
      <c r="R2987" t="str">
        <f t="shared" si="282"/>
        <v>spaces</v>
      </c>
      <c r="S2987" s="7">
        <f t="shared" si="278"/>
        <v>42674.166666666672</v>
      </c>
      <c r="T2987" s="7">
        <f t="shared" si="279"/>
        <v>42654.973703703698</v>
      </c>
    </row>
    <row r="2988" spans="1:20" ht="43.2" hidden="1" x14ac:dyDescent="0.5500000000000000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5">
        <v>1462100406</v>
      </c>
      <c r="J2988">
        <v>1456920006</v>
      </c>
      <c r="K2988" t="b">
        <v>0</v>
      </c>
      <c r="L2988">
        <v>56</v>
      </c>
      <c r="M2988">
        <f t="shared" si="277"/>
        <v>45.21</v>
      </c>
      <c r="N2988" t="b">
        <v>1</v>
      </c>
      <c r="O2988">
        <f t="shared" si="280"/>
        <v>106</v>
      </c>
      <c r="P2988" t="s">
        <v>8303</v>
      </c>
      <c r="Q2988" t="str">
        <f t="shared" si="281"/>
        <v>theater</v>
      </c>
      <c r="R2988" t="str">
        <f t="shared" si="282"/>
        <v>spaces</v>
      </c>
      <c r="S2988" s="7">
        <f t="shared" si="278"/>
        <v>42491.458402777775</v>
      </c>
      <c r="T2988" s="7">
        <f t="shared" si="279"/>
        <v>42431.500069444446</v>
      </c>
    </row>
    <row r="2989" spans="1:20" ht="43.2" hidden="1" x14ac:dyDescent="0.5500000000000000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5">
        <v>1476316800</v>
      </c>
      <c r="J2989">
        <v>1473837751</v>
      </c>
      <c r="K2989" t="b">
        <v>0</v>
      </c>
      <c r="L2989">
        <v>265</v>
      </c>
      <c r="M2989">
        <f t="shared" si="277"/>
        <v>104.15</v>
      </c>
      <c r="N2989" t="b">
        <v>1</v>
      </c>
      <c r="O2989">
        <f t="shared" si="280"/>
        <v>110</v>
      </c>
      <c r="P2989" t="s">
        <v>8303</v>
      </c>
      <c r="Q2989" t="str">
        <f t="shared" si="281"/>
        <v>theater</v>
      </c>
      <c r="R2989" t="str">
        <f t="shared" si="282"/>
        <v>spaces</v>
      </c>
      <c r="S2989" s="7">
        <f t="shared" si="278"/>
        <v>42656</v>
      </c>
      <c r="T2989" s="7">
        <f t="shared" si="279"/>
        <v>42627.307303240741</v>
      </c>
    </row>
    <row r="2990" spans="1:20" ht="43.2" hidden="1" x14ac:dyDescent="0.5500000000000000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5">
        <v>1466412081</v>
      </c>
      <c r="J2990">
        <v>1463820081</v>
      </c>
      <c r="K2990" t="b">
        <v>0</v>
      </c>
      <c r="L2990">
        <v>28</v>
      </c>
      <c r="M2990">
        <f t="shared" si="277"/>
        <v>35.71</v>
      </c>
      <c r="N2990" t="b">
        <v>1</v>
      </c>
      <c r="O2990">
        <f t="shared" si="280"/>
        <v>100</v>
      </c>
      <c r="P2990" t="s">
        <v>8303</v>
      </c>
      <c r="Q2990" t="str">
        <f t="shared" si="281"/>
        <v>theater</v>
      </c>
      <c r="R2990" t="str">
        <f t="shared" si="282"/>
        <v>spaces</v>
      </c>
      <c r="S2990" s="7">
        <f t="shared" si="278"/>
        <v>42541.362048611118</v>
      </c>
      <c r="T2990" s="7">
        <f t="shared" si="279"/>
        <v>42511.362048611118</v>
      </c>
    </row>
    <row r="2991" spans="1:20" hidden="1" x14ac:dyDescent="0.5500000000000000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5">
        <v>1450673940</v>
      </c>
      <c r="J2991">
        <v>1448756962</v>
      </c>
      <c r="K2991" t="b">
        <v>0</v>
      </c>
      <c r="L2991">
        <v>364</v>
      </c>
      <c r="M2991">
        <f t="shared" si="277"/>
        <v>97</v>
      </c>
      <c r="N2991" t="b">
        <v>1</v>
      </c>
      <c r="O2991">
        <f t="shared" si="280"/>
        <v>177</v>
      </c>
      <c r="P2991" t="s">
        <v>8303</v>
      </c>
      <c r="Q2991" t="str">
        <f t="shared" si="281"/>
        <v>theater</v>
      </c>
      <c r="R2991" t="str">
        <f t="shared" si="282"/>
        <v>spaces</v>
      </c>
      <c r="S2991" s="7">
        <f t="shared" si="278"/>
        <v>42359.207638888889</v>
      </c>
      <c r="T2991" s="7">
        <f t="shared" si="279"/>
        <v>42337.02039351852</v>
      </c>
    </row>
    <row r="2992" spans="1:20" ht="43.2" hidden="1" x14ac:dyDescent="0.5500000000000000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5">
        <v>1452174420</v>
      </c>
      <c r="J2992">
        <v>1449150420</v>
      </c>
      <c r="K2992" t="b">
        <v>0</v>
      </c>
      <c r="L2992">
        <v>27</v>
      </c>
      <c r="M2992">
        <f t="shared" si="277"/>
        <v>370.37</v>
      </c>
      <c r="N2992" t="b">
        <v>1</v>
      </c>
      <c r="O2992">
        <f t="shared" si="280"/>
        <v>100</v>
      </c>
      <c r="P2992" t="s">
        <v>8303</v>
      </c>
      <c r="Q2992" t="str">
        <f t="shared" si="281"/>
        <v>theater</v>
      </c>
      <c r="R2992" t="str">
        <f t="shared" si="282"/>
        <v>spaces</v>
      </c>
      <c r="S2992" s="7">
        <f t="shared" si="278"/>
        <v>42376.57430555555</v>
      </c>
      <c r="T2992" s="7">
        <f t="shared" si="279"/>
        <v>42341.57430555555</v>
      </c>
    </row>
    <row r="2993" spans="1:20" ht="43.2" hidden="1" x14ac:dyDescent="0.5500000000000000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5">
        <v>1485547530</v>
      </c>
      <c r="J2993">
        <v>1483646730</v>
      </c>
      <c r="K2993" t="b">
        <v>0</v>
      </c>
      <c r="L2993">
        <v>93</v>
      </c>
      <c r="M2993">
        <f t="shared" si="277"/>
        <v>94.41</v>
      </c>
      <c r="N2993" t="b">
        <v>1</v>
      </c>
      <c r="O2993">
        <f t="shared" si="280"/>
        <v>103</v>
      </c>
      <c r="P2993" t="s">
        <v>8303</v>
      </c>
      <c r="Q2993" t="str">
        <f t="shared" si="281"/>
        <v>theater</v>
      </c>
      <c r="R2993" t="str">
        <f t="shared" si="282"/>
        <v>spaces</v>
      </c>
      <c r="S2993" s="7">
        <f t="shared" si="278"/>
        <v>42762.837152777778</v>
      </c>
      <c r="T2993" s="7">
        <f t="shared" si="279"/>
        <v>42740.837152777778</v>
      </c>
    </row>
    <row r="2994" spans="1:20" ht="43.2" hidden="1" x14ac:dyDescent="0.5500000000000000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5">
        <v>1476037510</v>
      </c>
      <c r="J2994">
        <v>1473445510</v>
      </c>
      <c r="K2994" t="b">
        <v>0</v>
      </c>
      <c r="L2994">
        <v>64</v>
      </c>
      <c r="M2994">
        <f t="shared" si="277"/>
        <v>48.98</v>
      </c>
      <c r="N2994" t="b">
        <v>1</v>
      </c>
      <c r="O2994">
        <f t="shared" si="280"/>
        <v>105</v>
      </c>
      <c r="P2994" t="s">
        <v>8303</v>
      </c>
      <c r="Q2994" t="str">
        <f t="shared" si="281"/>
        <v>theater</v>
      </c>
      <c r="R2994" t="str">
        <f t="shared" si="282"/>
        <v>spaces</v>
      </c>
      <c r="S2994" s="7">
        <f t="shared" si="278"/>
        <v>42652.767476851848</v>
      </c>
      <c r="T2994" s="7">
        <f t="shared" si="279"/>
        <v>42622.767476851848</v>
      </c>
    </row>
    <row r="2995" spans="1:20" hidden="1" x14ac:dyDescent="0.5500000000000000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5">
        <v>1455998867</v>
      </c>
      <c r="J2995">
        <v>1453406867</v>
      </c>
      <c r="K2995" t="b">
        <v>0</v>
      </c>
      <c r="L2995">
        <v>22</v>
      </c>
      <c r="M2995">
        <f t="shared" si="277"/>
        <v>45.59</v>
      </c>
      <c r="N2995" t="b">
        <v>1</v>
      </c>
      <c r="O2995">
        <f t="shared" si="280"/>
        <v>100</v>
      </c>
      <c r="P2995" t="s">
        <v>8303</v>
      </c>
      <c r="Q2995" t="str">
        <f t="shared" si="281"/>
        <v>theater</v>
      </c>
      <c r="R2995" t="str">
        <f t="shared" si="282"/>
        <v>spaces</v>
      </c>
      <c r="S2995" s="7">
        <f t="shared" si="278"/>
        <v>42420.838738425926</v>
      </c>
      <c r="T2995" s="7">
        <f t="shared" si="279"/>
        <v>42390.838738425926</v>
      </c>
    </row>
    <row r="2996" spans="1:20" ht="43.2" hidden="1" x14ac:dyDescent="0.5500000000000000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5">
        <v>1412335772</v>
      </c>
      <c r="J2996">
        <v>1409743772</v>
      </c>
      <c r="K2996" t="b">
        <v>0</v>
      </c>
      <c r="L2996">
        <v>59</v>
      </c>
      <c r="M2996">
        <f t="shared" si="277"/>
        <v>23.28</v>
      </c>
      <c r="N2996" t="b">
        <v>1</v>
      </c>
      <c r="O2996">
        <f t="shared" si="280"/>
        <v>458</v>
      </c>
      <c r="P2996" t="s">
        <v>8303</v>
      </c>
      <c r="Q2996" t="str">
        <f t="shared" si="281"/>
        <v>theater</v>
      </c>
      <c r="R2996" t="str">
        <f t="shared" si="282"/>
        <v>spaces</v>
      </c>
      <c r="S2996" s="7">
        <f t="shared" si="278"/>
        <v>41915.478842592594</v>
      </c>
      <c r="T2996" s="7">
        <f t="shared" si="279"/>
        <v>41885.478842592594</v>
      </c>
    </row>
    <row r="2997" spans="1:20" ht="43.2" hidden="1" x14ac:dyDescent="0.5500000000000000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5">
        <v>1484841471</v>
      </c>
      <c r="J2997">
        <v>1482249471</v>
      </c>
      <c r="K2997" t="b">
        <v>0</v>
      </c>
      <c r="L2997">
        <v>249</v>
      </c>
      <c r="M2997">
        <f t="shared" si="277"/>
        <v>63.23</v>
      </c>
      <c r="N2997" t="b">
        <v>1</v>
      </c>
      <c r="O2997">
        <f t="shared" si="280"/>
        <v>105</v>
      </c>
      <c r="P2997" t="s">
        <v>8303</v>
      </c>
      <c r="Q2997" t="str">
        <f t="shared" si="281"/>
        <v>theater</v>
      </c>
      <c r="R2997" t="str">
        <f t="shared" si="282"/>
        <v>spaces</v>
      </c>
      <c r="S2997" s="7">
        <f t="shared" si="278"/>
        <v>42754.665173611109</v>
      </c>
      <c r="T2997" s="7">
        <f t="shared" si="279"/>
        <v>42724.665173611109</v>
      </c>
    </row>
    <row r="2998" spans="1:20" ht="28.8" hidden="1" x14ac:dyDescent="0.5500000000000000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5">
        <v>1432677240</v>
      </c>
      <c r="J2998">
        <v>1427493240</v>
      </c>
      <c r="K2998" t="b">
        <v>0</v>
      </c>
      <c r="L2998">
        <v>392</v>
      </c>
      <c r="M2998">
        <f t="shared" si="277"/>
        <v>153.52000000000001</v>
      </c>
      <c r="N2998" t="b">
        <v>1</v>
      </c>
      <c r="O2998">
        <f t="shared" si="280"/>
        <v>172</v>
      </c>
      <c r="P2998" t="s">
        <v>8303</v>
      </c>
      <c r="Q2998" t="str">
        <f t="shared" si="281"/>
        <v>theater</v>
      </c>
      <c r="R2998" t="str">
        <f t="shared" si="282"/>
        <v>spaces</v>
      </c>
      <c r="S2998" s="7">
        <f t="shared" si="278"/>
        <v>42150.912500000006</v>
      </c>
      <c r="T2998" s="7">
        <f t="shared" si="279"/>
        <v>42090.912500000006</v>
      </c>
    </row>
    <row r="2999" spans="1:20" ht="43.2" hidden="1" x14ac:dyDescent="0.5500000000000000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5">
        <v>1488171540</v>
      </c>
      <c r="J2999">
        <v>1486661793</v>
      </c>
      <c r="K2999" t="b">
        <v>0</v>
      </c>
      <c r="L2999">
        <v>115</v>
      </c>
      <c r="M2999">
        <f t="shared" si="277"/>
        <v>90.2</v>
      </c>
      <c r="N2999" t="b">
        <v>1</v>
      </c>
      <c r="O2999">
        <f t="shared" si="280"/>
        <v>104</v>
      </c>
      <c r="P2999" t="s">
        <v>8303</v>
      </c>
      <c r="Q2999" t="str">
        <f t="shared" si="281"/>
        <v>theater</v>
      </c>
      <c r="R2999" t="str">
        <f t="shared" si="282"/>
        <v>spaces</v>
      </c>
      <c r="S2999" s="7">
        <f t="shared" si="278"/>
        <v>42793.207638888889</v>
      </c>
      <c r="T2999" s="7">
        <f t="shared" si="279"/>
        <v>42775.733715277776</v>
      </c>
    </row>
    <row r="3000" spans="1:20" ht="43.2" hidden="1" x14ac:dyDescent="0.5500000000000000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5">
        <v>1402892700</v>
      </c>
      <c r="J3000">
        <v>1400474329</v>
      </c>
      <c r="K3000" t="b">
        <v>0</v>
      </c>
      <c r="L3000">
        <v>433</v>
      </c>
      <c r="M3000">
        <f t="shared" si="277"/>
        <v>118.97</v>
      </c>
      <c r="N3000" t="b">
        <v>1</v>
      </c>
      <c r="O3000">
        <f t="shared" si="280"/>
        <v>103</v>
      </c>
      <c r="P3000" t="s">
        <v>8303</v>
      </c>
      <c r="Q3000" t="str">
        <f t="shared" si="281"/>
        <v>theater</v>
      </c>
      <c r="R3000" t="str">
        <f t="shared" si="282"/>
        <v>spaces</v>
      </c>
      <c r="S3000" s="7">
        <f t="shared" si="278"/>
        <v>41806.184027777781</v>
      </c>
      <c r="T3000" s="7">
        <f t="shared" si="279"/>
        <v>41778.193622685183</v>
      </c>
    </row>
    <row r="3001" spans="1:20" ht="43.2" hidden="1" x14ac:dyDescent="0.5500000000000000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5">
        <v>1488333600</v>
      </c>
      <c r="J3001">
        <v>1487094360</v>
      </c>
      <c r="K3001" t="b">
        <v>0</v>
      </c>
      <c r="L3001">
        <v>20</v>
      </c>
      <c r="M3001">
        <f t="shared" si="277"/>
        <v>80.25</v>
      </c>
      <c r="N3001" t="b">
        <v>1</v>
      </c>
      <c r="O3001">
        <f t="shared" si="280"/>
        <v>119</v>
      </c>
      <c r="P3001" t="s">
        <v>8303</v>
      </c>
      <c r="Q3001" t="str">
        <f t="shared" si="281"/>
        <v>theater</v>
      </c>
      <c r="R3001" t="str">
        <f t="shared" si="282"/>
        <v>spaces</v>
      </c>
      <c r="S3001" s="7">
        <f t="shared" si="278"/>
        <v>42795.083333333328</v>
      </c>
      <c r="T3001" s="7">
        <f t="shared" si="279"/>
        <v>42780.740277777775</v>
      </c>
    </row>
    <row r="3002" spans="1:20" ht="43.2" hidden="1" x14ac:dyDescent="0.5500000000000000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5">
        <v>1485885600</v>
      </c>
      <c r="J3002">
        <v>1484682670</v>
      </c>
      <c r="K3002" t="b">
        <v>0</v>
      </c>
      <c r="L3002">
        <v>8</v>
      </c>
      <c r="M3002">
        <f t="shared" si="277"/>
        <v>62.5</v>
      </c>
      <c r="N3002" t="b">
        <v>1</v>
      </c>
      <c r="O3002">
        <f t="shared" si="280"/>
        <v>100</v>
      </c>
      <c r="P3002" t="s">
        <v>8303</v>
      </c>
      <c r="Q3002" t="str">
        <f t="shared" si="281"/>
        <v>theater</v>
      </c>
      <c r="R3002" t="str">
        <f t="shared" si="282"/>
        <v>spaces</v>
      </c>
      <c r="S3002" s="7">
        <f t="shared" si="278"/>
        <v>42766.75</v>
      </c>
      <c r="T3002" s="7">
        <f t="shared" si="279"/>
        <v>42752.827199074076</v>
      </c>
    </row>
    <row r="3003" spans="1:20" ht="43.2" hidden="1" x14ac:dyDescent="0.5500000000000000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5">
        <v>1468445382</v>
      </c>
      <c r="J3003">
        <v>1465853382</v>
      </c>
      <c r="K3003" t="b">
        <v>0</v>
      </c>
      <c r="L3003">
        <v>175</v>
      </c>
      <c r="M3003">
        <f t="shared" si="277"/>
        <v>131.38</v>
      </c>
      <c r="N3003" t="b">
        <v>1</v>
      </c>
      <c r="O3003">
        <f t="shared" si="280"/>
        <v>319</v>
      </c>
      <c r="P3003" t="s">
        <v>8303</v>
      </c>
      <c r="Q3003" t="str">
        <f t="shared" si="281"/>
        <v>theater</v>
      </c>
      <c r="R3003" t="str">
        <f t="shared" si="282"/>
        <v>spaces</v>
      </c>
      <c r="S3003" s="7">
        <f t="shared" si="278"/>
        <v>42564.895625000005</v>
      </c>
      <c r="T3003" s="7">
        <f t="shared" si="279"/>
        <v>42534.895625000005</v>
      </c>
    </row>
    <row r="3004" spans="1:20" ht="28.8" hidden="1" x14ac:dyDescent="0.5500000000000000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5">
        <v>1356552252</v>
      </c>
      <c r="J3004">
        <v>1353960252</v>
      </c>
      <c r="K3004" t="b">
        <v>0</v>
      </c>
      <c r="L3004">
        <v>104</v>
      </c>
      <c r="M3004">
        <f t="shared" si="277"/>
        <v>73.03</v>
      </c>
      <c r="N3004" t="b">
        <v>1</v>
      </c>
      <c r="O3004">
        <f t="shared" si="280"/>
        <v>109</v>
      </c>
      <c r="P3004" t="s">
        <v>8303</v>
      </c>
      <c r="Q3004" t="str">
        <f t="shared" si="281"/>
        <v>theater</v>
      </c>
      <c r="R3004" t="str">
        <f t="shared" si="282"/>
        <v>spaces</v>
      </c>
      <c r="S3004" s="7">
        <f t="shared" si="278"/>
        <v>41269.83625</v>
      </c>
      <c r="T3004" s="7">
        <f t="shared" si="279"/>
        <v>41239.83625</v>
      </c>
    </row>
    <row r="3005" spans="1:20" ht="43.2" hidden="1" x14ac:dyDescent="0.5500000000000000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5">
        <v>1456811940</v>
      </c>
      <c r="J3005">
        <v>1454098976</v>
      </c>
      <c r="K3005" t="b">
        <v>0</v>
      </c>
      <c r="L3005">
        <v>17</v>
      </c>
      <c r="M3005">
        <f t="shared" si="277"/>
        <v>178.53</v>
      </c>
      <c r="N3005" t="b">
        <v>1</v>
      </c>
      <c r="O3005">
        <f t="shared" si="280"/>
        <v>101</v>
      </c>
      <c r="P3005" t="s">
        <v>8303</v>
      </c>
      <c r="Q3005" t="str">
        <f t="shared" si="281"/>
        <v>theater</v>
      </c>
      <c r="R3005" t="str">
        <f t="shared" si="282"/>
        <v>spaces</v>
      </c>
      <c r="S3005" s="7">
        <f t="shared" si="278"/>
        <v>42430.249305555553</v>
      </c>
      <c r="T3005" s="7">
        <f t="shared" si="279"/>
        <v>42398.849259259259</v>
      </c>
    </row>
    <row r="3006" spans="1:20" ht="43.2" hidden="1" x14ac:dyDescent="0.5500000000000000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5">
        <v>1416089324</v>
      </c>
      <c r="J3006">
        <v>1413493724</v>
      </c>
      <c r="K3006" t="b">
        <v>0</v>
      </c>
      <c r="L3006">
        <v>277</v>
      </c>
      <c r="M3006">
        <f t="shared" si="277"/>
        <v>162.91</v>
      </c>
      <c r="N3006" t="b">
        <v>1</v>
      </c>
      <c r="O3006">
        <f t="shared" si="280"/>
        <v>113</v>
      </c>
      <c r="P3006" t="s">
        <v>8303</v>
      </c>
      <c r="Q3006" t="str">
        <f t="shared" si="281"/>
        <v>theater</v>
      </c>
      <c r="R3006" t="str">
        <f t="shared" si="282"/>
        <v>spaces</v>
      </c>
      <c r="S3006" s="7">
        <f t="shared" si="278"/>
        <v>41958.922731481478</v>
      </c>
      <c r="T3006" s="7">
        <f t="shared" si="279"/>
        <v>41928.881064814814</v>
      </c>
    </row>
    <row r="3007" spans="1:20" ht="43.2" hidden="1" x14ac:dyDescent="0.5500000000000000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5">
        <v>1412611905</v>
      </c>
      <c r="J3007">
        <v>1410019905</v>
      </c>
      <c r="K3007" t="b">
        <v>0</v>
      </c>
      <c r="L3007">
        <v>118</v>
      </c>
      <c r="M3007">
        <f t="shared" si="277"/>
        <v>108.24</v>
      </c>
      <c r="N3007" t="b">
        <v>1</v>
      </c>
      <c r="O3007">
        <f t="shared" si="280"/>
        <v>120</v>
      </c>
      <c r="P3007" t="s">
        <v>8303</v>
      </c>
      <c r="Q3007" t="str">
        <f t="shared" si="281"/>
        <v>theater</v>
      </c>
      <c r="R3007" t="str">
        <f t="shared" si="282"/>
        <v>spaces</v>
      </c>
      <c r="S3007" s="7">
        <f t="shared" si="278"/>
        <v>41918.674826388888</v>
      </c>
      <c r="T3007" s="7">
        <f t="shared" si="279"/>
        <v>41888.674826388888</v>
      </c>
    </row>
    <row r="3008" spans="1:20" ht="28.8" hidden="1" x14ac:dyDescent="0.5500000000000000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5">
        <v>1418580591</v>
      </c>
      <c r="J3008">
        <v>1415988591</v>
      </c>
      <c r="K3008" t="b">
        <v>0</v>
      </c>
      <c r="L3008">
        <v>97</v>
      </c>
      <c r="M3008">
        <f t="shared" si="277"/>
        <v>88.87</v>
      </c>
      <c r="N3008" t="b">
        <v>1</v>
      </c>
      <c r="O3008">
        <f t="shared" si="280"/>
        <v>108</v>
      </c>
      <c r="P3008" t="s">
        <v>8303</v>
      </c>
      <c r="Q3008" t="str">
        <f t="shared" si="281"/>
        <v>theater</v>
      </c>
      <c r="R3008" t="str">
        <f t="shared" si="282"/>
        <v>spaces</v>
      </c>
      <c r="S3008" s="7">
        <f t="shared" si="278"/>
        <v>41987.756840277783</v>
      </c>
      <c r="T3008" s="7">
        <f t="shared" si="279"/>
        <v>41957.756840277783</v>
      </c>
    </row>
    <row r="3009" spans="1:20" ht="28.8" hidden="1" x14ac:dyDescent="0.5500000000000000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5">
        <v>1429938683</v>
      </c>
      <c r="J3009">
        <v>1428124283</v>
      </c>
      <c r="K3009" t="b">
        <v>0</v>
      </c>
      <c r="L3009">
        <v>20</v>
      </c>
      <c r="M3009">
        <f t="shared" si="277"/>
        <v>54</v>
      </c>
      <c r="N3009" t="b">
        <v>1</v>
      </c>
      <c r="O3009">
        <f t="shared" si="280"/>
        <v>180</v>
      </c>
      <c r="P3009" t="s">
        <v>8303</v>
      </c>
      <c r="Q3009" t="str">
        <f t="shared" si="281"/>
        <v>theater</v>
      </c>
      <c r="R3009" t="str">
        <f t="shared" si="282"/>
        <v>spaces</v>
      </c>
      <c r="S3009" s="7">
        <f t="shared" si="278"/>
        <v>42119.216238425928</v>
      </c>
      <c r="T3009" s="7">
        <f t="shared" si="279"/>
        <v>42098.216238425928</v>
      </c>
    </row>
    <row r="3010" spans="1:20" ht="43.2" hidden="1" x14ac:dyDescent="0.5500000000000000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5">
        <v>1453352719</v>
      </c>
      <c r="J3010">
        <v>1450760719</v>
      </c>
      <c r="K3010" t="b">
        <v>0</v>
      </c>
      <c r="L3010">
        <v>26</v>
      </c>
      <c r="M3010">
        <f t="shared" ref="M3010:M3073" si="283">IF(L3010=0,0,ROUND(E3010/L3010,2))</f>
        <v>116.73</v>
      </c>
      <c r="N3010" t="b">
        <v>1</v>
      </c>
      <c r="O3010">
        <f t="shared" si="280"/>
        <v>101</v>
      </c>
      <c r="P3010" t="s">
        <v>8303</v>
      </c>
      <c r="Q3010" t="str">
        <f t="shared" si="281"/>
        <v>theater</v>
      </c>
      <c r="R3010" t="str">
        <f t="shared" si="282"/>
        <v>spaces</v>
      </c>
      <c r="S3010" s="7">
        <f t="shared" ref="S3010:S3073" si="284">(((I3010/60)/60)/24)+DATE(1970,1,1)</f>
        <v>42390.212025462963</v>
      </c>
      <c r="T3010" s="7">
        <f t="shared" ref="T3010:T3073" si="285">(((J3010/60)/60)/24)+DATE(1970,1,1)</f>
        <v>42360.212025462963</v>
      </c>
    </row>
    <row r="3011" spans="1:20" ht="43.2" hidden="1" x14ac:dyDescent="0.5500000000000000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5">
        <v>1417012840</v>
      </c>
      <c r="J3011">
        <v>1414417240</v>
      </c>
      <c r="K3011" t="b">
        <v>0</v>
      </c>
      <c r="L3011">
        <v>128</v>
      </c>
      <c r="M3011">
        <f t="shared" si="283"/>
        <v>233.9</v>
      </c>
      <c r="N3011" t="b">
        <v>1</v>
      </c>
      <c r="O3011">
        <f t="shared" ref="O3011:O3074" si="286">ROUND(($E3011*100)/$D3011,0)</f>
        <v>120</v>
      </c>
      <c r="P3011" t="s">
        <v>8303</v>
      </c>
      <c r="Q3011" t="str">
        <f t="shared" ref="Q3011:Q3074" si="287">LEFT(P3011,FIND("/",P3011)-1)</f>
        <v>theater</v>
      </c>
      <c r="R3011" t="str">
        <f t="shared" si="282"/>
        <v>spaces</v>
      </c>
      <c r="S3011" s="7">
        <f t="shared" si="284"/>
        <v>41969.611574074079</v>
      </c>
      <c r="T3011" s="7">
        <f t="shared" si="285"/>
        <v>41939.569907407407</v>
      </c>
    </row>
    <row r="3012" spans="1:20" ht="43.2" hidden="1" x14ac:dyDescent="0.5500000000000000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5">
        <v>1424548719</v>
      </c>
      <c r="J3012">
        <v>1419364719</v>
      </c>
      <c r="K3012" t="b">
        <v>0</v>
      </c>
      <c r="L3012">
        <v>15</v>
      </c>
      <c r="M3012">
        <f t="shared" si="283"/>
        <v>158</v>
      </c>
      <c r="N3012" t="b">
        <v>1</v>
      </c>
      <c r="O3012">
        <f t="shared" si="286"/>
        <v>158</v>
      </c>
      <c r="P3012" t="s">
        <v>8303</v>
      </c>
      <c r="Q3012" t="str">
        <f t="shared" si="287"/>
        <v>theater</v>
      </c>
      <c r="R3012" t="str">
        <f t="shared" si="282"/>
        <v>spaces</v>
      </c>
      <c r="S3012" s="7">
        <f t="shared" si="284"/>
        <v>42056.832395833335</v>
      </c>
      <c r="T3012" s="7">
        <f t="shared" si="285"/>
        <v>41996.832395833335</v>
      </c>
    </row>
    <row r="3013" spans="1:20" ht="43.2" hidden="1" x14ac:dyDescent="0.5500000000000000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5">
        <v>1450911540</v>
      </c>
      <c r="J3013">
        <v>1448536516</v>
      </c>
      <c r="K3013" t="b">
        <v>0</v>
      </c>
      <c r="L3013">
        <v>25</v>
      </c>
      <c r="M3013">
        <f t="shared" si="283"/>
        <v>14.84</v>
      </c>
      <c r="N3013" t="b">
        <v>1</v>
      </c>
      <c r="O3013">
        <f t="shared" si="286"/>
        <v>124</v>
      </c>
      <c r="P3013" t="s">
        <v>8303</v>
      </c>
      <c r="Q3013" t="str">
        <f t="shared" si="287"/>
        <v>theater</v>
      </c>
      <c r="R3013" t="str">
        <f t="shared" si="282"/>
        <v>spaces</v>
      </c>
      <c r="S3013" s="7">
        <f t="shared" si="284"/>
        <v>42361.957638888889</v>
      </c>
      <c r="T3013" s="7">
        <f t="shared" si="285"/>
        <v>42334.468935185185</v>
      </c>
    </row>
    <row r="3014" spans="1:20" ht="43.2" hidden="1" x14ac:dyDescent="0.5500000000000000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5">
        <v>1423587130</v>
      </c>
      <c r="J3014">
        <v>1421772730</v>
      </c>
      <c r="K3014" t="b">
        <v>0</v>
      </c>
      <c r="L3014">
        <v>55</v>
      </c>
      <c r="M3014">
        <f t="shared" si="283"/>
        <v>85.18</v>
      </c>
      <c r="N3014" t="b">
        <v>1</v>
      </c>
      <c r="O3014">
        <f t="shared" si="286"/>
        <v>117</v>
      </c>
      <c r="P3014" t="s">
        <v>8303</v>
      </c>
      <c r="Q3014" t="str">
        <f t="shared" si="287"/>
        <v>theater</v>
      </c>
      <c r="R3014" t="str">
        <f t="shared" si="282"/>
        <v>spaces</v>
      </c>
      <c r="S3014" s="7">
        <f t="shared" si="284"/>
        <v>42045.702893518523</v>
      </c>
      <c r="T3014" s="7">
        <f t="shared" si="285"/>
        <v>42024.702893518523</v>
      </c>
    </row>
    <row r="3015" spans="1:20" ht="43.2" hidden="1" x14ac:dyDescent="0.5500000000000000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5">
        <v>1434917049</v>
      </c>
      <c r="J3015">
        <v>1432325049</v>
      </c>
      <c r="K3015" t="b">
        <v>0</v>
      </c>
      <c r="L3015">
        <v>107</v>
      </c>
      <c r="M3015">
        <f t="shared" si="283"/>
        <v>146.69</v>
      </c>
      <c r="N3015" t="b">
        <v>1</v>
      </c>
      <c r="O3015">
        <f t="shared" si="286"/>
        <v>157</v>
      </c>
      <c r="P3015" t="s">
        <v>8303</v>
      </c>
      <c r="Q3015" t="str">
        <f t="shared" si="287"/>
        <v>theater</v>
      </c>
      <c r="R3015" t="str">
        <f t="shared" si="282"/>
        <v>spaces</v>
      </c>
      <c r="S3015" s="7">
        <f t="shared" si="284"/>
        <v>42176.836215277777</v>
      </c>
      <c r="T3015" s="7">
        <f t="shared" si="285"/>
        <v>42146.836215277777</v>
      </c>
    </row>
    <row r="3016" spans="1:20" ht="43.2" hidden="1" x14ac:dyDescent="0.5500000000000000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5">
        <v>1415163600</v>
      </c>
      <c r="J3016">
        <v>1412737080</v>
      </c>
      <c r="K3016" t="b">
        <v>0</v>
      </c>
      <c r="L3016">
        <v>557</v>
      </c>
      <c r="M3016">
        <f t="shared" si="283"/>
        <v>50.76</v>
      </c>
      <c r="N3016" t="b">
        <v>1</v>
      </c>
      <c r="O3016">
        <f t="shared" si="286"/>
        <v>113</v>
      </c>
      <c r="P3016" t="s">
        <v>8303</v>
      </c>
      <c r="Q3016" t="str">
        <f t="shared" si="287"/>
        <v>theater</v>
      </c>
      <c r="R3016" t="str">
        <f t="shared" si="282"/>
        <v>spaces</v>
      </c>
      <c r="S3016" s="7">
        <f t="shared" si="284"/>
        <v>41948.208333333336</v>
      </c>
      <c r="T3016" s="7">
        <f t="shared" si="285"/>
        <v>41920.123611111114</v>
      </c>
    </row>
    <row r="3017" spans="1:20" ht="43.2" hidden="1" x14ac:dyDescent="0.5500000000000000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5">
        <v>1402459200</v>
      </c>
      <c r="J3017">
        <v>1401125238</v>
      </c>
      <c r="K3017" t="b">
        <v>0</v>
      </c>
      <c r="L3017">
        <v>40</v>
      </c>
      <c r="M3017">
        <f t="shared" si="283"/>
        <v>87.7</v>
      </c>
      <c r="N3017" t="b">
        <v>1</v>
      </c>
      <c r="O3017">
        <f t="shared" si="286"/>
        <v>103</v>
      </c>
      <c r="P3017" t="s">
        <v>8303</v>
      </c>
      <c r="Q3017" t="str">
        <f t="shared" si="287"/>
        <v>theater</v>
      </c>
      <c r="R3017" t="str">
        <f t="shared" si="282"/>
        <v>spaces</v>
      </c>
      <c r="S3017" s="7">
        <f t="shared" si="284"/>
        <v>41801.166666666664</v>
      </c>
      <c r="T3017" s="7">
        <f t="shared" si="285"/>
        <v>41785.72729166667</v>
      </c>
    </row>
    <row r="3018" spans="1:20" ht="43.2" hidden="1" x14ac:dyDescent="0.5500000000000000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5">
        <v>1405688952</v>
      </c>
      <c r="J3018">
        <v>1400504952</v>
      </c>
      <c r="K3018" t="b">
        <v>0</v>
      </c>
      <c r="L3018">
        <v>36</v>
      </c>
      <c r="M3018">
        <f t="shared" si="283"/>
        <v>242.28</v>
      </c>
      <c r="N3018" t="b">
        <v>1</v>
      </c>
      <c r="O3018">
        <f t="shared" si="286"/>
        <v>103</v>
      </c>
      <c r="P3018" t="s">
        <v>8303</v>
      </c>
      <c r="Q3018" t="str">
        <f t="shared" si="287"/>
        <v>theater</v>
      </c>
      <c r="R3018" t="str">
        <f t="shared" si="282"/>
        <v>spaces</v>
      </c>
      <c r="S3018" s="7">
        <f t="shared" si="284"/>
        <v>41838.548055555555</v>
      </c>
      <c r="T3018" s="7">
        <f t="shared" si="285"/>
        <v>41778.548055555555</v>
      </c>
    </row>
    <row r="3019" spans="1:20" ht="43.2" hidden="1" x14ac:dyDescent="0.5500000000000000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5">
        <v>1408566243</v>
      </c>
      <c r="J3019">
        <v>1405974243</v>
      </c>
      <c r="K3019" t="b">
        <v>0</v>
      </c>
      <c r="L3019">
        <v>159</v>
      </c>
      <c r="M3019">
        <f t="shared" si="283"/>
        <v>146.44999999999999</v>
      </c>
      <c r="N3019" t="b">
        <v>1</v>
      </c>
      <c r="O3019">
        <f t="shared" si="286"/>
        <v>106</v>
      </c>
      <c r="P3019" t="s">
        <v>8303</v>
      </c>
      <c r="Q3019" t="str">
        <f t="shared" si="287"/>
        <v>theater</v>
      </c>
      <c r="R3019" t="str">
        <f t="shared" ref="R3019:R3082" si="288">RIGHT(P3019,LEN(P3019)-FIND("/",P3019))</f>
        <v>spaces</v>
      </c>
      <c r="S3019" s="7">
        <f t="shared" si="284"/>
        <v>41871.850034722222</v>
      </c>
      <c r="T3019" s="7">
        <f t="shared" si="285"/>
        <v>41841.850034722222</v>
      </c>
    </row>
    <row r="3020" spans="1:20" ht="43.2" hidden="1" x14ac:dyDescent="0.5500000000000000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5">
        <v>1437429600</v>
      </c>
      <c r="J3020">
        <v>1433747376</v>
      </c>
      <c r="K3020" t="b">
        <v>0</v>
      </c>
      <c r="L3020">
        <v>41</v>
      </c>
      <c r="M3020">
        <f t="shared" si="283"/>
        <v>103.17</v>
      </c>
      <c r="N3020" t="b">
        <v>1</v>
      </c>
      <c r="O3020">
        <f t="shared" si="286"/>
        <v>101</v>
      </c>
      <c r="P3020" t="s">
        <v>8303</v>
      </c>
      <c r="Q3020" t="str">
        <f t="shared" si="287"/>
        <v>theater</v>
      </c>
      <c r="R3020" t="str">
        <f t="shared" si="288"/>
        <v>spaces</v>
      </c>
      <c r="S3020" s="7">
        <f t="shared" si="284"/>
        <v>42205.916666666672</v>
      </c>
      <c r="T3020" s="7">
        <f t="shared" si="285"/>
        <v>42163.29833333334</v>
      </c>
    </row>
    <row r="3021" spans="1:20" ht="43.2" hidden="1" x14ac:dyDescent="0.5500000000000000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5">
        <v>1401159600</v>
      </c>
      <c r="J3021">
        <v>1398801620</v>
      </c>
      <c r="K3021" t="b">
        <v>0</v>
      </c>
      <c r="L3021">
        <v>226</v>
      </c>
      <c r="M3021">
        <f t="shared" si="283"/>
        <v>80.459999999999994</v>
      </c>
      <c r="N3021" t="b">
        <v>1</v>
      </c>
      <c r="O3021">
        <f t="shared" si="286"/>
        <v>121</v>
      </c>
      <c r="P3021" t="s">
        <v>8303</v>
      </c>
      <c r="Q3021" t="str">
        <f t="shared" si="287"/>
        <v>theater</v>
      </c>
      <c r="R3021" t="str">
        <f t="shared" si="288"/>
        <v>spaces</v>
      </c>
      <c r="S3021" s="7">
        <f t="shared" si="284"/>
        <v>41786.125</v>
      </c>
      <c r="T3021" s="7">
        <f t="shared" si="285"/>
        <v>41758.833564814813</v>
      </c>
    </row>
    <row r="3022" spans="1:20" ht="43.2" hidden="1" x14ac:dyDescent="0.5500000000000000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5">
        <v>1439583533</v>
      </c>
      <c r="J3022">
        <v>1434399533</v>
      </c>
      <c r="K3022" t="b">
        <v>0</v>
      </c>
      <c r="L3022">
        <v>30</v>
      </c>
      <c r="M3022">
        <f t="shared" si="283"/>
        <v>234.67</v>
      </c>
      <c r="N3022" t="b">
        <v>1</v>
      </c>
      <c r="O3022">
        <f t="shared" si="286"/>
        <v>101</v>
      </c>
      <c r="P3022" t="s">
        <v>8303</v>
      </c>
      <c r="Q3022" t="str">
        <f t="shared" si="287"/>
        <v>theater</v>
      </c>
      <c r="R3022" t="str">
        <f t="shared" si="288"/>
        <v>spaces</v>
      </c>
      <c r="S3022" s="7">
        <f t="shared" si="284"/>
        <v>42230.846446759257</v>
      </c>
      <c r="T3022" s="7">
        <f t="shared" si="285"/>
        <v>42170.846446759257</v>
      </c>
    </row>
    <row r="3023" spans="1:20" ht="43.2" hidden="1" x14ac:dyDescent="0.5500000000000000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5">
        <v>1479794340</v>
      </c>
      <c r="J3023">
        <v>1476715869</v>
      </c>
      <c r="K3023" t="b">
        <v>0</v>
      </c>
      <c r="L3023">
        <v>103</v>
      </c>
      <c r="M3023">
        <f t="shared" si="283"/>
        <v>50.69</v>
      </c>
      <c r="N3023" t="b">
        <v>1</v>
      </c>
      <c r="O3023">
        <f t="shared" si="286"/>
        <v>116</v>
      </c>
      <c r="P3023" t="s">
        <v>8303</v>
      </c>
      <c r="Q3023" t="str">
        <f t="shared" si="287"/>
        <v>theater</v>
      </c>
      <c r="R3023" t="str">
        <f t="shared" si="288"/>
        <v>spaces</v>
      </c>
      <c r="S3023" s="7">
        <f t="shared" si="284"/>
        <v>42696.249305555553</v>
      </c>
      <c r="T3023" s="7">
        <f t="shared" si="285"/>
        <v>42660.618854166663</v>
      </c>
    </row>
    <row r="3024" spans="1:20" ht="43.2" hidden="1" x14ac:dyDescent="0.5500000000000000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5">
        <v>1472338409</v>
      </c>
      <c r="J3024">
        <v>1468450409</v>
      </c>
      <c r="K3024" t="b">
        <v>0</v>
      </c>
      <c r="L3024">
        <v>62</v>
      </c>
      <c r="M3024">
        <f t="shared" si="283"/>
        <v>162.71</v>
      </c>
      <c r="N3024" t="b">
        <v>1</v>
      </c>
      <c r="O3024">
        <f t="shared" si="286"/>
        <v>101</v>
      </c>
      <c r="P3024" t="s">
        <v>8303</v>
      </c>
      <c r="Q3024" t="str">
        <f t="shared" si="287"/>
        <v>theater</v>
      </c>
      <c r="R3024" t="str">
        <f t="shared" si="288"/>
        <v>spaces</v>
      </c>
      <c r="S3024" s="7">
        <f t="shared" si="284"/>
        <v>42609.95380787037</v>
      </c>
      <c r="T3024" s="7">
        <f t="shared" si="285"/>
        <v>42564.95380787037</v>
      </c>
    </row>
    <row r="3025" spans="1:20" ht="43.2" hidden="1" x14ac:dyDescent="0.5500000000000000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5">
        <v>1434039186</v>
      </c>
      <c r="J3025">
        <v>1430151186</v>
      </c>
      <c r="K3025" t="b">
        <v>0</v>
      </c>
      <c r="L3025">
        <v>6</v>
      </c>
      <c r="M3025">
        <f t="shared" si="283"/>
        <v>120.17</v>
      </c>
      <c r="N3025" t="b">
        <v>1</v>
      </c>
      <c r="O3025">
        <f t="shared" si="286"/>
        <v>103</v>
      </c>
      <c r="P3025" t="s">
        <v>8303</v>
      </c>
      <c r="Q3025" t="str">
        <f t="shared" si="287"/>
        <v>theater</v>
      </c>
      <c r="R3025" t="str">
        <f t="shared" si="288"/>
        <v>spaces</v>
      </c>
      <c r="S3025" s="7">
        <f t="shared" si="284"/>
        <v>42166.675763888896</v>
      </c>
      <c r="T3025" s="7">
        <f t="shared" si="285"/>
        <v>42121.675763888896</v>
      </c>
    </row>
    <row r="3026" spans="1:20" ht="43.2" hidden="1" x14ac:dyDescent="0.5500000000000000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5">
        <v>1349567475</v>
      </c>
      <c r="J3026">
        <v>1346975475</v>
      </c>
      <c r="K3026" t="b">
        <v>0</v>
      </c>
      <c r="L3026">
        <v>182</v>
      </c>
      <c r="M3026">
        <f t="shared" si="283"/>
        <v>67.7</v>
      </c>
      <c r="N3026" t="b">
        <v>1</v>
      </c>
      <c r="O3026">
        <f t="shared" si="286"/>
        <v>246</v>
      </c>
      <c r="P3026" t="s">
        <v>8303</v>
      </c>
      <c r="Q3026" t="str">
        <f t="shared" si="287"/>
        <v>theater</v>
      </c>
      <c r="R3026" t="str">
        <f t="shared" si="288"/>
        <v>spaces</v>
      </c>
      <c r="S3026" s="7">
        <f t="shared" si="284"/>
        <v>41188.993923611109</v>
      </c>
      <c r="T3026" s="7">
        <f t="shared" si="285"/>
        <v>41158.993923611109</v>
      </c>
    </row>
    <row r="3027" spans="1:20" ht="43.2" hidden="1" x14ac:dyDescent="0.5500000000000000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5">
        <v>1401465600</v>
      </c>
      <c r="J3027">
        <v>1399032813</v>
      </c>
      <c r="K3027" t="b">
        <v>0</v>
      </c>
      <c r="L3027">
        <v>145</v>
      </c>
      <c r="M3027">
        <f t="shared" si="283"/>
        <v>52.1</v>
      </c>
      <c r="N3027" t="b">
        <v>1</v>
      </c>
      <c r="O3027">
        <f t="shared" si="286"/>
        <v>302</v>
      </c>
      <c r="P3027" t="s">
        <v>8303</v>
      </c>
      <c r="Q3027" t="str">
        <f t="shared" si="287"/>
        <v>theater</v>
      </c>
      <c r="R3027" t="str">
        <f t="shared" si="288"/>
        <v>spaces</v>
      </c>
      <c r="S3027" s="7">
        <f t="shared" si="284"/>
        <v>41789.666666666664</v>
      </c>
      <c r="T3027" s="7">
        <f t="shared" si="285"/>
        <v>41761.509409722225</v>
      </c>
    </row>
    <row r="3028" spans="1:20" ht="43.2" hidden="1" x14ac:dyDescent="0.5500000000000000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5">
        <v>1488538892</v>
      </c>
      <c r="J3028">
        <v>1487329292</v>
      </c>
      <c r="K3028" t="b">
        <v>0</v>
      </c>
      <c r="L3028">
        <v>25</v>
      </c>
      <c r="M3028">
        <f t="shared" si="283"/>
        <v>51.6</v>
      </c>
      <c r="N3028" t="b">
        <v>1</v>
      </c>
      <c r="O3028">
        <f t="shared" si="286"/>
        <v>143</v>
      </c>
      <c r="P3028" t="s">
        <v>8303</v>
      </c>
      <c r="Q3028" t="str">
        <f t="shared" si="287"/>
        <v>theater</v>
      </c>
      <c r="R3028" t="str">
        <f t="shared" si="288"/>
        <v>spaces</v>
      </c>
      <c r="S3028" s="7">
        <f t="shared" si="284"/>
        <v>42797.459398148145</v>
      </c>
      <c r="T3028" s="7">
        <f t="shared" si="285"/>
        <v>42783.459398148145</v>
      </c>
    </row>
    <row r="3029" spans="1:20" ht="43.2" hidden="1" x14ac:dyDescent="0.5500000000000000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5">
        <v>1426866851</v>
      </c>
      <c r="J3029">
        <v>1424278451</v>
      </c>
      <c r="K3029" t="b">
        <v>0</v>
      </c>
      <c r="L3029">
        <v>320</v>
      </c>
      <c r="M3029">
        <f t="shared" si="283"/>
        <v>164.3</v>
      </c>
      <c r="N3029" t="b">
        <v>1</v>
      </c>
      <c r="O3029">
        <f t="shared" si="286"/>
        <v>131</v>
      </c>
      <c r="P3029" t="s">
        <v>8303</v>
      </c>
      <c r="Q3029" t="str">
        <f t="shared" si="287"/>
        <v>theater</v>
      </c>
      <c r="R3029" t="str">
        <f t="shared" si="288"/>
        <v>spaces</v>
      </c>
      <c r="S3029" s="7">
        <f t="shared" si="284"/>
        <v>42083.662627314814</v>
      </c>
      <c r="T3029" s="7">
        <f t="shared" si="285"/>
        <v>42053.704293981486</v>
      </c>
    </row>
    <row r="3030" spans="1:20" ht="28.8" hidden="1" x14ac:dyDescent="0.5500000000000000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5">
        <v>1471242025</v>
      </c>
      <c r="J3030">
        <v>1468650025</v>
      </c>
      <c r="K3030" t="b">
        <v>0</v>
      </c>
      <c r="L3030">
        <v>99</v>
      </c>
      <c r="M3030">
        <f t="shared" si="283"/>
        <v>84.86</v>
      </c>
      <c r="N3030" t="b">
        <v>1</v>
      </c>
      <c r="O3030">
        <f t="shared" si="286"/>
        <v>168</v>
      </c>
      <c r="P3030" t="s">
        <v>8303</v>
      </c>
      <c r="Q3030" t="str">
        <f t="shared" si="287"/>
        <v>theater</v>
      </c>
      <c r="R3030" t="str">
        <f t="shared" si="288"/>
        <v>spaces</v>
      </c>
      <c r="S3030" s="7">
        <f t="shared" si="284"/>
        <v>42597.264178240745</v>
      </c>
      <c r="T3030" s="7">
        <f t="shared" si="285"/>
        <v>42567.264178240745</v>
      </c>
    </row>
    <row r="3031" spans="1:20" ht="43.2" hidden="1" x14ac:dyDescent="0.5500000000000000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5">
        <v>1416285300</v>
      </c>
      <c r="J3031">
        <v>1413824447</v>
      </c>
      <c r="K3031" t="b">
        <v>0</v>
      </c>
      <c r="L3031">
        <v>348</v>
      </c>
      <c r="M3031">
        <f t="shared" si="283"/>
        <v>94.55</v>
      </c>
      <c r="N3031" t="b">
        <v>1</v>
      </c>
      <c r="O3031">
        <f t="shared" si="286"/>
        <v>110</v>
      </c>
      <c r="P3031" t="s">
        <v>8303</v>
      </c>
      <c r="Q3031" t="str">
        <f t="shared" si="287"/>
        <v>theater</v>
      </c>
      <c r="R3031" t="str">
        <f t="shared" si="288"/>
        <v>spaces</v>
      </c>
      <c r="S3031" s="7">
        <f t="shared" si="284"/>
        <v>41961.190972222219</v>
      </c>
      <c r="T3031" s="7">
        <f t="shared" si="285"/>
        <v>41932.708877314813</v>
      </c>
    </row>
    <row r="3032" spans="1:20" ht="43.2" hidden="1" x14ac:dyDescent="0.5500000000000000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5">
        <v>1442426171</v>
      </c>
      <c r="J3032">
        <v>1439834171</v>
      </c>
      <c r="K3032" t="b">
        <v>0</v>
      </c>
      <c r="L3032">
        <v>41</v>
      </c>
      <c r="M3032">
        <f t="shared" si="283"/>
        <v>45.54</v>
      </c>
      <c r="N3032" t="b">
        <v>1</v>
      </c>
      <c r="O3032">
        <f t="shared" si="286"/>
        <v>107</v>
      </c>
      <c r="P3032" t="s">
        <v>8303</v>
      </c>
      <c r="Q3032" t="str">
        <f t="shared" si="287"/>
        <v>theater</v>
      </c>
      <c r="R3032" t="str">
        <f t="shared" si="288"/>
        <v>spaces</v>
      </c>
      <c r="S3032" s="7">
        <f t="shared" si="284"/>
        <v>42263.747349537036</v>
      </c>
      <c r="T3032" s="7">
        <f t="shared" si="285"/>
        <v>42233.747349537036</v>
      </c>
    </row>
    <row r="3033" spans="1:20" ht="72" hidden="1" x14ac:dyDescent="0.5500000000000000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5">
        <v>1476479447</v>
      </c>
      <c r="J3033">
        <v>1471295447</v>
      </c>
      <c r="K3033" t="b">
        <v>0</v>
      </c>
      <c r="L3033">
        <v>29</v>
      </c>
      <c r="M3033">
        <f t="shared" si="283"/>
        <v>51.72</v>
      </c>
      <c r="N3033" t="b">
        <v>1</v>
      </c>
      <c r="O3033">
        <f t="shared" si="286"/>
        <v>100</v>
      </c>
      <c r="P3033" t="s">
        <v>8303</v>
      </c>
      <c r="Q3033" t="str">
        <f t="shared" si="287"/>
        <v>theater</v>
      </c>
      <c r="R3033" t="str">
        <f t="shared" si="288"/>
        <v>spaces</v>
      </c>
      <c r="S3033" s="7">
        <f t="shared" si="284"/>
        <v>42657.882488425923</v>
      </c>
      <c r="T3033" s="7">
        <f t="shared" si="285"/>
        <v>42597.882488425923</v>
      </c>
    </row>
    <row r="3034" spans="1:20" ht="43.2" hidden="1" x14ac:dyDescent="0.5500000000000000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5">
        <v>1441933459</v>
      </c>
      <c r="J3034">
        <v>1439341459</v>
      </c>
      <c r="K3034" t="b">
        <v>0</v>
      </c>
      <c r="L3034">
        <v>25</v>
      </c>
      <c r="M3034">
        <f t="shared" si="283"/>
        <v>50.88</v>
      </c>
      <c r="N3034" t="b">
        <v>1</v>
      </c>
      <c r="O3034">
        <f t="shared" si="286"/>
        <v>127</v>
      </c>
      <c r="P3034" t="s">
        <v>8303</v>
      </c>
      <c r="Q3034" t="str">
        <f t="shared" si="287"/>
        <v>theater</v>
      </c>
      <c r="R3034" t="str">
        <f t="shared" si="288"/>
        <v>spaces</v>
      </c>
      <c r="S3034" s="7">
        <f t="shared" si="284"/>
        <v>42258.044664351852</v>
      </c>
      <c r="T3034" s="7">
        <f t="shared" si="285"/>
        <v>42228.044664351852</v>
      </c>
    </row>
    <row r="3035" spans="1:20" ht="43.2" hidden="1" x14ac:dyDescent="0.5500000000000000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5">
        <v>1471487925</v>
      </c>
      <c r="J3035">
        <v>1468895925</v>
      </c>
      <c r="K3035" t="b">
        <v>0</v>
      </c>
      <c r="L3035">
        <v>23</v>
      </c>
      <c r="M3035">
        <f t="shared" si="283"/>
        <v>191.13</v>
      </c>
      <c r="N3035" t="b">
        <v>1</v>
      </c>
      <c r="O3035">
        <f t="shared" si="286"/>
        <v>147</v>
      </c>
      <c r="P3035" t="s">
        <v>8303</v>
      </c>
      <c r="Q3035" t="str">
        <f t="shared" si="287"/>
        <v>theater</v>
      </c>
      <c r="R3035" t="str">
        <f t="shared" si="288"/>
        <v>spaces</v>
      </c>
      <c r="S3035" s="7">
        <f t="shared" si="284"/>
        <v>42600.110243055555</v>
      </c>
      <c r="T3035" s="7">
        <f t="shared" si="285"/>
        <v>42570.110243055555</v>
      </c>
    </row>
    <row r="3036" spans="1:20" ht="57.6" hidden="1" x14ac:dyDescent="0.5500000000000000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5">
        <v>1477972740</v>
      </c>
      <c r="J3036">
        <v>1475326255</v>
      </c>
      <c r="K3036" t="b">
        <v>0</v>
      </c>
      <c r="L3036">
        <v>1260</v>
      </c>
      <c r="M3036">
        <f t="shared" si="283"/>
        <v>89.31</v>
      </c>
      <c r="N3036" t="b">
        <v>1</v>
      </c>
      <c r="O3036">
        <f t="shared" si="286"/>
        <v>113</v>
      </c>
      <c r="P3036" t="s">
        <v>8303</v>
      </c>
      <c r="Q3036" t="str">
        <f t="shared" si="287"/>
        <v>theater</v>
      </c>
      <c r="R3036" t="str">
        <f t="shared" si="288"/>
        <v>spaces</v>
      </c>
      <c r="S3036" s="7">
        <f t="shared" si="284"/>
        <v>42675.165972222225</v>
      </c>
      <c r="T3036" s="7">
        <f t="shared" si="285"/>
        <v>42644.535358796296</v>
      </c>
    </row>
    <row r="3037" spans="1:20" ht="28.8" hidden="1" x14ac:dyDescent="0.5500000000000000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5">
        <v>1367674009</v>
      </c>
      <c r="J3037">
        <v>1365082009</v>
      </c>
      <c r="K3037" t="b">
        <v>0</v>
      </c>
      <c r="L3037">
        <v>307</v>
      </c>
      <c r="M3037">
        <f t="shared" si="283"/>
        <v>88.59</v>
      </c>
      <c r="N3037" t="b">
        <v>1</v>
      </c>
      <c r="O3037">
        <f t="shared" si="286"/>
        <v>109</v>
      </c>
      <c r="P3037" t="s">
        <v>8303</v>
      </c>
      <c r="Q3037" t="str">
        <f t="shared" si="287"/>
        <v>theater</v>
      </c>
      <c r="R3037" t="str">
        <f t="shared" si="288"/>
        <v>spaces</v>
      </c>
      <c r="S3037" s="7">
        <f t="shared" si="284"/>
        <v>41398.560289351852</v>
      </c>
      <c r="T3037" s="7">
        <f t="shared" si="285"/>
        <v>41368.560289351852</v>
      </c>
    </row>
    <row r="3038" spans="1:20" ht="43.2" hidden="1" x14ac:dyDescent="0.5500000000000000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5">
        <v>1376654340</v>
      </c>
      <c r="J3038">
        <v>1373568644</v>
      </c>
      <c r="K3038" t="b">
        <v>0</v>
      </c>
      <c r="L3038">
        <v>329</v>
      </c>
      <c r="M3038">
        <f t="shared" si="283"/>
        <v>96.3</v>
      </c>
      <c r="N3038" t="b">
        <v>1</v>
      </c>
      <c r="O3038">
        <f t="shared" si="286"/>
        <v>127</v>
      </c>
      <c r="P3038" t="s">
        <v>8303</v>
      </c>
      <c r="Q3038" t="str">
        <f t="shared" si="287"/>
        <v>theater</v>
      </c>
      <c r="R3038" t="str">
        <f t="shared" si="288"/>
        <v>spaces</v>
      </c>
      <c r="S3038" s="7">
        <f t="shared" si="284"/>
        <v>41502.499305555553</v>
      </c>
      <c r="T3038" s="7">
        <f t="shared" si="285"/>
        <v>41466.785231481481</v>
      </c>
    </row>
    <row r="3039" spans="1:20" ht="57.6" hidden="1" x14ac:dyDescent="0.5500000000000000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5">
        <v>1285995540</v>
      </c>
      <c r="J3039">
        <v>1279574773</v>
      </c>
      <c r="K3039" t="b">
        <v>0</v>
      </c>
      <c r="L3039">
        <v>32</v>
      </c>
      <c r="M3039">
        <f t="shared" si="283"/>
        <v>33.31</v>
      </c>
      <c r="N3039" t="b">
        <v>1</v>
      </c>
      <c r="O3039">
        <f t="shared" si="286"/>
        <v>213</v>
      </c>
      <c r="P3039" t="s">
        <v>8303</v>
      </c>
      <c r="Q3039" t="str">
        <f t="shared" si="287"/>
        <v>theater</v>
      </c>
      <c r="R3039" t="str">
        <f t="shared" si="288"/>
        <v>spaces</v>
      </c>
      <c r="S3039" s="7">
        <f t="shared" si="284"/>
        <v>40453.207638888889</v>
      </c>
      <c r="T3039" s="7">
        <f t="shared" si="285"/>
        <v>40378.893206018518</v>
      </c>
    </row>
    <row r="3040" spans="1:20" ht="43.2" hidden="1" x14ac:dyDescent="0.5500000000000000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5">
        <v>1457071397</v>
      </c>
      <c r="J3040">
        <v>1451887397</v>
      </c>
      <c r="K3040" t="b">
        <v>0</v>
      </c>
      <c r="L3040">
        <v>27</v>
      </c>
      <c r="M3040">
        <f t="shared" si="283"/>
        <v>37.22</v>
      </c>
      <c r="N3040" t="b">
        <v>1</v>
      </c>
      <c r="O3040">
        <f t="shared" si="286"/>
        <v>101</v>
      </c>
      <c r="P3040" t="s">
        <v>8303</v>
      </c>
      <c r="Q3040" t="str">
        <f t="shared" si="287"/>
        <v>theater</v>
      </c>
      <c r="R3040" t="str">
        <f t="shared" si="288"/>
        <v>spaces</v>
      </c>
      <c r="S3040" s="7">
        <f t="shared" si="284"/>
        <v>42433.252280092594</v>
      </c>
      <c r="T3040" s="7">
        <f t="shared" si="285"/>
        <v>42373.252280092594</v>
      </c>
    </row>
    <row r="3041" spans="1:20" ht="43.2" hidden="1" x14ac:dyDescent="0.5500000000000000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5">
        <v>1388303940</v>
      </c>
      <c r="J3041">
        <v>1386011038</v>
      </c>
      <c r="K3041" t="b">
        <v>0</v>
      </c>
      <c r="L3041">
        <v>236</v>
      </c>
      <c r="M3041">
        <f t="shared" si="283"/>
        <v>92.13</v>
      </c>
      <c r="N3041" t="b">
        <v>1</v>
      </c>
      <c r="O3041">
        <f t="shared" si="286"/>
        <v>109</v>
      </c>
      <c r="P3041" t="s">
        <v>8303</v>
      </c>
      <c r="Q3041" t="str">
        <f t="shared" si="287"/>
        <v>theater</v>
      </c>
      <c r="R3041" t="str">
        <f t="shared" si="288"/>
        <v>spaces</v>
      </c>
      <c r="S3041" s="7">
        <f t="shared" si="284"/>
        <v>41637.332638888889</v>
      </c>
      <c r="T3041" s="7">
        <f t="shared" si="285"/>
        <v>41610.794421296298</v>
      </c>
    </row>
    <row r="3042" spans="1:20" ht="43.2" hidden="1" x14ac:dyDescent="0.5500000000000000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5">
        <v>1435359600</v>
      </c>
      <c r="J3042">
        <v>1434999621</v>
      </c>
      <c r="K3042" t="b">
        <v>0</v>
      </c>
      <c r="L3042">
        <v>42</v>
      </c>
      <c r="M3042">
        <f t="shared" si="283"/>
        <v>76.790000000000006</v>
      </c>
      <c r="N3042" t="b">
        <v>1</v>
      </c>
      <c r="O3042">
        <f t="shared" si="286"/>
        <v>108</v>
      </c>
      <c r="P3042" t="s">
        <v>8303</v>
      </c>
      <c r="Q3042" t="str">
        <f t="shared" si="287"/>
        <v>theater</v>
      </c>
      <c r="R3042" t="str">
        <f t="shared" si="288"/>
        <v>spaces</v>
      </c>
      <c r="S3042" s="7">
        <f t="shared" si="284"/>
        <v>42181.958333333328</v>
      </c>
      <c r="T3042" s="7">
        <f t="shared" si="285"/>
        <v>42177.791909722218</v>
      </c>
    </row>
    <row r="3043" spans="1:20" ht="28.8" hidden="1" x14ac:dyDescent="0.5500000000000000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5">
        <v>1453323048</v>
      </c>
      <c r="J3043">
        <v>1450731048</v>
      </c>
      <c r="K3043" t="b">
        <v>0</v>
      </c>
      <c r="L3043">
        <v>95</v>
      </c>
      <c r="M3043">
        <f t="shared" si="283"/>
        <v>96.53</v>
      </c>
      <c r="N3043" t="b">
        <v>1</v>
      </c>
      <c r="O3043">
        <f t="shared" si="286"/>
        <v>110</v>
      </c>
      <c r="P3043" t="s">
        <v>8303</v>
      </c>
      <c r="Q3043" t="str">
        <f t="shared" si="287"/>
        <v>theater</v>
      </c>
      <c r="R3043" t="str">
        <f t="shared" si="288"/>
        <v>spaces</v>
      </c>
      <c r="S3043" s="7">
        <f t="shared" si="284"/>
        <v>42389.868611111116</v>
      </c>
      <c r="T3043" s="7">
        <f t="shared" si="285"/>
        <v>42359.868611111116</v>
      </c>
    </row>
    <row r="3044" spans="1:20" ht="43.2" hidden="1" x14ac:dyDescent="0.5500000000000000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5">
        <v>1444149047</v>
      </c>
      <c r="J3044">
        <v>1441557047</v>
      </c>
      <c r="K3044" t="b">
        <v>0</v>
      </c>
      <c r="L3044">
        <v>37</v>
      </c>
      <c r="M3044">
        <f t="shared" si="283"/>
        <v>51.89</v>
      </c>
      <c r="N3044" t="b">
        <v>1</v>
      </c>
      <c r="O3044">
        <f t="shared" si="286"/>
        <v>128</v>
      </c>
      <c r="P3044" t="s">
        <v>8303</v>
      </c>
      <c r="Q3044" t="str">
        <f t="shared" si="287"/>
        <v>theater</v>
      </c>
      <c r="R3044" t="str">
        <f t="shared" si="288"/>
        <v>spaces</v>
      </c>
      <c r="S3044" s="7">
        <f t="shared" si="284"/>
        <v>42283.688043981485</v>
      </c>
      <c r="T3044" s="7">
        <f t="shared" si="285"/>
        <v>42253.688043981485</v>
      </c>
    </row>
    <row r="3045" spans="1:20" ht="43.2" hidden="1" x14ac:dyDescent="0.5500000000000000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5">
        <v>1429152600</v>
      </c>
      <c r="J3045">
        <v>1426815699</v>
      </c>
      <c r="K3045" t="b">
        <v>0</v>
      </c>
      <c r="L3045">
        <v>128</v>
      </c>
      <c r="M3045">
        <f t="shared" si="283"/>
        <v>128.91</v>
      </c>
      <c r="N3045" t="b">
        <v>1</v>
      </c>
      <c r="O3045">
        <f t="shared" si="286"/>
        <v>110</v>
      </c>
      <c r="P3045" t="s">
        <v>8303</v>
      </c>
      <c r="Q3045" t="str">
        <f t="shared" si="287"/>
        <v>theater</v>
      </c>
      <c r="R3045" t="str">
        <f t="shared" si="288"/>
        <v>spaces</v>
      </c>
      <c r="S3045" s="7">
        <f t="shared" si="284"/>
        <v>42110.118055555555</v>
      </c>
      <c r="T3045" s="7">
        <f t="shared" si="285"/>
        <v>42083.070590277777</v>
      </c>
    </row>
    <row r="3046" spans="1:20" ht="43.2" hidden="1" x14ac:dyDescent="0.5500000000000000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5">
        <v>1454433998</v>
      </c>
      <c r="J3046">
        <v>1453137998</v>
      </c>
      <c r="K3046" t="b">
        <v>0</v>
      </c>
      <c r="L3046">
        <v>156</v>
      </c>
      <c r="M3046">
        <f t="shared" si="283"/>
        <v>84.11</v>
      </c>
      <c r="N3046" t="b">
        <v>1</v>
      </c>
      <c r="O3046">
        <f t="shared" si="286"/>
        <v>109</v>
      </c>
      <c r="P3046" t="s">
        <v>8303</v>
      </c>
      <c r="Q3046" t="str">
        <f t="shared" si="287"/>
        <v>theater</v>
      </c>
      <c r="R3046" t="str">
        <f t="shared" si="288"/>
        <v>spaces</v>
      </c>
      <c r="S3046" s="7">
        <f t="shared" si="284"/>
        <v>42402.7268287037</v>
      </c>
      <c r="T3046" s="7">
        <f t="shared" si="285"/>
        <v>42387.7268287037</v>
      </c>
    </row>
    <row r="3047" spans="1:20" ht="43.2" hidden="1" x14ac:dyDescent="0.5500000000000000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5">
        <v>1408679055</v>
      </c>
      <c r="J3047">
        <v>1406087055</v>
      </c>
      <c r="K3047" t="b">
        <v>0</v>
      </c>
      <c r="L3047">
        <v>64</v>
      </c>
      <c r="M3047">
        <f t="shared" si="283"/>
        <v>82.94</v>
      </c>
      <c r="N3047" t="b">
        <v>1</v>
      </c>
      <c r="O3047">
        <f t="shared" si="286"/>
        <v>133</v>
      </c>
      <c r="P3047" t="s">
        <v>8303</v>
      </c>
      <c r="Q3047" t="str">
        <f t="shared" si="287"/>
        <v>theater</v>
      </c>
      <c r="R3047" t="str">
        <f t="shared" si="288"/>
        <v>spaces</v>
      </c>
      <c r="S3047" s="7">
        <f t="shared" si="284"/>
        <v>41873.155729166669</v>
      </c>
      <c r="T3047" s="7">
        <f t="shared" si="285"/>
        <v>41843.155729166669</v>
      </c>
    </row>
    <row r="3048" spans="1:20" ht="43.2" hidden="1" x14ac:dyDescent="0.5500000000000000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5">
        <v>1410324720</v>
      </c>
      <c r="J3048">
        <v>1407784586</v>
      </c>
      <c r="K3048" t="b">
        <v>0</v>
      </c>
      <c r="L3048">
        <v>58</v>
      </c>
      <c r="M3048">
        <f t="shared" si="283"/>
        <v>259.95</v>
      </c>
      <c r="N3048" t="b">
        <v>1</v>
      </c>
      <c r="O3048">
        <f t="shared" si="286"/>
        <v>191</v>
      </c>
      <c r="P3048" t="s">
        <v>8303</v>
      </c>
      <c r="Q3048" t="str">
        <f t="shared" si="287"/>
        <v>theater</v>
      </c>
      <c r="R3048" t="str">
        <f t="shared" si="288"/>
        <v>spaces</v>
      </c>
      <c r="S3048" s="7">
        <f t="shared" si="284"/>
        <v>41892.202777777777</v>
      </c>
      <c r="T3048" s="7">
        <f t="shared" si="285"/>
        <v>41862.803078703706</v>
      </c>
    </row>
    <row r="3049" spans="1:20" ht="43.2" hidden="1" x14ac:dyDescent="0.5500000000000000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5">
        <v>1461762960</v>
      </c>
      <c r="J3049">
        <v>1457999054</v>
      </c>
      <c r="K3049" t="b">
        <v>0</v>
      </c>
      <c r="L3049">
        <v>20</v>
      </c>
      <c r="M3049">
        <f t="shared" si="283"/>
        <v>37.25</v>
      </c>
      <c r="N3049" t="b">
        <v>1</v>
      </c>
      <c r="O3049">
        <f t="shared" si="286"/>
        <v>149</v>
      </c>
      <c r="P3049" t="s">
        <v>8303</v>
      </c>
      <c r="Q3049" t="str">
        <f t="shared" si="287"/>
        <v>theater</v>
      </c>
      <c r="R3049" t="str">
        <f t="shared" si="288"/>
        <v>spaces</v>
      </c>
      <c r="S3049" s="7">
        <f t="shared" si="284"/>
        <v>42487.552777777775</v>
      </c>
      <c r="T3049" s="7">
        <f t="shared" si="285"/>
        <v>42443.989050925928</v>
      </c>
    </row>
    <row r="3050" spans="1:20" ht="43.2" hidden="1" x14ac:dyDescent="0.5500000000000000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5">
        <v>1420060920</v>
      </c>
      <c r="J3050">
        <v>1417556262</v>
      </c>
      <c r="K3050" t="b">
        <v>0</v>
      </c>
      <c r="L3050">
        <v>47</v>
      </c>
      <c r="M3050">
        <f t="shared" si="283"/>
        <v>177.02</v>
      </c>
      <c r="N3050" t="b">
        <v>1</v>
      </c>
      <c r="O3050">
        <f t="shared" si="286"/>
        <v>166</v>
      </c>
      <c r="P3050" t="s">
        <v>8303</v>
      </c>
      <c r="Q3050" t="str">
        <f t="shared" si="287"/>
        <v>theater</v>
      </c>
      <c r="R3050" t="str">
        <f t="shared" si="288"/>
        <v>spaces</v>
      </c>
      <c r="S3050" s="7">
        <f t="shared" si="284"/>
        <v>42004.890277777777</v>
      </c>
      <c r="T3050" s="7">
        <f t="shared" si="285"/>
        <v>41975.901180555549</v>
      </c>
    </row>
    <row r="3051" spans="1:20" ht="43.2" hidden="1" x14ac:dyDescent="0.5500000000000000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5">
        <v>1434241255</v>
      </c>
      <c r="J3051">
        <v>1431649255</v>
      </c>
      <c r="K3051" t="b">
        <v>0</v>
      </c>
      <c r="L3051">
        <v>54</v>
      </c>
      <c r="M3051">
        <f t="shared" si="283"/>
        <v>74.069999999999993</v>
      </c>
      <c r="N3051" t="b">
        <v>1</v>
      </c>
      <c r="O3051">
        <f t="shared" si="286"/>
        <v>107</v>
      </c>
      <c r="P3051" t="s">
        <v>8303</v>
      </c>
      <c r="Q3051" t="str">
        <f t="shared" si="287"/>
        <v>theater</v>
      </c>
      <c r="R3051" t="str">
        <f t="shared" si="288"/>
        <v>spaces</v>
      </c>
      <c r="S3051" s="7">
        <f t="shared" si="284"/>
        <v>42169.014525462961</v>
      </c>
      <c r="T3051" s="7">
        <f t="shared" si="285"/>
        <v>42139.014525462961</v>
      </c>
    </row>
    <row r="3052" spans="1:20" ht="28.8" hidden="1" x14ac:dyDescent="0.5500000000000000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5">
        <v>1462420960</v>
      </c>
      <c r="J3052">
        <v>1459828960</v>
      </c>
      <c r="K3052" t="b">
        <v>0</v>
      </c>
      <c r="L3052">
        <v>9</v>
      </c>
      <c r="M3052">
        <f t="shared" si="283"/>
        <v>70.67</v>
      </c>
      <c r="N3052" t="b">
        <v>1</v>
      </c>
      <c r="O3052">
        <f t="shared" si="286"/>
        <v>106</v>
      </c>
      <c r="P3052" t="s">
        <v>8303</v>
      </c>
      <c r="Q3052" t="str">
        <f t="shared" si="287"/>
        <v>theater</v>
      </c>
      <c r="R3052" t="str">
        <f t="shared" si="288"/>
        <v>spaces</v>
      </c>
      <c r="S3052" s="7">
        <f t="shared" si="284"/>
        <v>42495.16851851852</v>
      </c>
      <c r="T3052" s="7">
        <f t="shared" si="285"/>
        <v>42465.16851851852</v>
      </c>
    </row>
    <row r="3053" spans="1:20" ht="43.2" hidden="1" x14ac:dyDescent="0.5500000000000000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5">
        <v>1486547945</v>
      </c>
      <c r="J3053">
        <v>1483955945</v>
      </c>
      <c r="K3053" t="b">
        <v>1</v>
      </c>
      <c r="L3053">
        <v>35</v>
      </c>
      <c r="M3053">
        <f t="shared" si="283"/>
        <v>23.63</v>
      </c>
      <c r="N3053" t="b">
        <v>0</v>
      </c>
      <c r="O3053">
        <f t="shared" si="286"/>
        <v>24</v>
      </c>
      <c r="P3053" t="s">
        <v>8303</v>
      </c>
      <c r="Q3053" t="str">
        <f t="shared" si="287"/>
        <v>theater</v>
      </c>
      <c r="R3053" t="str">
        <f t="shared" si="288"/>
        <v>spaces</v>
      </c>
      <c r="S3053" s="7">
        <f t="shared" si="284"/>
        <v>42774.416030092587</v>
      </c>
      <c r="T3053" s="7">
        <f t="shared" si="285"/>
        <v>42744.416030092587</v>
      </c>
    </row>
    <row r="3054" spans="1:20" ht="28.8" hidden="1" x14ac:dyDescent="0.5500000000000000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5">
        <v>1432828740</v>
      </c>
      <c r="J3054">
        <v>1430237094</v>
      </c>
      <c r="K3054" t="b">
        <v>0</v>
      </c>
      <c r="L3054">
        <v>2</v>
      </c>
      <c r="M3054">
        <f t="shared" si="283"/>
        <v>37.5</v>
      </c>
      <c r="N3054" t="b">
        <v>0</v>
      </c>
      <c r="O3054">
        <f t="shared" si="286"/>
        <v>0</v>
      </c>
      <c r="P3054" t="s">
        <v>8303</v>
      </c>
      <c r="Q3054" t="str">
        <f t="shared" si="287"/>
        <v>theater</v>
      </c>
      <c r="R3054" t="str">
        <f t="shared" si="288"/>
        <v>spaces</v>
      </c>
      <c r="S3054" s="7">
        <f t="shared" si="284"/>
        <v>42152.665972222225</v>
      </c>
      <c r="T3054" s="7">
        <f t="shared" si="285"/>
        <v>42122.670069444444</v>
      </c>
    </row>
    <row r="3055" spans="1:20" ht="43.2" hidden="1" x14ac:dyDescent="0.5500000000000000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5">
        <v>1412222340</v>
      </c>
      <c r="J3055">
        <v>1407781013</v>
      </c>
      <c r="K3055" t="b">
        <v>0</v>
      </c>
      <c r="L3055">
        <v>3</v>
      </c>
      <c r="M3055">
        <f t="shared" si="283"/>
        <v>13.33</v>
      </c>
      <c r="N3055" t="b">
        <v>0</v>
      </c>
      <c r="O3055">
        <f t="shared" si="286"/>
        <v>0</v>
      </c>
      <c r="P3055" t="s">
        <v>8303</v>
      </c>
      <c r="Q3055" t="str">
        <f t="shared" si="287"/>
        <v>theater</v>
      </c>
      <c r="R3055" t="str">
        <f t="shared" si="288"/>
        <v>spaces</v>
      </c>
      <c r="S3055" s="7">
        <f t="shared" si="284"/>
        <v>41914.165972222225</v>
      </c>
      <c r="T3055" s="7">
        <f t="shared" si="285"/>
        <v>41862.761724537035</v>
      </c>
    </row>
    <row r="3056" spans="1:20" ht="43.2" hidden="1" x14ac:dyDescent="0.5500000000000000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5">
        <v>1425258240</v>
      </c>
      <c r="J3056">
        <v>1422043154</v>
      </c>
      <c r="K3056" t="b">
        <v>0</v>
      </c>
      <c r="L3056">
        <v>0</v>
      </c>
      <c r="M3056">
        <f t="shared" si="283"/>
        <v>0</v>
      </c>
      <c r="N3056" t="b">
        <v>0</v>
      </c>
      <c r="O3056">
        <f t="shared" si="286"/>
        <v>0</v>
      </c>
      <c r="P3056" t="s">
        <v>8303</v>
      </c>
      <c r="Q3056" t="str">
        <f t="shared" si="287"/>
        <v>theater</v>
      </c>
      <c r="R3056" t="str">
        <f t="shared" si="288"/>
        <v>spaces</v>
      </c>
      <c r="S3056" s="7">
        <f t="shared" si="284"/>
        <v>42065.044444444444</v>
      </c>
      <c r="T3056" s="7">
        <f t="shared" si="285"/>
        <v>42027.832800925928</v>
      </c>
    </row>
    <row r="3057" spans="1:20" ht="43.2" hidden="1" x14ac:dyDescent="0.5500000000000000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5">
        <v>1420844390</v>
      </c>
      <c r="J3057">
        <v>1415660390</v>
      </c>
      <c r="K3057" t="b">
        <v>0</v>
      </c>
      <c r="L3057">
        <v>1</v>
      </c>
      <c r="M3057">
        <f t="shared" si="283"/>
        <v>1</v>
      </c>
      <c r="N3057" t="b">
        <v>0</v>
      </c>
      <c r="O3057">
        <f t="shared" si="286"/>
        <v>0</v>
      </c>
      <c r="P3057" t="s">
        <v>8303</v>
      </c>
      <c r="Q3057" t="str">
        <f t="shared" si="287"/>
        <v>theater</v>
      </c>
      <c r="R3057" t="str">
        <f t="shared" si="288"/>
        <v>spaces</v>
      </c>
      <c r="S3057" s="7">
        <f t="shared" si="284"/>
        <v>42013.95821759259</v>
      </c>
      <c r="T3057" s="7">
        <f t="shared" si="285"/>
        <v>41953.95821759259</v>
      </c>
    </row>
    <row r="3058" spans="1:20" ht="43.2" hidden="1" x14ac:dyDescent="0.5500000000000000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5">
        <v>1412003784</v>
      </c>
      <c r="J3058">
        <v>1406819784</v>
      </c>
      <c r="K3058" t="b">
        <v>0</v>
      </c>
      <c r="L3058">
        <v>0</v>
      </c>
      <c r="M3058">
        <f t="shared" si="283"/>
        <v>0</v>
      </c>
      <c r="N3058" t="b">
        <v>0</v>
      </c>
      <c r="O3058">
        <f t="shared" si="286"/>
        <v>0</v>
      </c>
      <c r="P3058" t="s">
        <v>8303</v>
      </c>
      <c r="Q3058" t="str">
        <f t="shared" si="287"/>
        <v>theater</v>
      </c>
      <c r="R3058" t="str">
        <f t="shared" si="288"/>
        <v>spaces</v>
      </c>
      <c r="S3058" s="7">
        <f t="shared" si="284"/>
        <v>41911.636388888888</v>
      </c>
      <c r="T3058" s="7">
        <f t="shared" si="285"/>
        <v>41851.636388888888</v>
      </c>
    </row>
    <row r="3059" spans="1:20" ht="43.2" hidden="1" x14ac:dyDescent="0.5500000000000000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5">
        <v>1459694211</v>
      </c>
      <c r="J3059">
        <v>1457105811</v>
      </c>
      <c r="K3059" t="b">
        <v>0</v>
      </c>
      <c r="L3059">
        <v>0</v>
      </c>
      <c r="M3059">
        <f t="shared" si="283"/>
        <v>0</v>
      </c>
      <c r="N3059" t="b">
        <v>0</v>
      </c>
      <c r="O3059">
        <f t="shared" si="286"/>
        <v>0</v>
      </c>
      <c r="P3059" t="s">
        <v>8303</v>
      </c>
      <c r="Q3059" t="str">
        <f t="shared" si="287"/>
        <v>theater</v>
      </c>
      <c r="R3059" t="str">
        <f t="shared" si="288"/>
        <v>spaces</v>
      </c>
      <c r="S3059" s="7">
        <f t="shared" si="284"/>
        <v>42463.608923611115</v>
      </c>
      <c r="T3059" s="7">
        <f t="shared" si="285"/>
        <v>42433.650590277779</v>
      </c>
    </row>
    <row r="3060" spans="1:20" ht="43.2" hidden="1" x14ac:dyDescent="0.5500000000000000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5">
        <v>1463734740</v>
      </c>
      <c r="J3060">
        <v>1459414740</v>
      </c>
      <c r="K3060" t="b">
        <v>0</v>
      </c>
      <c r="L3060">
        <v>3</v>
      </c>
      <c r="M3060">
        <f t="shared" si="283"/>
        <v>1</v>
      </c>
      <c r="N3060" t="b">
        <v>0</v>
      </c>
      <c r="O3060">
        <f t="shared" si="286"/>
        <v>0</v>
      </c>
      <c r="P3060" t="s">
        <v>8303</v>
      </c>
      <c r="Q3060" t="str">
        <f t="shared" si="287"/>
        <v>theater</v>
      </c>
      <c r="R3060" t="str">
        <f t="shared" si="288"/>
        <v>spaces</v>
      </c>
      <c r="S3060" s="7">
        <f t="shared" si="284"/>
        <v>42510.374305555553</v>
      </c>
      <c r="T3060" s="7">
        <f t="shared" si="285"/>
        <v>42460.374305555553</v>
      </c>
    </row>
    <row r="3061" spans="1:20" ht="43.2" hidden="1" x14ac:dyDescent="0.5500000000000000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5">
        <v>1407536846</v>
      </c>
      <c r="J3061">
        <v>1404944846</v>
      </c>
      <c r="K3061" t="b">
        <v>0</v>
      </c>
      <c r="L3061">
        <v>11</v>
      </c>
      <c r="M3061">
        <f t="shared" si="283"/>
        <v>41</v>
      </c>
      <c r="N3061" t="b">
        <v>0</v>
      </c>
      <c r="O3061">
        <f t="shared" si="286"/>
        <v>3</v>
      </c>
      <c r="P3061" t="s">
        <v>8303</v>
      </c>
      <c r="Q3061" t="str">
        <f t="shared" si="287"/>
        <v>theater</v>
      </c>
      <c r="R3061" t="str">
        <f t="shared" si="288"/>
        <v>spaces</v>
      </c>
      <c r="S3061" s="7">
        <f t="shared" si="284"/>
        <v>41859.935717592591</v>
      </c>
      <c r="T3061" s="7">
        <f t="shared" si="285"/>
        <v>41829.935717592591</v>
      </c>
    </row>
    <row r="3062" spans="1:20" ht="28.8" hidden="1" x14ac:dyDescent="0.5500000000000000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5">
        <v>1443422134</v>
      </c>
      <c r="J3062">
        <v>1440830134</v>
      </c>
      <c r="K3062" t="b">
        <v>0</v>
      </c>
      <c r="L3062">
        <v>6</v>
      </c>
      <c r="M3062">
        <f t="shared" si="283"/>
        <v>55.83</v>
      </c>
      <c r="N3062" t="b">
        <v>0</v>
      </c>
      <c r="O3062">
        <f t="shared" si="286"/>
        <v>0</v>
      </c>
      <c r="P3062" t="s">
        <v>8303</v>
      </c>
      <c r="Q3062" t="str">
        <f t="shared" si="287"/>
        <v>theater</v>
      </c>
      <c r="R3062" t="str">
        <f t="shared" si="288"/>
        <v>spaces</v>
      </c>
      <c r="S3062" s="7">
        <f t="shared" si="284"/>
        <v>42275.274699074071</v>
      </c>
      <c r="T3062" s="7">
        <f t="shared" si="285"/>
        <v>42245.274699074071</v>
      </c>
    </row>
    <row r="3063" spans="1:20" hidden="1" x14ac:dyDescent="0.5500000000000000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5">
        <v>1407955748</v>
      </c>
      <c r="J3063">
        <v>1405363748</v>
      </c>
      <c r="K3063" t="b">
        <v>0</v>
      </c>
      <c r="L3063">
        <v>0</v>
      </c>
      <c r="M3063">
        <f t="shared" si="283"/>
        <v>0</v>
      </c>
      <c r="N3063" t="b">
        <v>0</v>
      </c>
      <c r="O3063">
        <f t="shared" si="286"/>
        <v>0</v>
      </c>
      <c r="P3063" t="s">
        <v>8303</v>
      </c>
      <c r="Q3063" t="str">
        <f t="shared" si="287"/>
        <v>theater</v>
      </c>
      <c r="R3063" t="str">
        <f t="shared" si="288"/>
        <v>spaces</v>
      </c>
      <c r="S3063" s="7">
        <f t="shared" si="284"/>
        <v>41864.784120370372</v>
      </c>
      <c r="T3063" s="7">
        <f t="shared" si="285"/>
        <v>41834.784120370372</v>
      </c>
    </row>
    <row r="3064" spans="1:20" ht="43.2" hidden="1" x14ac:dyDescent="0.5500000000000000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5">
        <v>1443636000</v>
      </c>
      <c r="J3064">
        <v>1441111892</v>
      </c>
      <c r="K3064" t="b">
        <v>0</v>
      </c>
      <c r="L3064">
        <v>67</v>
      </c>
      <c r="M3064">
        <f t="shared" si="283"/>
        <v>99.76</v>
      </c>
      <c r="N3064" t="b">
        <v>0</v>
      </c>
      <c r="O3064">
        <f t="shared" si="286"/>
        <v>67</v>
      </c>
      <c r="P3064" t="s">
        <v>8303</v>
      </c>
      <c r="Q3064" t="str">
        <f t="shared" si="287"/>
        <v>theater</v>
      </c>
      <c r="R3064" t="str">
        <f t="shared" si="288"/>
        <v>spaces</v>
      </c>
      <c r="S3064" s="7">
        <f t="shared" si="284"/>
        <v>42277.75</v>
      </c>
      <c r="T3064" s="7">
        <f t="shared" si="285"/>
        <v>42248.535787037035</v>
      </c>
    </row>
    <row r="3065" spans="1:20" ht="43.2" hidden="1" x14ac:dyDescent="0.5500000000000000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5">
        <v>1477174138</v>
      </c>
      <c r="J3065">
        <v>1474150138</v>
      </c>
      <c r="K3065" t="b">
        <v>0</v>
      </c>
      <c r="L3065">
        <v>23</v>
      </c>
      <c r="M3065">
        <f t="shared" si="283"/>
        <v>25.52</v>
      </c>
      <c r="N3065" t="b">
        <v>0</v>
      </c>
      <c r="O3065">
        <f t="shared" si="286"/>
        <v>20</v>
      </c>
      <c r="P3065" t="s">
        <v>8303</v>
      </c>
      <c r="Q3065" t="str">
        <f t="shared" si="287"/>
        <v>theater</v>
      </c>
      <c r="R3065" t="str">
        <f t="shared" si="288"/>
        <v>spaces</v>
      </c>
      <c r="S3065" s="7">
        <f t="shared" si="284"/>
        <v>42665.922893518517</v>
      </c>
      <c r="T3065" s="7">
        <f t="shared" si="285"/>
        <v>42630.922893518517</v>
      </c>
    </row>
    <row r="3066" spans="1:20" ht="28.8" hidden="1" x14ac:dyDescent="0.5500000000000000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5">
        <v>1448175540</v>
      </c>
      <c r="J3066">
        <v>1445483246</v>
      </c>
      <c r="K3066" t="b">
        <v>0</v>
      </c>
      <c r="L3066">
        <v>72</v>
      </c>
      <c r="M3066">
        <f t="shared" si="283"/>
        <v>117.65</v>
      </c>
      <c r="N3066" t="b">
        <v>0</v>
      </c>
      <c r="O3066">
        <f t="shared" si="286"/>
        <v>11</v>
      </c>
      <c r="P3066" t="s">
        <v>8303</v>
      </c>
      <c r="Q3066" t="str">
        <f t="shared" si="287"/>
        <v>theater</v>
      </c>
      <c r="R3066" t="str">
        <f t="shared" si="288"/>
        <v>spaces</v>
      </c>
      <c r="S3066" s="7">
        <f t="shared" si="284"/>
        <v>42330.290972222225</v>
      </c>
      <c r="T3066" s="7">
        <f t="shared" si="285"/>
        <v>42299.130162037036</v>
      </c>
    </row>
    <row r="3067" spans="1:20" ht="43.2" hidden="1" x14ac:dyDescent="0.5500000000000000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5">
        <v>1406683172</v>
      </c>
      <c r="J3067">
        <v>1404523172</v>
      </c>
      <c r="K3067" t="b">
        <v>0</v>
      </c>
      <c r="L3067">
        <v>2</v>
      </c>
      <c r="M3067">
        <f t="shared" si="283"/>
        <v>5</v>
      </c>
      <c r="N3067" t="b">
        <v>0</v>
      </c>
      <c r="O3067">
        <f t="shared" si="286"/>
        <v>0</v>
      </c>
      <c r="P3067" t="s">
        <v>8303</v>
      </c>
      <c r="Q3067" t="str">
        <f t="shared" si="287"/>
        <v>theater</v>
      </c>
      <c r="R3067" t="str">
        <f t="shared" si="288"/>
        <v>spaces</v>
      </c>
      <c r="S3067" s="7">
        <f t="shared" si="284"/>
        <v>41850.055231481485</v>
      </c>
      <c r="T3067" s="7">
        <f t="shared" si="285"/>
        <v>41825.055231481485</v>
      </c>
    </row>
    <row r="3068" spans="1:20" ht="43.2" hidden="1" x14ac:dyDescent="0.5500000000000000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5">
        <v>1468128537</v>
      </c>
      <c r="J3068">
        <v>1465536537</v>
      </c>
      <c r="K3068" t="b">
        <v>0</v>
      </c>
      <c r="L3068">
        <v>15</v>
      </c>
      <c r="M3068">
        <f t="shared" si="283"/>
        <v>2796.67</v>
      </c>
      <c r="N3068" t="b">
        <v>0</v>
      </c>
      <c r="O3068">
        <f t="shared" si="286"/>
        <v>12</v>
      </c>
      <c r="P3068" t="s">
        <v>8303</v>
      </c>
      <c r="Q3068" t="str">
        <f t="shared" si="287"/>
        <v>theater</v>
      </c>
      <c r="R3068" t="str">
        <f t="shared" si="288"/>
        <v>spaces</v>
      </c>
      <c r="S3068" s="7">
        <f t="shared" si="284"/>
        <v>42561.228437500002</v>
      </c>
      <c r="T3068" s="7">
        <f t="shared" si="285"/>
        <v>42531.228437500002</v>
      </c>
    </row>
    <row r="3069" spans="1:20" ht="43.2" hidden="1" x14ac:dyDescent="0.5500000000000000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5">
        <v>1441837879</v>
      </c>
      <c r="J3069">
        <v>1439245879</v>
      </c>
      <c r="K3069" t="b">
        <v>0</v>
      </c>
      <c r="L3069">
        <v>1</v>
      </c>
      <c r="M3069">
        <f t="shared" si="283"/>
        <v>200</v>
      </c>
      <c r="N3069" t="b">
        <v>0</v>
      </c>
      <c r="O3069">
        <f t="shared" si="286"/>
        <v>3</v>
      </c>
      <c r="P3069" t="s">
        <v>8303</v>
      </c>
      <c r="Q3069" t="str">
        <f t="shared" si="287"/>
        <v>theater</v>
      </c>
      <c r="R3069" t="str">
        <f t="shared" si="288"/>
        <v>spaces</v>
      </c>
      <c r="S3069" s="7">
        <f t="shared" si="284"/>
        <v>42256.938414351855</v>
      </c>
      <c r="T3069" s="7">
        <f t="shared" si="285"/>
        <v>42226.938414351855</v>
      </c>
    </row>
    <row r="3070" spans="1:20" ht="43.2" hidden="1" x14ac:dyDescent="0.5500000000000000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5">
        <v>1445013352</v>
      </c>
      <c r="J3070">
        <v>1442421352</v>
      </c>
      <c r="K3070" t="b">
        <v>0</v>
      </c>
      <c r="L3070">
        <v>2</v>
      </c>
      <c r="M3070">
        <f t="shared" si="283"/>
        <v>87.5</v>
      </c>
      <c r="N3070" t="b">
        <v>0</v>
      </c>
      <c r="O3070">
        <f t="shared" si="286"/>
        <v>0</v>
      </c>
      <c r="P3070" t="s">
        <v>8303</v>
      </c>
      <c r="Q3070" t="str">
        <f t="shared" si="287"/>
        <v>theater</v>
      </c>
      <c r="R3070" t="str">
        <f t="shared" si="288"/>
        <v>spaces</v>
      </c>
      <c r="S3070" s="7">
        <f t="shared" si="284"/>
        <v>42293.691574074073</v>
      </c>
      <c r="T3070" s="7">
        <f t="shared" si="285"/>
        <v>42263.691574074073</v>
      </c>
    </row>
    <row r="3071" spans="1:20" ht="43.2" hidden="1" x14ac:dyDescent="0.5500000000000000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5">
        <v>1418587234</v>
      </c>
      <c r="J3071">
        <v>1415995234</v>
      </c>
      <c r="K3071" t="b">
        <v>0</v>
      </c>
      <c r="L3071">
        <v>7</v>
      </c>
      <c r="M3071">
        <f t="shared" si="283"/>
        <v>20.14</v>
      </c>
      <c r="N3071" t="b">
        <v>0</v>
      </c>
      <c r="O3071">
        <f t="shared" si="286"/>
        <v>14</v>
      </c>
      <c r="P3071" t="s">
        <v>8303</v>
      </c>
      <c r="Q3071" t="str">
        <f t="shared" si="287"/>
        <v>theater</v>
      </c>
      <c r="R3071" t="str">
        <f t="shared" si="288"/>
        <v>spaces</v>
      </c>
      <c r="S3071" s="7">
        <f t="shared" si="284"/>
        <v>41987.833726851852</v>
      </c>
      <c r="T3071" s="7">
        <f t="shared" si="285"/>
        <v>41957.833726851852</v>
      </c>
    </row>
    <row r="3072" spans="1:20" ht="43.2" hidden="1" x14ac:dyDescent="0.5500000000000000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5">
        <v>1481132169</v>
      </c>
      <c r="J3072">
        <v>1479317769</v>
      </c>
      <c r="K3072" t="b">
        <v>0</v>
      </c>
      <c r="L3072">
        <v>16</v>
      </c>
      <c r="M3072">
        <f t="shared" si="283"/>
        <v>20.88</v>
      </c>
      <c r="N3072" t="b">
        <v>0</v>
      </c>
      <c r="O3072">
        <f t="shared" si="286"/>
        <v>3</v>
      </c>
      <c r="P3072" t="s">
        <v>8303</v>
      </c>
      <c r="Q3072" t="str">
        <f t="shared" si="287"/>
        <v>theater</v>
      </c>
      <c r="R3072" t="str">
        <f t="shared" si="288"/>
        <v>spaces</v>
      </c>
      <c r="S3072" s="7">
        <f t="shared" si="284"/>
        <v>42711.733437499999</v>
      </c>
      <c r="T3072" s="7">
        <f t="shared" si="285"/>
        <v>42690.733437499999</v>
      </c>
    </row>
    <row r="3073" spans="1:20" ht="43.2" hidden="1" x14ac:dyDescent="0.5500000000000000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5">
        <v>1429595940</v>
      </c>
      <c r="J3073">
        <v>1428082481</v>
      </c>
      <c r="K3073" t="b">
        <v>0</v>
      </c>
      <c r="L3073">
        <v>117</v>
      </c>
      <c r="M3073">
        <f t="shared" si="283"/>
        <v>61.31</v>
      </c>
      <c r="N3073" t="b">
        <v>0</v>
      </c>
      <c r="O3073">
        <f t="shared" si="286"/>
        <v>60</v>
      </c>
      <c r="P3073" t="s">
        <v>8303</v>
      </c>
      <c r="Q3073" t="str">
        <f t="shared" si="287"/>
        <v>theater</v>
      </c>
      <c r="R3073" t="str">
        <f t="shared" si="288"/>
        <v>spaces</v>
      </c>
      <c r="S3073" s="7">
        <f t="shared" si="284"/>
        <v>42115.249305555553</v>
      </c>
      <c r="T3073" s="7">
        <f t="shared" si="285"/>
        <v>42097.732418981483</v>
      </c>
    </row>
    <row r="3074" spans="1:20" ht="43.2" hidden="1" x14ac:dyDescent="0.5500000000000000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5">
        <v>1477791960</v>
      </c>
      <c r="J3074">
        <v>1476549262</v>
      </c>
      <c r="K3074" t="b">
        <v>0</v>
      </c>
      <c r="L3074">
        <v>2</v>
      </c>
      <c r="M3074">
        <f t="shared" ref="M3074:M3137" si="289">IF(L3074=0,0,ROUND(E3074/L3074,2))</f>
        <v>1</v>
      </c>
      <c r="N3074" t="b">
        <v>0</v>
      </c>
      <c r="O3074">
        <f t="shared" si="286"/>
        <v>0</v>
      </c>
      <c r="P3074" t="s">
        <v>8303</v>
      </c>
      <c r="Q3074" t="str">
        <f t="shared" si="287"/>
        <v>theater</v>
      </c>
      <c r="R3074" t="str">
        <f t="shared" si="288"/>
        <v>spaces</v>
      </c>
      <c r="S3074" s="7">
        <f t="shared" ref="S3074:S3137" si="290">(((I3074/60)/60)/24)+DATE(1970,1,1)</f>
        <v>42673.073611111111</v>
      </c>
      <c r="T3074" s="7">
        <f t="shared" ref="T3074:T3137" si="291">(((J3074/60)/60)/24)+DATE(1970,1,1)</f>
        <v>42658.690532407403</v>
      </c>
    </row>
    <row r="3075" spans="1:20" ht="43.2" hidden="1" x14ac:dyDescent="0.5500000000000000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5">
        <v>1434309540</v>
      </c>
      <c r="J3075">
        <v>1429287900</v>
      </c>
      <c r="K3075" t="b">
        <v>0</v>
      </c>
      <c r="L3075">
        <v>7</v>
      </c>
      <c r="M3075">
        <f t="shared" si="289"/>
        <v>92.14</v>
      </c>
      <c r="N3075" t="b">
        <v>0</v>
      </c>
      <c r="O3075">
        <f t="shared" ref="O3075:O3138" si="292">ROUND(($E3075*100)/$D3075,0)</f>
        <v>0</v>
      </c>
      <c r="P3075" t="s">
        <v>8303</v>
      </c>
      <c r="Q3075" t="str">
        <f t="shared" ref="Q3075:Q3138" si="293">LEFT(P3075,FIND("/",P3075)-1)</f>
        <v>theater</v>
      </c>
      <c r="R3075" t="str">
        <f t="shared" si="288"/>
        <v>spaces</v>
      </c>
      <c r="S3075" s="7">
        <f t="shared" si="290"/>
        <v>42169.804861111115</v>
      </c>
      <c r="T3075" s="7">
        <f t="shared" si="291"/>
        <v>42111.684027777781</v>
      </c>
    </row>
    <row r="3076" spans="1:20" ht="57.6" hidden="1" x14ac:dyDescent="0.5500000000000000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5">
        <v>1457617359</v>
      </c>
      <c r="J3076">
        <v>1455025359</v>
      </c>
      <c r="K3076" t="b">
        <v>0</v>
      </c>
      <c r="L3076">
        <v>3</v>
      </c>
      <c r="M3076">
        <f t="shared" si="289"/>
        <v>7.33</v>
      </c>
      <c r="N3076" t="b">
        <v>0</v>
      </c>
      <c r="O3076">
        <f t="shared" si="292"/>
        <v>0</v>
      </c>
      <c r="P3076" t="s">
        <v>8303</v>
      </c>
      <c r="Q3076" t="str">
        <f t="shared" si="293"/>
        <v>theater</v>
      </c>
      <c r="R3076" t="str">
        <f t="shared" si="288"/>
        <v>spaces</v>
      </c>
      <c r="S3076" s="7">
        <f t="shared" si="290"/>
        <v>42439.571284722217</v>
      </c>
      <c r="T3076" s="7">
        <f t="shared" si="291"/>
        <v>42409.571284722217</v>
      </c>
    </row>
    <row r="3077" spans="1:20" ht="43.2" hidden="1" x14ac:dyDescent="0.5500000000000000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5">
        <v>1471573640</v>
      </c>
      <c r="J3077">
        <v>1467253640</v>
      </c>
      <c r="K3077" t="b">
        <v>0</v>
      </c>
      <c r="L3077">
        <v>20</v>
      </c>
      <c r="M3077">
        <f t="shared" si="289"/>
        <v>64.8</v>
      </c>
      <c r="N3077" t="b">
        <v>0</v>
      </c>
      <c r="O3077">
        <f t="shared" si="292"/>
        <v>9</v>
      </c>
      <c r="P3077" t="s">
        <v>8303</v>
      </c>
      <c r="Q3077" t="str">
        <f t="shared" si="293"/>
        <v>theater</v>
      </c>
      <c r="R3077" t="str">
        <f t="shared" si="288"/>
        <v>spaces</v>
      </c>
      <c r="S3077" s="7">
        <f t="shared" si="290"/>
        <v>42601.102314814809</v>
      </c>
      <c r="T3077" s="7">
        <f t="shared" si="291"/>
        <v>42551.102314814809</v>
      </c>
    </row>
    <row r="3078" spans="1:20" ht="28.8" hidden="1" x14ac:dyDescent="0.5500000000000000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5">
        <v>1444405123</v>
      </c>
      <c r="J3078">
        <v>1439221123</v>
      </c>
      <c r="K3078" t="b">
        <v>0</v>
      </c>
      <c r="L3078">
        <v>50</v>
      </c>
      <c r="M3078">
        <f t="shared" si="289"/>
        <v>30.12</v>
      </c>
      <c r="N3078" t="b">
        <v>0</v>
      </c>
      <c r="O3078">
        <f t="shared" si="292"/>
        <v>15</v>
      </c>
      <c r="P3078" t="s">
        <v>8303</v>
      </c>
      <c r="Q3078" t="str">
        <f t="shared" si="293"/>
        <v>theater</v>
      </c>
      <c r="R3078" t="str">
        <f t="shared" si="288"/>
        <v>spaces</v>
      </c>
      <c r="S3078" s="7">
        <f t="shared" si="290"/>
        <v>42286.651886574073</v>
      </c>
      <c r="T3078" s="7">
        <f t="shared" si="291"/>
        <v>42226.651886574073</v>
      </c>
    </row>
    <row r="3079" spans="1:20" ht="43.2" hidden="1" x14ac:dyDescent="0.5500000000000000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5">
        <v>1488495478</v>
      </c>
      <c r="J3079">
        <v>1485903478</v>
      </c>
      <c r="K3079" t="b">
        <v>0</v>
      </c>
      <c r="L3079">
        <v>2</v>
      </c>
      <c r="M3079">
        <f t="shared" si="289"/>
        <v>52.5</v>
      </c>
      <c r="N3079" t="b">
        <v>0</v>
      </c>
      <c r="O3079">
        <f t="shared" si="292"/>
        <v>0</v>
      </c>
      <c r="P3079" t="s">
        <v>8303</v>
      </c>
      <c r="Q3079" t="str">
        <f t="shared" si="293"/>
        <v>theater</v>
      </c>
      <c r="R3079" t="str">
        <f t="shared" si="288"/>
        <v>spaces</v>
      </c>
      <c r="S3079" s="7">
        <f t="shared" si="290"/>
        <v>42796.956921296296</v>
      </c>
      <c r="T3079" s="7">
        <f t="shared" si="291"/>
        <v>42766.956921296296</v>
      </c>
    </row>
    <row r="3080" spans="1:20" ht="43.2" hidden="1" x14ac:dyDescent="0.5500000000000000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5">
        <v>1424920795</v>
      </c>
      <c r="J3080">
        <v>1422328795</v>
      </c>
      <c r="K3080" t="b">
        <v>0</v>
      </c>
      <c r="L3080">
        <v>3</v>
      </c>
      <c r="M3080">
        <f t="shared" si="289"/>
        <v>23.67</v>
      </c>
      <c r="N3080" t="b">
        <v>0</v>
      </c>
      <c r="O3080">
        <f t="shared" si="292"/>
        <v>0</v>
      </c>
      <c r="P3080" t="s">
        <v>8303</v>
      </c>
      <c r="Q3080" t="str">
        <f t="shared" si="293"/>
        <v>theater</v>
      </c>
      <c r="R3080" t="str">
        <f t="shared" si="288"/>
        <v>spaces</v>
      </c>
      <c r="S3080" s="7">
        <f t="shared" si="290"/>
        <v>42061.138831018514</v>
      </c>
      <c r="T3080" s="7">
        <f t="shared" si="291"/>
        <v>42031.138831018514</v>
      </c>
    </row>
    <row r="3081" spans="1:20" ht="43.2" hidden="1" x14ac:dyDescent="0.5500000000000000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5">
        <v>1427040435</v>
      </c>
      <c r="J3081">
        <v>1424452035</v>
      </c>
      <c r="K3081" t="b">
        <v>0</v>
      </c>
      <c r="L3081">
        <v>27</v>
      </c>
      <c r="M3081">
        <f t="shared" si="289"/>
        <v>415.78</v>
      </c>
      <c r="N3081" t="b">
        <v>0</v>
      </c>
      <c r="O3081">
        <f t="shared" si="292"/>
        <v>1</v>
      </c>
      <c r="P3081" t="s">
        <v>8303</v>
      </c>
      <c r="Q3081" t="str">
        <f t="shared" si="293"/>
        <v>theater</v>
      </c>
      <c r="R3081" t="str">
        <f t="shared" si="288"/>
        <v>spaces</v>
      </c>
      <c r="S3081" s="7">
        <f t="shared" si="290"/>
        <v>42085.671701388885</v>
      </c>
      <c r="T3081" s="7">
        <f t="shared" si="291"/>
        <v>42055.713368055556</v>
      </c>
    </row>
    <row r="3082" spans="1:20" ht="43.2" hidden="1" x14ac:dyDescent="0.5500000000000000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5">
        <v>1419644444</v>
      </c>
      <c r="J3082">
        <v>1414456844</v>
      </c>
      <c r="K3082" t="b">
        <v>0</v>
      </c>
      <c r="L3082">
        <v>7</v>
      </c>
      <c r="M3082">
        <f t="shared" si="289"/>
        <v>53.71</v>
      </c>
      <c r="N3082" t="b">
        <v>0</v>
      </c>
      <c r="O3082">
        <f t="shared" si="292"/>
        <v>0</v>
      </c>
      <c r="P3082" t="s">
        <v>8303</v>
      </c>
      <c r="Q3082" t="str">
        <f t="shared" si="293"/>
        <v>theater</v>
      </c>
      <c r="R3082" t="str">
        <f t="shared" si="288"/>
        <v>spaces</v>
      </c>
      <c r="S3082" s="7">
        <f t="shared" si="290"/>
        <v>42000.0699537037</v>
      </c>
      <c r="T3082" s="7">
        <f t="shared" si="291"/>
        <v>41940.028287037036</v>
      </c>
    </row>
    <row r="3083" spans="1:20" ht="43.2" hidden="1" x14ac:dyDescent="0.5500000000000000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5">
        <v>1442722891</v>
      </c>
      <c r="J3083">
        <v>1440130891</v>
      </c>
      <c r="K3083" t="b">
        <v>0</v>
      </c>
      <c r="L3083">
        <v>5</v>
      </c>
      <c r="M3083">
        <f t="shared" si="289"/>
        <v>420.6</v>
      </c>
      <c r="N3083" t="b">
        <v>0</v>
      </c>
      <c r="O3083">
        <f t="shared" si="292"/>
        <v>0</v>
      </c>
      <c r="P3083" t="s">
        <v>8303</v>
      </c>
      <c r="Q3083" t="str">
        <f t="shared" si="293"/>
        <v>theater</v>
      </c>
      <c r="R3083" t="str">
        <f t="shared" ref="R3083:R3146" si="294">RIGHT(P3083,LEN(P3083)-FIND("/",P3083))</f>
        <v>spaces</v>
      </c>
      <c r="S3083" s="7">
        <f t="shared" si="290"/>
        <v>42267.181608796294</v>
      </c>
      <c r="T3083" s="7">
        <f t="shared" si="291"/>
        <v>42237.181608796294</v>
      </c>
    </row>
    <row r="3084" spans="1:20" ht="43.2" hidden="1" x14ac:dyDescent="0.5500000000000000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5">
        <v>1447628946</v>
      </c>
      <c r="J3084">
        <v>1445033346</v>
      </c>
      <c r="K3084" t="b">
        <v>0</v>
      </c>
      <c r="L3084">
        <v>0</v>
      </c>
      <c r="M3084">
        <f t="shared" si="289"/>
        <v>0</v>
      </c>
      <c r="N3084" t="b">
        <v>0</v>
      </c>
      <c r="O3084">
        <f t="shared" si="292"/>
        <v>0</v>
      </c>
      <c r="P3084" t="s">
        <v>8303</v>
      </c>
      <c r="Q3084" t="str">
        <f t="shared" si="293"/>
        <v>theater</v>
      </c>
      <c r="R3084" t="str">
        <f t="shared" si="294"/>
        <v>spaces</v>
      </c>
      <c r="S3084" s="7">
        <f t="shared" si="290"/>
        <v>42323.96465277778</v>
      </c>
      <c r="T3084" s="7">
        <f t="shared" si="291"/>
        <v>42293.922986111109</v>
      </c>
    </row>
    <row r="3085" spans="1:20" ht="57.6" hidden="1" x14ac:dyDescent="0.5500000000000000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5">
        <v>1409547600</v>
      </c>
      <c r="J3085">
        <v>1406986278</v>
      </c>
      <c r="K3085" t="b">
        <v>0</v>
      </c>
      <c r="L3085">
        <v>3</v>
      </c>
      <c r="M3085">
        <f t="shared" si="289"/>
        <v>18.670000000000002</v>
      </c>
      <c r="N3085" t="b">
        <v>0</v>
      </c>
      <c r="O3085">
        <f t="shared" si="292"/>
        <v>0</v>
      </c>
      <c r="P3085" t="s">
        <v>8303</v>
      </c>
      <c r="Q3085" t="str">
        <f t="shared" si="293"/>
        <v>theater</v>
      </c>
      <c r="R3085" t="str">
        <f t="shared" si="294"/>
        <v>spaces</v>
      </c>
      <c r="S3085" s="7">
        <f t="shared" si="290"/>
        <v>41883.208333333336</v>
      </c>
      <c r="T3085" s="7">
        <f t="shared" si="291"/>
        <v>41853.563402777778</v>
      </c>
    </row>
    <row r="3086" spans="1:20" ht="43.2" hidden="1" x14ac:dyDescent="0.5500000000000000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5">
        <v>1430851680</v>
      </c>
      <c r="J3086">
        <v>1428340931</v>
      </c>
      <c r="K3086" t="b">
        <v>0</v>
      </c>
      <c r="L3086">
        <v>6</v>
      </c>
      <c r="M3086">
        <f t="shared" si="289"/>
        <v>78.33</v>
      </c>
      <c r="N3086" t="b">
        <v>0</v>
      </c>
      <c r="O3086">
        <f t="shared" si="292"/>
        <v>12</v>
      </c>
      <c r="P3086" t="s">
        <v>8303</v>
      </c>
      <c r="Q3086" t="str">
        <f t="shared" si="293"/>
        <v>theater</v>
      </c>
      <c r="R3086" t="str">
        <f t="shared" si="294"/>
        <v>spaces</v>
      </c>
      <c r="S3086" s="7">
        <f t="shared" si="290"/>
        <v>42129.783333333333</v>
      </c>
      <c r="T3086" s="7">
        <f t="shared" si="291"/>
        <v>42100.723738425921</v>
      </c>
    </row>
    <row r="3087" spans="1:20" ht="43.2" hidden="1" x14ac:dyDescent="0.5500000000000000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5">
        <v>1443561159</v>
      </c>
      <c r="J3087">
        <v>1440969159</v>
      </c>
      <c r="K3087" t="b">
        <v>0</v>
      </c>
      <c r="L3087">
        <v>9</v>
      </c>
      <c r="M3087">
        <f t="shared" si="289"/>
        <v>67.78</v>
      </c>
      <c r="N3087" t="b">
        <v>0</v>
      </c>
      <c r="O3087">
        <f t="shared" si="292"/>
        <v>2</v>
      </c>
      <c r="P3087" t="s">
        <v>8303</v>
      </c>
      <c r="Q3087" t="str">
        <f t="shared" si="293"/>
        <v>theater</v>
      </c>
      <c r="R3087" t="str">
        <f t="shared" si="294"/>
        <v>spaces</v>
      </c>
      <c r="S3087" s="7">
        <f t="shared" si="290"/>
        <v>42276.883784722217</v>
      </c>
      <c r="T3087" s="7">
        <f t="shared" si="291"/>
        <v>42246.883784722217</v>
      </c>
    </row>
    <row r="3088" spans="1:20" ht="43.2" hidden="1" x14ac:dyDescent="0.5500000000000000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5">
        <v>1439827559</v>
      </c>
      <c r="J3088">
        <v>1434643559</v>
      </c>
      <c r="K3088" t="b">
        <v>0</v>
      </c>
      <c r="L3088">
        <v>3</v>
      </c>
      <c r="M3088">
        <f t="shared" si="289"/>
        <v>16.670000000000002</v>
      </c>
      <c r="N3088" t="b">
        <v>0</v>
      </c>
      <c r="O3088">
        <f t="shared" si="292"/>
        <v>0</v>
      </c>
      <c r="P3088" t="s">
        <v>8303</v>
      </c>
      <c r="Q3088" t="str">
        <f t="shared" si="293"/>
        <v>theater</v>
      </c>
      <c r="R3088" t="str">
        <f t="shared" si="294"/>
        <v>spaces</v>
      </c>
      <c r="S3088" s="7">
        <f t="shared" si="290"/>
        <v>42233.67082175926</v>
      </c>
      <c r="T3088" s="7">
        <f t="shared" si="291"/>
        <v>42173.67082175926</v>
      </c>
    </row>
    <row r="3089" spans="1:20" ht="43.2" hidden="1" x14ac:dyDescent="0.5500000000000000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5">
        <v>1482294990</v>
      </c>
      <c r="J3089">
        <v>1477107390</v>
      </c>
      <c r="K3089" t="b">
        <v>0</v>
      </c>
      <c r="L3089">
        <v>2</v>
      </c>
      <c r="M3089">
        <f t="shared" si="289"/>
        <v>62.5</v>
      </c>
      <c r="N3089" t="b">
        <v>0</v>
      </c>
      <c r="O3089">
        <f t="shared" si="292"/>
        <v>1</v>
      </c>
      <c r="P3089" t="s">
        <v>8303</v>
      </c>
      <c r="Q3089" t="str">
        <f t="shared" si="293"/>
        <v>theater</v>
      </c>
      <c r="R3089" t="str">
        <f t="shared" si="294"/>
        <v>spaces</v>
      </c>
      <c r="S3089" s="7">
        <f t="shared" si="290"/>
        <v>42725.192013888889</v>
      </c>
      <c r="T3089" s="7">
        <f t="shared" si="291"/>
        <v>42665.150347222225</v>
      </c>
    </row>
    <row r="3090" spans="1:20" ht="28.8" hidden="1" x14ac:dyDescent="0.5500000000000000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5">
        <v>1420724460</v>
      </c>
      <c r="J3090">
        <v>1418046247</v>
      </c>
      <c r="K3090" t="b">
        <v>0</v>
      </c>
      <c r="L3090">
        <v>3</v>
      </c>
      <c r="M3090">
        <f t="shared" si="289"/>
        <v>42</v>
      </c>
      <c r="N3090" t="b">
        <v>0</v>
      </c>
      <c r="O3090">
        <f t="shared" si="292"/>
        <v>0</v>
      </c>
      <c r="P3090" t="s">
        <v>8303</v>
      </c>
      <c r="Q3090" t="str">
        <f t="shared" si="293"/>
        <v>theater</v>
      </c>
      <c r="R3090" t="str">
        <f t="shared" si="294"/>
        <v>spaces</v>
      </c>
      <c r="S3090" s="7">
        <f t="shared" si="290"/>
        <v>42012.570138888885</v>
      </c>
      <c r="T3090" s="7">
        <f t="shared" si="291"/>
        <v>41981.57230324074</v>
      </c>
    </row>
    <row r="3091" spans="1:20" ht="43.2" hidden="1" x14ac:dyDescent="0.5500000000000000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5">
        <v>1468029540</v>
      </c>
      <c r="J3091">
        <v>1465304483</v>
      </c>
      <c r="K3091" t="b">
        <v>0</v>
      </c>
      <c r="L3091">
        <v>45</v>
      </c>
      <c r="M3091">
        <f t="shared" si="289"/>
        <v>130.09</v>
      </c>
      <c r="N3091" t="b">
        <v>0</v>
      </c>
      <c r="O3091">
        <f t="shared" si="292"/>
        <v>23</v>
      </c>
      <c r="P3091" t="s">
        <v>8303</v>
      </c>
      <c r="Q3091" t="str">
        <f t="shared" si="293"/>
        <v>theater</v>
      </c>
      <c r="R3091" t="str">
        <f t="shared" si="294"/>
        <v>spaces</v>
      </c>
      <c r="S3091" s="7">
        <f t="shared" si="290"/>
        <v>42560.082638888889</v>
      </c>
      <c r="T3091" s="7">
        <f t="shared" si="291"/>
        <v>42528.542627314819</v>
      </c>
    </row>
    <row r="3092" spans="1:20" ht="43.2" hidden="1" x14ac:dyDescent="0.5500000000000000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5">
        <v>1430505545</v>
      </c>
      <c r="J3092">
        <v>1425325145</v>
      </c>
      <c r="K3092" t="b">
        <v>0</v>
      </c>
      <c r="L3092">
        <v>9</v>
      </c>
      <c r="M3092">
        <f t="shared" si="289"/>
        <v>1270.22</v>
      </c>
      <c r="N3092" t="b">
        <v>0</v>
      </c>
      <c r="O3092">
        <f t="shared" si="292"/>
        <v>5</v>
      </c>
      <c r="P3092" t="s">
        <v>8303</v>
      </c>
      <c r="Q3092" t="str">
        <f t="shared" si="293"/>
        <v>theater</v>
      </c>
      <c r="R3092" t="str">
        <f t="shared" si="294"/>
        <v>spaces</v>
      </c>
      <c r="S3092" s="7">
        <f t="shared" si="290"/>
        <v>42125.777141203704</v>
      </c>
      <c r="T3092" s="7">
        <f t="shared" si="291"/>
        <v>42065.818807870368</v>
      </c>
    </row>
    <row r="3093" spans="1:20" ht="43.2" hidden="1" x14ac:dyDescent="0.5500000000000000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5">
        <v>1471214743</v>
      </c>
      <c r="J3093">
        <v>1468622743</v>
      </c>
      <c r="K3093" t="b">
        <v>0</v>
      </c>
      <c r="L3093">
        <v>9</v>
      </c>
      <c r="M3093">
        <f t="shared" si="289"/>
        <v>88.44</v>
      </c>
      <c r="N3093" t="b">
        <v>0</v>
      </c>
      <c r="O3093">
        <f t="shared" si="292"/>
        <v>16</v>
      </c>
      <c r="P3093" t="s">
        <v>8303</v>
      </c>
      <c r="Q3093" t="str">
        <f t="shared" si="293"/>
        <v>theater</v>
      </c>
      <c r="R3093" t="str">
        <f t="shared" si="294"/>
        <v>spaces</v>
      </c>
      <c r="S3093" s="7">
        <f t="shared" si="290"/>
        <v>42596.948414351849</v>
      </c>
      <c r="T3093" s="7">
        <f t="shared" si="291"/>
        <v>42566.948414351849</v>
      </c>
    </row>
    <row r="3094" spans="1:20" ht="43.2" hidden="1" x14ac:dyDescent="0.5500000000000000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5">
        <v>1444946400</v>
      </c>
      <c r="J3094">
        <v>1441723912</v>
      </c>
      <c r="K3094" t="b">
        <v>0</v>
      </c>
      <c r="L3094">
        <v>21</v>
      </c>
      <c r="M3094">
        <f t="shared" si="289"/>
        <v>56.34</v>
      </c>
      <c r="N3094" t="b">
        <v>0</v>
      </c>
      <c r="O3094">
        <f t="shared" si="292"/>
        <v>1</v>
      </c>
      <c r="P3094" t="s">
        <v>8303</v>
      </c>
      <c r="Q3094" t="str">
        <f t="shared" si="293"/>
        <v>theater</v>
      </c>
      <c r="R3094" t="str">
        <f t="shared" si="294"/>
        <v>spaces</v>
      </c>
      <c r="S3094" s="7">
        <f t="shared" si="290"/>
        <v>42292.916666666672</v>
      </c>
      <c r="T3094" s="7">
        <f t="shared" si="291"/>
        <v>42255.619351851856</v>
      </c>
    </row>
    <row r="3095" spans="1:20" ht="43.2" hidden="1" x14ac:dyDescent="0.5500000000000000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5">
        <v>1401595140</v>
      </c>
      <c r="J3095">
        <v>1398980941</v>
      </c>
      <c r="K3095" t="b">
        <v>0</v>
      </c>
      <c r="L3095">
        <v>17</v>
      </c>
      <c r="M3095">
        <f t="shared" si="289"/>
        <v>53.53</v>
      </c>
      <c r="N3095" t="b">
        <v>0</v>
      </c>
      <c r="O3095">
        <f t="shared" si="292"/>
        <v>23</v>
      </c>
      <c r="P3095" t="s">
        <v>8303</v>
      </c>
      <c r="Q3095" t="str">
        <f t="shared" si="293"/>
        <v>theater</v>
      </c>
      <c r="R3095" t="str">
        <f t="shared" si="294"/>
        <v>spaces</v>
      </c>
      <c r="S3095" s="7">
        <f t="shared" si="290"/>
        <v>41791.165972222225</v>
      </c>
      <c r="T3095" s="7">
        <f t="shared" si="291"/>
        <v>41760.909039351849</v>
      </c>
    </row>
    <row r="3096" spans="1:20" ht="28.8" hidden="1" x14ac:dyDescent="0.5500000000000000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5">
        <v>1442775956</v>
      </c>
      <c r="J3096">
        <v>1437591956</v>
      </c>
      <c r="K3096" t="b">
        <v>0</v>
      </c>
      <c r="L3096">
        <v>1</v>
      </c>
      <c r="M3096">
        <f t="shared" si="289"/>
        <v>25</v>
      </c>
      <c r="N3096" t="b">
        <v>0</v>
      </c>
      <c r="O3096">
        <f t="shared" si="292"/>
        <v>0</v>
      </c>
      <c r="P3096" t="s">
        <v>8303</v>
      </c>
      <c r="Q3096" t="str">
        <f t="shared" si="293"/>
        <v>theater</v>
      </c>
      <c r="R3096" t="str">
        <f t="shared" si="294"/>
        <v>spaces</v>
      </c>
      <c r="S3096" s="7">
        <f t="shared" si="290"/>
        <v>42267.795787037037</v>
      </c>
      <c r="T3096" s="7">
        <f t="shared" si="291"/>
        <v>42207.795787037037</v>
      </c>
    </row>
    <row r="3097" spans="1:20" ht="43.2" hidden="1" x14ac:dyDescent="0.5500000000000000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5">
        <v>1470011780</v>
      </c>
      <c r="J3097">
        <v>1464827780</v>
      </c>
      <c r="K3097" t="b">
        <v>0</v>
      </c>
      <c r="L3097">
        <v>1</v>
      </c>
      <c r="M3097">
        <f t="shared" si="289"/>
        <v>50</v>
      </c>
      <c r="N3097" t="b">
        <v>0</v>
      </c>
      <c r="O3097">
        <f t="shared" si="292"/>
        <v>0</v>
      </c>
      <c r="P3097" t="s">
        <v>8303</v>
      </c>
      <c r="Q3097" t="str">
        <f t="shared" si="293"/>
        <v>theater</v>
      </c>
      <c r="R3097" t="str">
        <f t="shared" si="294"/>
        <v>spaces</v>
      </c>
      <c r="S3097" s="7">
        <f t="shared" si="290"/>
        <v>42583.025231481486</v>
      </c>
      <c r="T3097" s="7">
        <f t="shared" si="291"/>
        <v>42523.025231481486</v>
      </c>
    </row>
    <row r="3098" spans="1:20" ht="43.2" hidden="1" x14ac:dyDescent="0.5500000000000000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5">
        <v>1432151326</v>
      </c>
      <c r="J3098">
        <v>1429559326</v>
      </c>
      <c r="K3098" t="b">
        <v>0</v>
      </c>
      <c r="L3098">
        <v>14</v>
      </c>
      <c r="M3098">
        <f t="shared" si="289"/>
        <v>56.79</v>
      </c>
      <c r="N3098" t="b">
        <v>0</v>
      </c>
      <c r="O3098">
        <f t="shared" si="292"/>
        <v>4</v>
      </c>
      <c r="P3098" t="s">
        <v>8303</v>
      </c>
      <c r="Q3098" t="str">
        <f t="shared" si="293"/>
        <v>theater</v>
      </c>
      <c r="R3098" t="str">
        <f t="shared" si="294"/>
        <v>spaces</v>
      </c>
      <c r="S3098" s="7">
        <f t="shared" si="290"/>
        <v>42144.825532407413</v>
      </c>
      <c r="T3098" s="7">
        <f t="shared" si="291"/>
        <v>42114.825532407413</v>
      </c>
    </row>
    <row r="3099" spans="1:20" ht="43.2" hidden="1" x14ac:dyDescent="0.5500000000000000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5">
        <v>1475848800</v>
      </c>
      <c r="J3099">
        <v>1474027501</v>
      </c>
      <c r="K3099" t="b">
        <v>0</v>
      </c>
      <c r="L3099">
        <v>42</v>
      </c>
      <c r="M3099">
        <f t="shared" si="289"/>
        <v>40.83</v>
      </c>
      <c r="N3099" t="b">
        <v>0</v>
      </c>
      <c r="O3099">
        <f t="shared" si="292"/>
        <v>17</v>
      </c>
      <c r="P3099" t="s">
        <v>8303</v>
      </c>
      <c r="Q3099" t="str">
        <f t="shared" si="293"/>
        <v>theater</v>
      </c>
      <c r="R3099" t="str">
        <f t="shared" si="294"/>
        <v>spaces</v>
      </c>
      <c r="S3099" s="7">
        <f t="shared" si="290"/>
        <v>42650.583333333328</v>
      </c>
      <c r="T3099" s="7">
        <f t="shared" si="291"/>
        <v>42629.503483796296</v>
      </c>
    </row>
    <row r="3100" spans="1:20" ht="43.2" hidden="1" x14ac:dyDescent="0.5500000000000000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5">
        <v>1454890620</v>
      </c>
      <c r="J3100">
        <v>1450724449</v>
      </c>
      <c r="K3100" t="b">
        <v>0</v>
      </c>
      <c r="L3100">
        <v>27</v>
      </c>
      <c r="M3100">
        <f t="shared" si="289"/>
        <v>65.11</v>
      </c>
      <c r="N3100" t="b">
        <v>0</v>
      </c>
      <c r="O3100">
        <f t="shared" si="292"/>
        <v>4</v>
      </c>
      <c r="P3100" t="s">
        <v>8303</v>
      </c>
      <c r="Q3100" t="str">
        <f t="shared" si="293"/>
        <v>theater</v>
      </c>
      <c r="R3100" t="str">
        <f t="shared" si="294"/>
        <v>spaces</v>
      </c>
      <c r="S3100" s="7">
        <f t="shared" si="290"/>
        <v>42408.01180555555</v>
      </c>
      <c r="T3100" s="7">
        <f t="shared" si="291"/>
        <v>42359.792233796295</v>
      </c>
    </row>
    <row r="3101" spans="1:20" ht="43.2" hidden="1" x14ac:dyDescent="0.5500000000000000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5">
        <v>1455251591</v>
      </c>
      <c r="J3101">
        <v>1452659591</v>
      </c>
      <c r="K3101" t="b">
        <v>0</v>
      </c>
      <c r="L3101">
        <v>5</v>
      </c>
      <c r="M3101">
        <f t="shared" si="289"/>
        <v>55.6</v>
      </c>
      <c r="N3101" t="b">
        <v>0</v>
      </c>
      <c r="O3101">
        <f t="shared" si="292"/>
        <v>14</v>
      </c>
      <c r="P3101" t="s">
        <v>8303</v>
      </c>
      <c r="Q3101" t="str">
        <f t="shared" si="293"/>
        <v>theater</v>
      </c>
      <c r="R3101" t="str">
        <f t="shared" si="294"/>
        <v>spaces</v>
      </c>
      <c r="S3101" s="7">
        <f t="shared" si="290"/>
        <v>42412.189710648148</v>
      </c>
      <c r="T3101" s="7">
        <f t="shared" si="291"/>
        <v>42382.189710648148</v>
      </c>
    </row>
    <row r="3102" spans="1:20" ht="43.2" hidden="1" x14ac:dyDescent="0.5500000000000000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5">
        <v>1413816975</v>
      </c>
      <c r="J3102">
        <v>1411224975</v>
      </c>
      <c r="K3102" t="b">
        <v>0</v>
      </c>
      <c r="L3102">
        <v>13</v>
      </c>
      <c r="M3102">
        <f t="shared" si="289"/>
        <v>140.54</v>
      </c>
      <c r="N3102" t="b">
        <v>0</v>
      </c>
      <c r="O3102">
        <f t="shared" si="292"/>
        <v>15</v>
      </c>
      <c r="P3102" t="s">
        <v>8303</v>
      </c>
      <c r="Q3102" t="str">
        <f t="shared" si="293"/>
        <v>theater</v>
      </c>
      <c r="R3102" t="str">
        <f t="shared" si="294"/>
        <v>spaces</v>
      </c>
      <c r="S3102" s="7">
        <f t="shared" si="290"/>
        <v>41932.622395833336</v>
      </c>
      <c r="T3102" s="7">
        <f t="shared" si="291"/>
        <v>41902.622395833336</v>
      </c>
    </row>
    <row r="3103" spans="1:20" ht="57.6" hidden="1" x14ac:dyDescent="0.5500000000000000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5">
        <v>1437033360</v>
      </c>
      <c r="J3103">
        <v>1434445937</v>
      </c>
      <c r="K3103" t="b">
        <v>0</v>
      </c>
      <c r="L3103">
        <v>12</v>
      </c>
      <c r="M3103">
        <f t="shared" si="289"/>
        <v>25</v>
      </c>
      <c r="N3103" t="b">
        <v>0</v>
      </c>
      <c r="O3103">
        <f t="shared" si="292"/>
        <v>12</v>
      </c>
      <c r="P3103" t="s">
        <v>8303</v>
      </c>
      <c r="Q3103" t="str">
        <f t="shared" si="293"/>
        <v>theater</v>
      </c>
      <c r="R3103" t="str">
        <f t="shared" si="294"/>
        <v>spaces</v>
      </c>
      <c r="S3103" s="7">
        <f t="shared" si="290"/>
        <v>42201.330555555556</v>
      </c>
      <c r="T3103" s="7">
        <f t="shared" si="291"/>
        <v>42171.383530092593</v>
      </c>
    </row>
    <row r="3104" spans="1:20" ht="43.2" hidden="1" x14ac:dyDescent="0.5500000000000000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5">
        <v>1471939818</v>
      </c>
      <c r="J3104">
        <v>1467619818</v>
      </c>
      <c r="K3104" t="b">
        <v>0</v>
      </c>
      <c r="L3104">
        <v>90</v>
      </c>
      <c r="M3104">
        <f t="shared" si="289"/>
        <v>69.53</v>
      </c>
      <c r="N3104" t="b">
        <v>0</v>
      </c>
      <c r="O3104">
        <f t="shared" si="292"/>
        <v>39</v>
      </c>
      <c r="P3104" t="s">
        <v>8303</v>
      </c>
      <c r="Q3104" t="str">
        <f t="shared" si="293"/>
        <v>theater</v>
      </c>
      <c r="R3104" t="str">
        <f t="shared" si="294"/>
        <v>spaces</v>
      </c>
      <c r="S3104" s="7">
        <f t="shared" si="290"/>
        <v>42605.340486111112</v>
      </c>
      <c r="T3104" s="7">
        <f t="shared" si="291"/>
        <v>42555.340486111112</v>
      </c>
    </row>
    <row r="3105" spans="1:20" ht="28.8" hidden="1" x14ac:dyDescent="0.5500000000000000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5">
        <v>1434080706</v>
      </c>
      <c r="J3105">
        <v>1428896706</v>
      </c>
      <c r="K3105" t="b">
        <v>0</v>
      </c>
      <c r="L3105">
        <v>2</v>
      </c>
      <c r="M3105">
        <f t="shared" si="289"/>
        <v>5.5</v>
      </c>
      <c r="N3105" t="b">
        <v>0</v>
      </c>
      <c r="O3105">
        <f t="shared" si="292"/>
        <v>0</v>
      </c>
      <c r="P3105" t="s">
        <v>8303</v>
      </c>
      <c r="Q3105" t="str">
        <f t="shared" si="293"/>
        <v>theater</v>
      </c>
      <c r="R3105" t="str">
        <f t="shared" si="294"/>
        <v>spaces</v>
      </c>
      <c r="S3105" s="7">
        <f t="shared" si="290"/>
        <v>42167.156319444446</v>
      </c>
      <c r="T3105" s="7">
        <f t="shared" si="291"/>
        <v>42107.156319444446</v>
      </c>
    </row>
    <row r="3106" spans="1:20" ht="43.2" hidden="1" x14ac:dyDescent="0.5500000000000000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5">
        <v>1422928800</v>
      </c>
      <c r="J3106">
        <v>1420235311</v>
      </c>
      <c r="K3106" t="b">
        <v>0</v>
      </c>
      <c r="L3106">
        <v>5</v>
      </c>
      <c r="M3106">
        <f t="shared" si="289"/>
        <v>237</v>
      </c>
      <c r="N3106" t="b">
        <v>0</v>
      </c>
      <c r="O3106">
        <f t="shared" si="292"/>
        <v>30</v>
      </c>
      <c r="P3106" t="s">
        <v>8303</v>
      </c>
      <c r="Q3106" t="str">
        <f t="shared" si="293"/>
        <v>theater</v>
      </c>
      <c r="R3106" t="str">
        <f t="shared" si="294"/>
        <v>spaces</v>
      </c>
      <c r="S3106" s="7">
        <f t="shared" si="290"/>
        <v>42038.083333333328</v>
      </c>
      <c r="T3106" s="7">
        <f t="shared" si="291"/>
        <v>42006.908692129626</v>
      </c>
    </row>
    <row r="3107" spans="1:20" ht="43.2" hidden="1" x14ac:dyDescent="0.5500000000000000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5">
        <v>1413694800</v>
      </c>
      <c r="J3107">
        <v>1408986916</v>
      </c>
      <c r="K3107" t="b">
        <v>0</v>
      </c>
      <c r="L3107">
        <v>31</v>
      </c>
      <c r="M3107">
        <f t="shared" si="289"/>
        <v>79.87</v>
      </c>
      <c r="N3107" t="b">
        <v>0</v>
      </c>
      <c r="O3107">
        <f t="shared" si="292"/>
        <v>42</v>
      </c>
      <c r="P3107" t="s">
        <v>8303</v>
      </c>
      <c r="Q3107" t="str">
        <f t="shared" si="293"/>
        <v>theater</v>
      </c>
      <c r="R3107" t="str">
        <f t="shared" si="294"/>
        <v>spaces</v>
      </c>
      <c r="S3107" s="7">
        <f t="shared" si="290"/>
        <v>41931.208333333336</v>
      </c>
      <c r="T3107" s="7">
        <f t="shared" si="291"/>
        <v>41876.718935185185</v>
      </c>
    </row>
    <row r="3108" spans="1:20" ht="43.2" hidden="1" x14ac:dyDescent="0.5500000000000000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5">
        <v>1442440800</v>
      </c>
      <c r="J3108">
        <v>1440497876</v>
      </c>
      <c r="K3108" t="b">
        <v>0</v>
      </c>
      <c r="L3108">
        <v>4</v>
      </c>
      <c r="M3108">
        <f t="shared" si="289"/>
        <v>10.25</v>
      </c>
      <c r="N3108" t="b">
        <v>0</v>
      </c>
      <c r="O3108">
        <f t="shared" si="292"/>
        <v>4</v>
      </c>
      <c r="P3108" t="s">
        <v>8303</v>
      </c>
      <c r="Q3108" t="str">
        <f t="shared" si="293"/>
        <v>theater</v>
      </c>
      <c r="R3108" t="str">
        <f t="shared" si="294"/>
        <v>spaces</v>
      </c>
      <c r="S3108" s="7">
        <f t="shared" si="290"/>
        <v>42263.916666666672</v>
      </c>
      <c r="T3108" s="7">
        <f t="shared" si="291"/>
        <v>42241.429120370376</v>
      </c>
    </row>
    <row r="3109" spans="1:20" ht="43.2" hidden="1" x14ac:dyDescent="0.5500000000000000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5">
        <v>1431372751</v>
      </c>
      <c r="J3109">
        <v>1430767951</v>
      </c>
      <c r="K3109" t="b">
        <v>0</v>
      </c>
      <c r="L3109">
        <v>29</v>
      </c>
      <c r="M3109">
        <f t="shared" si="289"/>
        <v>272.58999999999997</v>
      </c>
      <c r="N3109" t="b">
        <v>0</v>
      </c>
      <c r="O3109">
        <f t="shared" si="292"/>
        <v>20</v>
      </c>
      <c r="P3109" t="s">
        <v>8303</v>
      </c>
      <c r="Q3109" t="str">
        <f t="shared" si="293"/>
        <v>theater</v>
      </c>
      <c r="R3109" t="str">
        <f t="shared" si="294"/>
        <v>spaces</v>
      </c>
      <c r="S3109" s="7">
        <f t="shared" si="290"/>
        <v>42135.814247685179</v>
      </c>
      <c r="T3109" s="7">
        <f t="shared" si="291"/>
        <v>42128.814247685179</v>
      </c>
    </row>
    <row r="3110" spans="1:20" hidden="1" x14ac:dyDescent="0.5500000000000000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5">
        <v>1430234394</v>
      </c>
      <c r="J3110">
        <v>1425053994</v>
      </c>
      <c r="K3110" t="b">
        <v>0</v>
      </c>
      <c r="L3110">
        <v>2</v>
      </c>
      <c r="M3110">
        <f t="shared" si="289"/>
        <v>13</v>
      </c>
      <c r="N3110" t="b">
        <v>0</v>
      </c>
      <c r="O3110">
        <f t="shared" si="292"/>
        <v>0</v>
      </c>
      <c r="P3110" t="s">
        <v>8303</v>
      </c>
      <c r="Q3110" t="str">
        <f t="shared" si="293"/>
        <v>theater</v>
      </c>
      <c r="R3110" t="str">
        <f t="shared" si="294"/>
        <v>spaces</v>
      </c>
      <c r="S3110" s="7">
        <f t="shared" si="290"/>
        <v>42122.638819444444</v>
      </c>
      <c r="T3110" s="7">
        <f t="shared" si="291"/>
        <v>42062.680486111116</v>
      </c>
    </row>
    <row r="3111" spans="1:20" ht="43.2" hidden="1" x14ac:dyDescent="0.5500000000000000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5">
        <v>1409194810</v>
      </c>
      <c r="J3111">
        <v>1406170810</v>
      </c>
      <c r="K3111" t="b">
        <v>0</v>
      </c>
      <c r="L3111">
        <v>114</v>
      </c>
      <c r="M3111">
        <f t="shared" si="289"/>
        <v>58.18</v>
      </c>
      <c r="N3111" t="b">
        <v>0</v>
      </c>
      <c r="O3111">
        <f t="shared" si="292"/>
        <v>25</v>
      </c>
      <c r="P3111" t="s">
        <v>8303</v>
      </c>
      <c r="Q3111" t="str">
        <f t="shared" si="293"/>
        <v>theater</v>
      </c>
      <c r="R3111" t="str">
        <f t="shared" si="294"/>
        <v>spaces</v>
      </c>
      <c r="S3111" s="7">
        <f t="shared" si="290"/>
        <v>41879.125115740739</v>
      </c>
      <c r="T3111" s="7">
        <f t="shared" si="291"/>
        <v>41844.125115740739</v>
      </c>
    </row>
    <row r="3112" spans="1:20" ht="43.2" hidden="1" x14ac:dyDescent="0.5500000000000000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5">
        <v>1487465119</v>
      </c>
      <c r="J3112">
        <v>1484009119</v>
      </c>
      <c r="K3112" t="b">
        <v>0</v>
      </c>
      <c r="L3112">
        <v>1</v>
      </c>
      <c r="M3112">
        <f t="shared" si="289"/>
        <v>10</v>
      </c>
      <c r="N3112" t="b">
        <v>0</v>
      </c>
      <c r="O3112">
        <f t="shared" si="292"/>
        <v>0</v>
      </c>
      <c r="P3112" t="s">
        <v>8303</v>
      </c>
      <c r="Q3112" t="str">
        <f t="shared" si="293"/>
        <v>theater</v>
      </c>
      <c r="R3112" t="str">
        <f t="shared" si="294"/>
        <v>spaces</v>
      </c>
      <c r="S3112" s="7">
        <f t="shared" si="290"/>
        <v>42785.031469907408</v>
      </c>
      <c r="T3112" s="7">
        <f t="shared" si="291"/>
        <v>42745.031469907408</v>
      </c>
    </row>
    <row r="3113" spans="1:20" ht="28.8" hidden="1" x14ac:dyDescent="0.5500000000000000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5">
        <v>1412432220</v>
      </c>
      <c r="J3113">
        <v>1409753820</v>
      </c>
      <c r="K3113" t="b">
        <v>0</v>
      </c>
      <c r="L3113">
        <v>76</v>
      </c>
      <c r="M3113">
        <f t="shared" si="289"/>
        <v>70.11</v>
      </c>
      <c r="N3113" t="b">
        <v>0</v>
      </c>
      <c r="O3113">
        <f t="shared" si="292"/>
        <v>27</v>
      </c>
      <c r="P3113" t="s">
        <v>8303</v>
      </c>
      <c r="Q3113" t="str">
        <f t="shared" si="293"/>
        <v>theater</v>
      </c>
      <c r="R3113" t="str">
        <f t="shared" si="294"/>
        <v>spaces</v>
      </c>
      <c r="S3113" s="7">
        <f t="shared" si="290"/>
        <v>41916.595138888886</v>
      </c>
      <c r="T3113" s="7">
        <f t="shared" si="291"/>
        <v>41885.595138888886</v>
      </c>
    </row>
    <row r="3114" spans="1:20" ht="43.2" hidden="1" x14ac:dyDescent="0.5500000000000000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5">
        <v>1477968934</v>
      </c>
      <c r="J3114">
        <v>1472784934</v>
      </c>
      <c r="K3114" t="b">
        <v>0</v>
      </c>
      <c r="L3114">
        <v>9</v>
      </c>
      <c r="M3114">
        <f t="shared" si="289"/>
        <v>57.89</v>
      </c>
      <c r="N3114" t="b">
        <v>0</v>
      </c>
      <c r="O3114">
        <f t="shared" si="292"/>
        <v>5</v>
      </c>
      <c r="P3114" t="s">
        <v>8303</v>
      </c>
      <c r="Q3114" t="str">
        <f t="shared" si="293"/>
        <v>theater</v>
      </c>
      <c r="R3114" t="str">
        <f t="shared" si="294"/>
        <v>spaces</v>
      </c>
      <c r="S3114" s="7">
        <f t="shared" si="290"/>
        <v>42675.121921296297</v>
      </c>
      <c r="T3114" s="7">
        <f t="shared" si="291"/>
        <v>42615.121921296297</v>
      </c>
    </row>
    <row r="3115" spans="1:20" ht="43.2" hidden="1" x14ac:dyDescent="0.5500000000000000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5">
        <v>1429291982</v>
      </c>
      <c r="J3115">
        <v>1426699982</v>
      </c>
      <c r="K3115" t="b">
        <v>0</v>
      </c>
      <c r="L3115">
        <v>37</v>
      </c>
      <c r="M3115">
        <f t="shared" si="289"/>
        <v>125.27</v>
      </c>
      <c r="N3115" t="b">
        <v>0</v>
      </c>
      <c r="O3115">
        <f t="shared" si="292"/>
        <v>4</v>
      </c>
      <c r="P3115" t="s">
        <v>8303</v>
      </c>
      <c r="Q3115" t="str">
        <f t="shared" si="293"/>
        <v>theater</v>
      </c>
      <c r="R3115" t="str">
        <f t="shared" si="294"/>
        <v>spaces</v>
      </c>
      <c r="S3115" s="7">
        <f t="shared" si="290"/>
        <v>42111.731273148151</v>
      </c>
      <c r="T3115" s="7">
        <f t="shared" si="291"/>
        <v>42081.731273148151</v>
      </c>
    </row>
    <row r="3116" spans="1:20" ht="43.2" hidden="1" x14ac:dyDescent="0.5500000000000000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5">
        <v>1411312250</v>
      </c>
      <c r="J3116">
        <v>1406128250</v>
      </c>
      <c r="K3116" t="b">
        <v>0</v>
      </c>
      <c r="L3116">
        <v>0</v>
      </c>
      <c r="M3116">
        <f t="shared" si="289"/>
        <v>0</v>
      </c>
      <c r="N3116" t="b">
        <v>0</v>
      </c>
      <c r="O3116">
        <f t="shared" si="292"/>
        <v>0</v>
      </c>
      <c r="P3116" t="s">
        <v>8303</v>
      </c>
      <c r="Q3116" t="str">
        <f t="shared" si="293"/>
        <v>theater</v>
      </c>
      <c r="R3116" t="str">
        <f t="shared" si="294"/>
        <v>spaces</v>
      </c>
      <c r="S3116" s="7">
        <f t="shared" si="290"/>
        <v>41903.632523148146</v>
      </c>
      <c r="T3116" s="7">
        <f t="shared" si="291"/>
        <v>41843.632523148146</v>
      </c>
    </row>
    <row r="3117" spans="1:20" ht="43.2" hidden="1" x14ac:dyDescent="0.5500000000000000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5">
        <v>1465123427</v>
      </c>
      <c r="J3117">
        <v>1462531427</v>
      </c>
      <c r="K3117" t="b">
        <v>0</v>
      </c>
      <c r="L3117">
        <v>1</v>
      </c>
      <c r="M3117">
        <f t="shared" si="289"/>
        <v>300</v>
      </c>
      <c r="N3117" t="b">
        <v>0</v>
      </c>
      <c r="O3117">
        <f t="shared" si="292"/>
        <v>3</v>
      </c>
      <c r="P3117" t="s">
        <v>8303</v>
      </c>
      <c r="Q3117" t="str">
        <f t="shared" si="293"/>
        <v>theater</v>
      </c>
      <c r="R3117" t="str">
        <f t="shared" si="294"/>
        <v>spaces</v>
      </c>
      <c r="S3117" s="7">
        <f t="shared" si="290"/>
        <v>42526.447071759263</v>
      </c>
      <c r="T3117" s="7">
        <f t="shared" si="291"/>
        <v>42496.447071759263</v>
      </c>
    </row>
    <row r="3118" spans="1:20" ht="43.2" hidden="1" x14ac:dyDescent="0.5500000000000000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5">
        <v>1427890925</v>
      </c>
      <c r="J3118">
        <v>1426681325</v>
      </c>
      <c r="K3118" t="b">
        <v>0</v>
      </c>
      <c r="L3118">
        <v>10</v>
      </c>
      <c r="M3118">
        <f t="shared" si="289"/>
        <v>43</v>
      </c>
      <c r="N3118" t="b">
        <v>0</v>
      </c>
      <c r="O3118">
        <f t="shared" si="292"/>
        <v>57</v>
      </c>
      <c r="P3118" t="s">
        <v>8303</v>
      </c>
      <c r="Q3118" t="str">
        <f t="shared" si="293"/>
        <v>theater</v>
      </c>
      <c r="R3118" t="str">
        <f t="shared" si="294"/>
        <v>spaces</v>
      </c>
      <c r="S3118" s="7">
        <f t="shared" si="290"/>
        <v>42095.515335648146</v>
      </c>
      <c r="T3118" s="7">
        <f t="shared" si="291"/>
        <v>42081.515335648146</v>
      </c>
    </row>
    <row r="3119" spans="1:20" ht="43.2" hidden="1" x14ac:dyDescent="0.5500000000000000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5">
        <v>1464354720</v>
      </c>
      <c r="J3119">
        <v>1463648360</v>
      </c>
      <c r="K3119" t="b">
        <v>0</v>
      </c>
      <c r="L3119">
        <v>1</v>
      </c>
      <c r="M3119">
        <f t="shared" si="289"/>
        <v>1</v>
      </c>
      <c r="N3119" t="b">
        <v>0</v>
      </c>
      <c r="O3119">
        <f t="shared" si="292"/>
        <v>0</v>
      </c>
      <c r="P3119" t="s">
        <v>8303</v>
      </c>
      <c r="Q3119" t="str">
        <f t="shared" si="293"/>
        <v>theater</v>
      </c>
      <c r="R3119" t="str">
        <f t="shared" si="294"/>
        <v>spaces</v>
      </c>
      <c r="S3119" s="7">
        <f t="shared" si="290"/>
        <v>42517.55</v>
      </c>
      <c r="T3119" s="7">
        <f t="shared" si="291"/>
        <v>42509.374537037031</v>
      </c>
    </row>
    <row r="3120" spans="1:20" ht="28.8" hidden="1" x14ac:dyDescent="0.5500000000000000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5">
        <v>1467473723</v>
      </c>
      <c r="J3120">
        <v>1465832123</v>
      </c>
      <c r="K3120" t="b">
        <v>0</v>
      </c>
      <c r="L3120">
        <v>2</v>
      </c>
      <c r="M3120">
        <f t="shared" si="289"/>
        <v>775</v>
      </c>
      <c r="N3120" t="b">
        <v>0</v>
      </c>
      <c r="O3120">
        <f t="shared" si="292"/>
        <v>0</v>
      </c>
      <c r="P3120" t="s">
        <v>8303</v>
      </c>
      <c r="Q3120" t="str">
        <f t="shared" si="293"/>
        <v>theater</v>
      </c>
      <c r="R3120" t="str">
        <f t="shared" si="294"/>
        <v>spaces</v>
      </c>
      <c r="S3120" s="7">
        <f t="shared" si="290"/>
        <v>42553.649571759262</v>
      </c>
      <c r="T3120" s="7">
        <f t="shared" si="291"/>
        <v>42534.649571759262</v>
      </c>
    </row>
    <row r="3121" spans="1:20" ht="43.2" hidden="1" x14ac:dyDescent="0.5500000000000000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5">
        <v>1427414732</v>
      </c>
      <c r="J3121">
        <v>1424826332</v>
      </c>
      <c r="K3121" t="b">
        <v>0</v>
      </c>
      <c r="L3121">
        <v>1</v>
      </c>
      <c r="M3121">
        <f t="shared" si="289"/>
        <v>5</v>
      </c>
      <c r="N3121" t="b">
        <v>0</v>
      </c>
      <c r="O3121">
        <f t="shared" si="292"/>
        <v>0</v>
      </c>
      <c r="P3121" t="s">
        <v>8303</v>
      </c>
      <c r="Q3121" t="str">
        <f t="shared" si="293"/>
        <v>theater</v>
      </c>
      <c r="R3121" t="str">
        <f t="shared" si="294"/>
        <v>spaces</v>
      </c>
      <c r="S3121" s="7">
        <f t="shared" si="290"/>
        <v>42090.003842592589</v>
      </c>
      <c r="T3121" s="7">
        <f t="shared" si="291"/>
        <v>42060.04550925926</v>
      </c>
    </row>
    <row r="3122" spans="1:20" ht="43.2" hidden="1" x14ac:dyDescent="0.5500000000000000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5">
        <v>1462484196</v>
      </c>
      <c r="J3122">
        <v>1457303796</v>
      </c>
      <c r="K3122" t="b">
        <v>0</v>
      </c>
      <c r="L3122">
        <v>10</v>
      </c>
      <c r="M3122">
        <f t="shared" si="289"/>
        <v>12.8</v>
      </c>
      <c r="N3122" t="b">
        <v>0</v>
      </c>
      <c r="O3122">
        <f t="shared" si="292"/>
        <v>0</v>
      </c>
      <c r="P3122" t="s">
        <v>8303</v>
      </c>
      <c r="Q3122" t="str">
        <f t="shared" si="293"/>
        <v>theater</v>
      </c>
      <c r="R3122" t="str">
        <f t="shared" si="294"/>
        <v>spaces</v>
      </c>
      <c r="S3122" s="7">
        <f t="shared" si="290"/>
        <v>42495.900416666671</v>
      </c>
      <c r="T3122" s="7">
        <f t="shared" si="291"/>
        <v>42435.942083333335</v>
      </c>
    </row>
    <row r="3123" spans="1:20" ht="28.8" hidden="1" x14ac:dyDescent="0.5500000000000000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5">
        <v>1411748335</v>
      </c>
      <c r="J3123">
        <v>1406564335</v>
      </c>
      <c r="K3123" t="b">
        <v>0</v>
      </c>
      <c r="L3123">
        <v>1</v>
      </c>
      <c r="M3123">
        <f t="shared" si="289"/>
        <v>10</v>
      </c>
      <c r="N3123" t="b">
        <v>0</v>
      </c>
      <c r="O3123">
        <f t="shared" si="292"/>
        <v>1</v>
      </c>
      <c r="P3123" t="s">
        <v>8303</v>
      </c>
      <c r="Q3123" t="str">
        <f t="shared" si="293"/>
        <v>theater</v>
      </c>
      <c r="R3123" t="str">
        <f t="shared" si="294"/>
        <v>spaces</v>
      </c>
      <c r="S3123" s="7">
        <f t="shared" si="290"/>
        <v>41908.679803240739</v>
      </c>
      <c r="T3123" s="7">
        <f t="shared" si="291"/>
        <v>41848.679803240739</v>
      </c>
    </row>
    <row r="3124" spans="1:20" hidden="1" x14ac:dyDescent="0.5500000000000000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5">
        <v>1478733732</v>
      </c>
      <c r="J3124">
        <v>1478298132</v>
      </c>
      <c r="K3124" t="b">
        <v>0</v>
      </c>
      <c r="L3124">
        <v>2</v>
      </c>
      <c r="M3124">
        <f t="shared" si="289"/>
        <v>58</v>
      </c>
      <c r="N3124" t="b">
        <v>0</v>
      </c>
      <c r="O3124">
        <f t="shared" si="292"/>
        <v>58</v>
      </c>
      <c r="P3124" t="s">
        <v>8303</v>
      </c>
      <c r="Q3124" t="str">
        <f t="shared" si="293"/>
        <v>theater</v>
      </c>
      <c r="R3124" t="str">
        <f t="shared" si="294"/>
        <v>spaces</v>
      </c>
      <c r="S3124" s="7">
        <f t="shared" si="290"/>
        <v>42683.973750000005</v>
      </c>
      <c r="T3124" s="7">
        <f t="shared" si="291"/>
        <v>42678.932083333333</v>
      </c>
    </row>
    <row r="3125" spans="1:20" ht="43.2" hidden="1" x14ac:dyDescent="0.5500000000000000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5">
        <v>1468108198</v>
      </c>
      <c r="J3125">
        <v>1465516198</v>
      </c>
      <c r="K3125" t="b">
        <v>0</v>
      </c>
      <c r="L3125">
        <v>348</v>
      </c>
      <c r="M3125">
        <f t="shared" si="289"/>
        <v>244.8</v>
      </c>
      <c r="N3125" t="b">
        <v>0</v>
      </c>
      <c r="O3125">
        <f t="shared" si="292"/>
        <v>68</v>
      </c>
      <c r="P3125" t="s">
        <v>8303</v>
      </c>
      <c r="Q3125" t="str">
        <f t="shared" si="293"/>
        <v>theater</v>
      </c>
      <c r="R3125" t="str">
        <f t="shared" si="294"/>
        <v>spaces</v>
      </c>
      <c r="S3125" s="7">
        <f t="shared" si="290"/>
        <v>42560.993032407408</v>
      </c>
      <c r="T3125" s="7">
        <f t="shared" si="291"/>
        <v>42530.993032407408</v>
      </c>
    </row>
    <row r="3126" spans="1:20" ht="28.8" hidden="1" x14ac:dyDescent="0.5500000000000000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5">
        <v>1422902601</v>
      </c>
      <c r="J3126">
        <v>1417718601</v>
      </c>
      <c r="K3126" t="b">
        <v>0</v>
      </c>
      <c r="L3126">
        <v>4</v>
      </c>
      <c r="M3126">
        <f t="shared" si="289"/>
        <v>6.5</v>
      </c>
      <c r="N3126" t="b">
        <v>0</v>
      </c>
      <c r="O3126">
        <f t="shared" si="292"/>
        <v>0</v>
      </c>
      <c r="P3126" t="s">
        <v>8303</v>
      </c>
      <c r="Q3126" t="str">
        <f t="shared" si="293"/>
        <v>theater</v>
      </c>
      <c r="R3126" t="str">
        <f t="shared" si="294"/>
        <v>spaces</v>
      </c>
      <c r="S3126" s="7">
        <f t="shared" si="290"/>
        <v>42037.780104166668</v>
      </c>
      <c r="T3126" s="7">
        <f t="shared" si="291"/>
        <v>41977.780104166668</v>
      </c>
    </row>
    <row r="3127" spans="1:20" hidden="1" x14ac:dyDescent="0.5500000000000000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5">
        <v>1452142672</v>
      </c>
      <c r="J3127">
        <v>1449550672</v>
      </c>
      <c r="K3127" t="b">
        <v>0</v>
      </c>
      <c r="L3127">
        <v>0</v>
      </c>
      <c r="M3127">
        <f t="shared" si="289"/>
        <v>0</v>
      </c>
      <c r="N3127" t="b">
        <v>0</v>
      </c>
      <c r="O3127">
        <f t="shared" si="292"/>
        <v>0</v>
      </c>
      <c r="P3127" t="s">
        <v>8303</v>
      </c>
      <c r="Q3127" t="str">
        <f t="shared" si="293"/>
        <v>theater</v>
      </c>
      <c r="R3127" t="str">
        <f t="shared" si="294"/>
        <v>spaces</v>
      </c>
      <c r="S3127" s="7">
        <f t="shared" si="290"/>
        <v>42376.20685185185</v>
      </c>
      <c r="T3127" s="7">
        <f t="shared" si="291"/>
        <v>42346.20685185185</v>
      </c>
    </row>
    <row r="3128" spans="1:20" ht="72" hidden="1" x14ac:dyDescent="0.5500000000000000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5">
        <v>1459121162</v>
      </c>
      <c r="J3128">
        <v>1456532762</v>
      </c>
      <c r="K3128" t="b">
        <v>0</v>
      </c>
      <c r="L3128">
        <v>17</v>
      </c>
      <c r="M3128">
        <f t="shared" si="289"/>
        <v>61.18</v>
      </c>
      <c r="N3128" t="b">
        <v>0</v>
      </c>
      <c r="O3128">
        <f t="shared" si="292"/>
        <v>4</v>
      </c>
      <c r="P3128" t="s">
        <v>8303</v>
      </c>
      <c r="Q3128" t="str">
        <f t="shared" si="293"/>
        <v>theater</v>
      </c>
      <c r="R3128" t="str">
        <f t="shared" si="294"/>
        <v>spaces</v>
      </c>
      <c r="S3128" s="7">
        <f t="shared" si="290"/>
        <v>42456.976412037038</v>
      </c>
      <c r="T3128" s="7">
        <f t="shared" si="291"/>
        <v>42427.01807870371</v>
      </c>
    </row>
    <row r="3129" spans="1:20" ht="43.2" hidden="1" x14ac:dyDescent="0.5500000000000000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5">
        <v>1425242029</v>
      </c>
      <c r="J3129">
        <v>1422650029</v>
      </c>
      <c r="K3129" t="b">
        <v>0</v>
      </c>
      <c r="L3129">
        <v>0</v>
      </c>
      <c r="M3129">
        <f t="shared" si="289"/>
        <v>0</v>
      </c>
      <c r="N3129" t="b">
        <v>0</v>
      </c>
      <c r="O3129">
        <f t="shared" si="292"/>
        <v>0</v>
      </c>
      <c r="P3129" t="s">
        <v>8303</v>
      </c>
      <c r="Q3129" t="str">
        <f t="shared" si="293"/>
        <v>theater</v>
      </c>
      <c r="R3129" t="str">
        <f t="shared" si="294"/>
        <v>spaces</v>
      </c>
      <c r="S3129" s="7">
        <f t="shared" si="290"/>
        <v>42064.856817129628</v>
      </c>
      <c r="T3129" s="7">
        <f t="shared" si="291"/>
        <v>42034.856817129628</v>
      </c>
    </row>
    <row r="3130" spans="1:20" ht="43.2" x14ac:dyDescent="0.5500000000000000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5">
        <v>1489690141</v>
      </c>
      <c r="J3130">
        <v>1487101741</v>
      </c>
      <c r="K3130" t="b">
        <v>0</v>
      </c>
      <c r="L3130">
        <v>117</v>
      </c>
      <c r="M3130">
        <f t="shared" si="289"/>
        <v>139.24</v>
      </c>
      <c r="N3130" t="b">
        <v>0</v>
      </c>
      <c r="O3130">
        <f t="shared" si="292"/>
        <v>109</v>
      </c>
      <c r="P3130" t="s">
        <v>8271</v>
      </c>
      <c r="Q3130" t="str">
        <f t="shared" si="293"/>
        <v>theater</v>
      </c>
      <c r="R3130" t="str">
        <f t="shared" si="294"/>
        <v>plays</v>
      </c>
      <c r="S3130" s="7">
        <f t="shared" si="290"/>
        <v>42810.784039351856</v>
      </c>
      <c r="T3130" s="7">
        <f t="shared" si="291"/>
        <v>42780.825706018513</v>
      </c>
    </row>
    <row r="3131" spans="1:20" ht="43.2" x14ac:dyDescent="0.5500000000000000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5">
        <v>1492542819</v>
      </c>
      <c r="J3131">
        <v>1489090419</v>
      </c>
      <c r="K3131" t="b">
        <v>0</v>
      </c>
      <c r="L3131">
        <v>1</v>
      </c>
      <c r="M3131">
        <f t="shared" si="289"/>
        <v>10</v>
      </c>
      <c r="N3131" t="b">
        <v>0</v>
      </c>
      <c r="O3131">
        <f t="shared" si="292"/>
        <v>1</v>
      </c>
      <c r="P3131" t="s">
        <v>8271</v>
      </c>
      <c r="Q3131" t="str">
        <f t="shared" si="293"/>
        <v>theater</v>
      </c>
      <c r="R3131" t="str">
        <f t="shared" si="294"/>
        <v>plays</v>
      </c>
      <c r="S3131" s="7">
        <f t="shared" si="290"/>
        <v>42843.801145833335</v>
      </c>
      <c r="T3131" s="7">
        <f t="shared" si="291"/>
        <v>42803.842812499999</v>
      </c>
    </row>
    <row r="3132" spans="1:20" ht="43.2" x14ac:dyDescent="0.5500000000000000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5">
        <v>1492145940</v>
      </c>
      <c r="J3132">
        <v>1489504916</v>
      </c>
      <c r="K3132" t="b">
        <v>0</v>
      </c>
      <c r="L3132">
        <v>4</v>
      </c>
      <c r="M3132">
        <f t="shared" si="289"/>
        <v>93.75</v>
      </c>
      <c r="N3132" t="b">
        <v>0</v>
      </c>
      <c r="O3132">
        <f t="shared" si="292"/>
        <v>4</v>
      </c>
      <c r="P3132" t="s">
        <v>8271</v>
      </c>
      <c r="Q3132" t="str">
        <f t="shared" si="293"/>
        <v>theater</v>
      </c>
      <c r="R3132" t="str">
        <f t="shared" si="294"/>
        <v>plays</v>
      </c>
      <c r="S3132" s="7">
        <f t="shared" si="290"/>
        <v>42839.207638888889</v>
      </c>
      <c r="T3132" s="7">
        <f t="shared" si="291"/>
        <v>42808.640231481477</v>
      </c>
    </row>
    <row r="3133" spans="1:20" ht="28.8" x14ac:dyDescent="0.5500000000000000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5">
        <v>1491656045</v>
      </c>
      <c r="J3133">
        <v>1489067645</v>
      </c>
      <c r="K3133" t="b">
        <v>0</v>
      </c>
      <c r="L3133">
        <v>12</v>
      </c>
      <c r="M3133">
        <f t="shared" si="289"/>
        <v>53.75</v>
      </c>
      <c r="N3133" t="b">
        <v>0</v>
      </c>
      <c r="O3133">
        <f t="shared" si="292"/>
        <v>16</v>
      </c>
      <c r="P3133" t="s">
        <v>8271</v>
      </c>
      <c r="Q3133" t="str">
        <f t="shared" si="293"/>
        <v>theater</v>
      </c>
      <c r="R3133" t="str">
        <f t="shared" si="294"/>
        <v>plays</v>
      </c>
      <c r="S3133" s="7">
        <f t="shared" si="290"/>
        <v>42833.537557870368</v>
      </c>
      <c r="T3133" s="7">
        <f t="shared" si="291"/>
        <v>42803.579224537039</v>
      </c>
    </row>
    <row r="3134" spans="1:20" ht="28.8" x14ac:dyDescent="0.5500000000000000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5">
        <v>1492759460</v>
      </c>
      <c r="J3134">
        <v>1487579060</v>
      </c>
      <c r="K3134" t="b">
        <v>0</v>
      </c>
      <c r="L3134">
        <v>1</v>
      </c>
      <c r="M3134">
        <f t="shared" si="289"/>
        <v>10</v>
      </c>
      <c r="N3134" t="b">
        <v>0</v>
      </c>
      <c r="O3134">
        <f t="shared" si="292"/>
        <v>0</v>
      </c>
      <c r="P3134" t="s">
        <v>8271</v>
      </c>
      <c r="Q3134" t="str">
        <f t="shared" si="293"/>
        <v>theater</v>
      </c>
      <c r="R3134" t="str">
        <f t="shared" si="294"/>
        <v>plays</v>
      </c>
      <c r="S3134" s="7">
        <f t="shared" si="290"/>
        <v>42846.308564814812</v>
      </c>
      <c r="T3134" s="7">
        <f t="shared" si="291"/>
        <v>42786.350231481483</v>
      </c>
    </row>
    <row r="3135" spans="1:20" ht="43.2" hidden="1" x14ac:dyDescent="0.5500000000000000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5">
        <v>1490358834</v>
      </c>
      <c r="J3135">
        <v>1487770434</v>
      </c>
      <c r="K3135" t="b">
        <v>0</v>
      </c>
      <c r="L3135">
        <v>16</v>
      </c>
      <c r="M3135">
        <f t="shared" si="289"/>
        <v>33.75</v>
      </c>
      <c r="N3135" t="b">
        <v>0</v>
      </c>
      <c r="O3135">
        <f t="shared" si="292"/>
        <v>108</v>
      </c>
      <c r="P3135" t="s">
        <v>8271</v>
      </c>
      <c r="Q3135" t="str">
        <f t="shared" si="293"/>
        <v>theater</v>
      </c>
      <c r="R3135" t="str">
        <f t="shared" si="294"/>
        <v>plays</v>
      </c>
      <c r="S3135" s="7">
        <f t="shared" si="290"/>
        <v>42818.523541666669</v>
      </c>
      <c r="T3135" s="7">
        <f t="shared" si="291"/>
        <v>42788.565208333333</v>
      </c>
    </row>
    <row r="3136" spans="1:20" ht="43.2" hidden="1" x14ac:dyDescent="0.5500000000000000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5">
        <v>1490631419</v>
      </c>
      <c r="J3136">
        <v>1488820619</v>
      </c>
      <c r="K3136" t="b">
        <v>0</v>
      </c>
      <c r="L3136">
        <v>12</v>
      </c>
      <c r="M3136">
        <f t="shared" si="289"/>
        <v>18.75</v>
      </c>
      <c r="N3136" t="b">
        <v>0</v>
      </c>
      <c r="O3136">
        <f t="shared" si="292"/>
        <v>23</v>
      </c>
      <c r="P3136" t="s">
        <v>8271</v>
      </c>
      <c r="Q3136" t="str">
        <f t="shared" si="293"/>
        <v>theater</v>
      </c>
      <c r="R3136" t="str">
        <f t="shared" si="294"/>
        <v>plays</v>
      </c>
      <c r="S3136" s="7">
        <f t="shared" si="290"/>
        <v>42821.678460648152</v>
      </c>
      <c r="T3136" s="7">
        <f t="shared" si="291"/>
        <v>42800.720127314817</v>
      </c>
    </row>
    <row r="3137" spans="1:20" ht="43.2" x14ac:dyDescent="0.5500000000000000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5">
        <v>1491277121</v>
      </c>
      <c r="J3137">
        <v>1489376321</v>
      </c>
      <c r="K3137" t="b">
        <v>0</v>
      </c>
      <c r="L3137">
        <v>7</v>
      </c>
      <c r="M3137">
        <f t="shared" si="289"/>
        <v>23.14</v>
      </c>
      <c r="N3137" t="b">
        <v>0</v>
      </c>
      <c r="O3137">
        <f t="shared" si="292"/>
        <v>21</v>
      </c>
      <c r="P3137" t="s">
        <v>8271</v>
      </c>
      <c r="Q3137" t="str">
        <f t="shared" si="293"/>
        <v>theater</v>
      </c>
      <c r="R3137" t="str">
        <f t="shared" si="294"/>
        <v>plays</v>
      </c>
      <c r="S3137" s="7">
        <f t="shared" si="290"/>
        <v>42829.151863425926</v>
      </c>
      <c r="T3137" s="7">
        <f t="shared" si="291"/>
        <v>42807.151863425926</v>
      </c>
    </row>
    <row r="3138" spans="1:20" ht="43.2" hidden="1" x14ac:dyDescent="0.5500000000000000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5">
        <v>1491001140</v>
      </c>
      <c r="J3138">
        <v>1487847954</v>
      </c>
      <c r="K3138" t="b">
        <v>0</v>
      </c>
      <c r="L3138">
        <v>22</v>
      </c>
      <c r="M3138">
        <f t="shared" ref="M3138:M3201" si="295">IF(L3138=0,0,ROUND(E3138/L3138,2))</f>
        <v>29.05</v>
      </c>
      <c r="N3138" t="b">
        <v>0</v>
      </c>
      <c r="O3138">
        <f t="shared" si="292"/>
        <v>128</v>
      </c>
      <c r="P3138" t="s">
        <v>8271</v>
      </c>
      <c r="Q3138" t="str">
        <f t="shared" si="293"/>
        <v>theater</v>
      </c>
      <c r="R3138" t="str">
        <f t="shared" si="294"/>
        <v>plays</v>
      </c>
      <c r="S3138" s="7">
        <f t="shared" ref="S3138:S3201" si="296">(((I3138/60)/60)/24)+DATE(1970,1,1)</f>
        <v>42825.957638888889</v>
      </c>
      <c r="T3138" s="7">
        <f t="shared" ref="T3138:T3201" si="297">(((J3138/60)/60)/24)+DATE(1970,1,1)</f>
        <v>42789.462430555555</v>
      </c>
    </row>
    <row r="3139" spans="1:20" ht="28.8" x14ac:dyDescent="0.5500000000000000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5">
        <v>1493838720</v>
      </c>
      <c r="J3139">
        <v>1489439669</v>
      </c>
      <c r="K3139" t="b">
        <v>0</v>
      </c>
      <c r="L3139">
        <v>1</v>
      </c>
      <c r="M3139">
        <f t="shared" si="295"/>
        <v>50</v>
      </c>
      <c r="N3139" t="b">
        <v>0</v>
      </c>
      <c r="O3139">
        <f t="shared" ref="O3139:O3202" si="298">ROUND(($E3139*100)/$D3139,0)</f>
        <v>3</v>
      </c>
      <c r="P3139" t="s">
        <v>8271</v>
      </c>
      <c r="Q3139" t="str">
        <f t="shared" ref="Q3139:Q3202" si="299">LEFT(P3139,FIND("/",P3139)-1)</f>
        <v>theater</v>
      </c>
      <c r="R3139" t="str">
        <f t="shared" si="294"/>
        <v>plays</v>
      </c>
      <c r="S3139" s="7">
        <f t="shared" si="296"/>
        <v>42858.8</v>
      </c>
      <c r="T3139" s="7">
        <f t="shared" si="297"/>
        <v>42807.885057870371</v>
      </c>
    </row>
    <row r="3140" spans="1:20" ht="57.6" hidden="1" x14ac:dyDescent="0.5500000000000000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5">
        <v>1491233407</v>
      </c>
      <c r="J3140">
        <v>1489591807</v>
      </c>
      <c r="K3140" t="b">
        <v>0</v>
      </c>
      <c r="L3140">
        <v>0</v>
      </c>
      <c r="M3140">
        <f t="shared" si="295"/>
        <v>0</v>
      </c>
      <c r="N3140" t="b">
        <v>0</v>
      </c>
      <c r="O3140">
        <f t="shared" si="298"/>
        <v>0</v>
      </c>
      <c r="P3140" t="s">
        <v>8271</v>
      </c>
      <c r="Q3140" t="str">
        <f t="shared" si="299"/>
        <v>theater</v>
      </c>
      <c r="R3140" t="str">
        <f t="shared" si="294"/>
        <v>plays</v>
      </c>
      <c r="S3140" s="7">
        <f t="shared" si="296"/>
        <v>42828.645914351851</v>
      </c>
      <c r="T3140" s="7">
        <f t="shared" si="297"/>
        <v>42809.645914351851</v>
      </c>
    </row>
    <row r="3141" spans="1:20" ht="43.2" hidden="1" x14ac:dyDescent="0.5500000000000000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5">
        <v>1490416380</v>
      </c>
      <c r="J3141">
        <v>1487485760</v>
      </c>
      <c r="K3141" t="b">
        <v>0</v>
      </c>
      <c r="L3141">
        <v>6</v>
      </c>
      <c r="M3141">
        <f t="shared" si="295"/>
        <v>450</v>
      </c>
      <c r="N3141" t="b">
        <v>0</v>
      </c>
      <c r="O3141">
        <f t="shared" si="298"/>
        <v>5</v>
      </c>
      <c r="P3141" t="s">
        <v>8271</v>
      </c>
      <c r="Q3141" t="str">
        <f t="shared" si="299"/>
        <v>theater</v>
      </c>
      <c r="R3141" t="str">
        <f t="shared" si="294"/>
        <v>plays</v>
      </c>
      <c r="S3141" s="7">
        <f t="shared" si="296"/>
        <v>42819.189583333333</v>
      </c>
      <c r="T3141" s="7">
        <f t="shared" si="297"/>
        <v>42785.270370370374</v>
      </c>
    </row>
    <row r="3142" spans="1:20" ht="43.2" hidden="1" x14ac:dyDescent="0.5500000000000000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5">
        <v>1491581703</v>
      </c>
      <c r="J3142">
        <v>1488993303</v>
      </c>
      <c r="K3142" t="b">
        <v>0</v>
      </c>
      <c r="L3142">
        <v>4</v>
      </c>
      <c r="M3142">
        <f t="shared" si="295"/>
        <v>24</v>
      </c>
      <c r="N3142" t="b">
        <v>0</v>
      </c>
      <c r="O3142">
        <f t="shared" si="298"/>
        <v>1</v>
      </c>
      <c r="P3142" t="s">
        <v>8271</v>
      </c>
      <c r="Q3142" t="str">
        <f t="shared" si="299"/>
        <v>theater</v>
      </c>
      <c r="R3142" t="str">
        <f t="shared" si="294"/>
        <v>plays</v>
      </c>
      <c r="S3142" s="7">
        <f t="shared" si="296"/>
        <v>42832.677118055552</v>
      </c>
      <c r="T3142" s="7">
        <f t="shared" si="297"/>
        <v>42802.718784722223</v>
      </c>
    </row>
    <row r="3143" spans="1:20" ht="57.6" hidden="1" x14ac:dyDescent="0.5500000000000000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5">
        <v>1492372800</v>
      </c>
      <c r="J3143">
        <v>1488823488</v>
      </c>
      <c r="K3143" t="b">
        <v>0</v>
      </c>
      <c r="L3143">
        <v>8</v>
      </c>
      <c r="M3143">
        <f t="shared" si="295"/>
        <v>32.25</v>
      </c>
      <c r="N3143" t="b">
        <v>0</v>
      </c>
      <c r="O3143">
        <f t="shared" si="298"/>
        <v>52</v>
      </c>
      <c r="P3143" t="s">
        <v>8271</v>
      </c>
      <c r="Q3143" t="str">
        <f t="shared" si="299"/>
        <v>theater</v>
      </c>
      <c r="R3143" t="str">
        <f t="shared" si="294"/>
        <v>plays</v>
      </c>
      <c r="S3143" s="7">
        <f t="shared" si="296"/>
        <v>42841.833333333328</v>
      </c>
      <c r="T3143" s="7">
        <f t="shared" si="297"/>
        <v>42800.753333333334</v>
      </c>
    </row>
    <row r="3144" spans="1:20" ht="43.2" hidden="1" x14ac:dyDescent="0.5500000000000000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5">
        <v>1489922339</v>
      </c>
      <c r="J3144">
        <v>1487333939</v>
      </c>
      <c r="K3144" t="b">
        <v>0</v>
      </c>
      <c r="L3144">
        <v>3</v>
      </c>
      <c r="M3144">
        <f t="shared" si="295"/>
        <v>15</v>
      </c>
      <c r="N3144" t="b">
        <v>0</v>
      </c>
      <c r="O3144">
        <f t="shared" si="298"/>
        <v>2</v>
      </c>
      <c r="P3144" t="s">
        <v>8271</v>
      </c>
      <c r="Q3144" t="str">
        <f t="shared" si="299"/>
        <v>theater</v>
      </c>
      <c r="R3144" t="str">
        <f t="shared" si="294"/>
        <v>plays</v>
      </c>
      <c r="S3144" s="7">
        <f t="shared" si="296"/>
        <v>42813.471516203703</v>
      </c>
      <c r="T3144" s="7">
        <f t="shared" si="297"/>
        <v>42783.513182870374</v>
      </c>
    </row>
    <row r="3145" spans="1:20" ht="57.6" hidden="1" x14ac:dyDescent="0.5500000000000000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5">
        <v>1491726956</v>
      </c>
      <c r="J3145">
        <v>1489480556</v>
      </c>
      <c r="K3145" t="b">
        <v>0</v>
      </c>
      <c r="L3145">
        <v>0</v>
      </c>
      <c r="M3145">
        <f t="shared" si="295"/>
        <v>0</v>
      </c>
      <c r="N3145" t="b">
        <v>0</v>
      </c>
      <c r="O3145">
        <f t="shared" si="298"/>
        <v>0</v>
      </c>
      <c r="P3145" t="s">
        <v>8271</v>
      </c>
      <c r="Q3145" t="str">
        <f t="shared" si="299"/>
        <v>theater</v>
      </c>
      <c r="R3145" t="str">
        <f t="shared" si="294"/>
        <v>plays</v>
      </c>
      <c r="S3145" s="7">
        <f t="shared" si="296"/>
        <v>42834.358287037037</v>
      </c>
      <c r="T3145" s="7">
        <f t="shared" si="297"/>
        <v>42808.358287037037</v>
      </c>
    </row>
    <row r="3146" spans="1:20" ht="57.6" x14ac:dyDescent="0.5500000000000000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5">
        <v>1489903200</v>
      </c>
      <c r="J3146">
        <v>1488459307</v>
      </c>
      <c r="K3146" t="b">
        <v>0</v>
      </c>
      <c r="L3146">
        <v>30</v>
      </c>
      <c r="M3146">
        <f t="shared" si="295"/>
        <v>251.33</v>
      </c>
      <c r="N3146" t="b">
        <v>0</v>
      </c>
      <c r="O3146">
        <f t="shared" si="298"/>
        <v>75</v>
      </c>
      <c r="P3146" t="s">
        <v>8271</v>
      </c>
      <c r="Q3146" t="str">
        <f t="shared" si="299"/>
        <v>theater</v>
      </c>
      <c r="R3146" t="str">
        <f t="shared" si="294"/>
        <v>plays</v>
      </c>
      <c r="S3146" s="7">
        <f t="shared" si="296"/>
        <v>42813.25</v>
      </c>
      <c r="T3146" s="7">
        <f t="shared" si="297"/>
        <v>42796.538275462968</v>
      </c>
    </row>
    <row r="3147" spans="1:20" ht="43.2" x14ac:dyDescent="0.5500000000000000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5">
        <v>1490659134</v>
      </c>
      <c r="J3147">
        <v>1485478734</v>
      </c>
      <c r="K3147" t="b">
        <v>0</v>
      </c>
      <c r="L3147">
        <v>0</v>
      </c>
      <c r="M3147">
        <f t="shared" si="295"/>
        <v>0</v>
      </c>
      <c r="N3147" t="b">
        <v>0</v>
      </c>
      <c r="O3147">
        <f t="shared" si="298"/>
        <v>0</v>
      </c>
      <c r="P3147" t="s">
        <v>8271</v>
      </c>
      <c r="Q3147" t="str">
        <f t="shared" si="299"/>
        <v>theater</v>
      </c>
      <c r="R3147" t="str">
        <f t="shared" ref="R3147:R3210" si="300">RIGHT(P3147,LEN(P3147)-FIND("/",P3147))</f>
        <v>plays</v>
      </c>
      <c r="S3147" s="7">
        <f t="shared" si="296"/>
        <v>42821.999236111107</v>
      </c>
      <c r="T3147" s="7">
        <f t="shared" si="297"/>
        <v>42762.040902777779</v>
      </c>
    </row>
    <row r="3148" spans="1:20" ht="28.8" hidden="1" x14ac:dyDescent="0.5500000000000000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5">
        <v>1492356166</v>
      </c>
      <c r="J3148">
        <v>1488471766</v>
      </c>
      <c r="K3148" t="b">
        <v>0</v>
      </c>
      <c r="L3148">
        <v>12</v>
      </c>
      <c r="M3148">
        <f t="shared" si="295"/>
        <v>437.5</v>
      </c>
      <c r="N3148" t="b">
        <v>0</v>
      </c>
      <c r="O3148">
        <f t="shared" si="298"/>
        <v>11</v>
      </c>
      <c r="P3148" t="s">
        <v>8271</v>
      </c>
      <c r="Q3148" t="str">
        <f t="shared" si="299"/>
        <v>theater</v>
      </c>
      <c r="R3148" t="str">
        <f t="shared" si="300"/>
        <v>plays</v>
      </c>
      <c r="S3148" s="7">
        <f t="shared" si="296"/>
        <v>42841.640810185185</v>
      </c>
      <c r="T3148" s="7">
        <f t="shared" si="297"/>
        <v>42796.682476851856</v>
      </c>
    </row>
    <row r="3149" spans="1:20" ht="43.2" x14ac:dyDescent="0.5500000000000000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5">
        <v>1415319355</v>
      </c>
      <c r="J3149">
        <v>1411859755</v>
      </c>
      <c r="K3149" t="b">
        <v>1</v>
      </c>
      <c r="L3149">
        <v>213</v>
      </c>
      <c r="M3149">
        <f t="shared" si="295"/>
        <v>110.35</v>
      </c>
      <c r="N3149" t="b">
        <v>1</v>
      </c>
      <c r="O3149">
        <f t="shared" si="298"/>
        <v>118</v>
      </c>
      <c r="P3149" t="s">
        <v>8271</v>
      </c>
      <c r="Q3149" t="str">
        <f t="shared" si="299"/>
        <v>theater</v>
      </c>
      <c r="R3149" t="str">
        <f t="shared" si="300"/>
        <v>plays</v>
      </c>
      <c r="S3149" s="7">
        <f t="shared" si="296"/>
        <v>41950.011053240742</v>
      </c>
      <c r="T3149" s="7">
        <f t="shared" si="297"/>
        <v>41909.969386574077</v>
      </c>
    </row>
    <row r="3150" spans="1:20" ht="28.8" x14ac:dyDescent="0.5500000000000000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5">
        <v>1412136000</v>
      </c>
      <c r="J3150">
        <v>1410278284</v>
      </c>
      <c r="K3150" t="b">
        <v>1</v>
      </c>
      <c r="L3150">
        <v>57</v>
      </c>
      <c r="M3150">
        <f t="shared" si="295"/>
        <v>41.42</v>
      </c>
      <c r="N3150" t="b">
        <v>1</v>
      </c>
      <c r="O3150">
        <f t="shared" si="298"/>
        <v>131</v>
      </c>
      <c r="P3150" t="s">
        <v>8271</v>
      </c>
      <c r="Q3150" t="str">
        <f t="shared" si="299"/>
        <v>theater</v>
      </c>
      <c r="R3150" t="str">
        <f t="shared" si="300"/>
        <v>plays</v>
      </c>
      <c r="S3150" s="7">
        <f t="shared" si="296"/>
        <v>41913.166666666664</v>
      </c>
      <c r="T3150" s="7">
        <f t="shared" si="297"/>
        <v>41891.665324074071</v>
      </c>
    </row>
    <row r="3151" spans="1:20" ht="43.2" x14ac:dyDescent="0.5500000000000000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5">
        <v>1354845600</v>
      </c>
      <c r="J3151">
        <v>1352766300</v>
      </c>
      <c r="K3151" t="b">
        <v>1</v>
      </c>
      <c r="L3151">
        <v>25</v>
      </c>
      <c r="M3151">
        <f t="shared" si="295"/>
        <v>52</v>
      </c>
      <c r="N3151" t="b">
        <v>1</v>
      </c>
      <c r="O3151">
        <f t="shared" si="298"/>
        <v>104</v>
      </c>
      <c r="P3151" t="s">
        <v>8271</v>
      </c>
      <c r="Q3151" t="str">
        <f t="shared" si="299"/>
        <v>theater</v>
      </c>
      <c r="R3151" t="str">
        <f t="shared" si="300"/>
        <v>plays</v>
      </c>
      <c r="S3151" s="7">
        <f t="shared" si="296"/>
        <v>41250.083333333336</v>
      </c>
      <c r="T3151" s="7">
        <f t="shared" si="297"/>
        <v>41226.017361111109</v>
      </c>
    </row>
    <row r="3152" spans="1:20" ht="57.6" x14ac:dyDescent="0.5500000000000000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5">
        <v>1295928000</v>
      </c>
      <c r="J3152">
        <v>1288160403</v>
      </c>
      <c r="K3152" t="b">
        <v>1</v>
      </c>
      <c r="L3152">
        <v>104</v>
      </c>
      <c r="M3152">
        <f t="shared" si="295"/>
        <v>33.99</v>
      </c>
      <c r="N3152" t="b">
        <v>1</v>
      </c>
      <c r="O3152">
        <f t="shared" si="298"/>
        <v>101</v>
      </c>
      <c r="P3152" t="s">
        <v>8271</v>
      </c>
      <c r="Q3152" t="str">
        <f t="shared" si="299"/>
        <v>theater</v>
      </c>
      <c r="R3152" t="str">
        <f t="shared" si="300"/>
        <v>plays</v>
      </c>
      <c r="S3152" s="7">
        <f t="shared" si="296"/>
        <v>40568.166666666664</v>
      </c>
      <c r="T3152" s="7">
        <f t="shared" si="297"/>
        <v>40478.263923611114</v>
      </c>
    </row>
    <row r="3153" spans="1:20" ht="43.2" x14ac:dyDescent="0.5500000000000000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5">
        <v>1410379774</v>
      </c>
      <c r="J3153">
        <v>1407787774</v>
      </c>
      <c r="K3153" t="b">
        <v>1</v>
      </c>
      <c r="L3153">
        <v>34</v>
      </c>
      <c r="M3153">
        <f t="shared" si="295"/>
        <v>103.35</v>
      </c>
      <c r="N3153" t="b">
        <v>1</v>
      </c>
      <c r="O3153">
        <f t="shared" si="298"/>
        <v>100</v>
      </c>
      <c r="P3153" t="s">
        <v>8271</v>
      </c>
      <c r="Q3153" t="str">
        <f t="shared" si="299"/>
        <v>theater</v>
      </c>
      <c r="R3153" t="str">
        <f t="shared" si="300"/>
        <v>plays</v>
      </c>
      <c r="S3153" s="7">
        <f t="shared" si="296"/>
        <v>41892.83997685185</v>
      </c>
      <c r="T3153" s="7">
        <f t="shared" si="297"/>
        <v>41862.83997685185</v>
      </c>
    </row>
    <row r="3154" spans="1:20" ht="43.2" hidden="1" x14ac:dyDescent="0.5500000000000000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5">
        <v>1383425367</v>
      </c>
      <c r="J3154">
        <v>1380833367</v>
      </c>
      <c r="K3154" t="b">
        <v>1</v>
      </c>
      <c r="L3154">
        <v>67</v>
      </c>
      <c r="M3154">
        <f t="shared" si="295"/>
        <v>34.79</v>
      </c>
      <c r="N3154" t="b">
        <v>1</v>
      </c>
      <c r="O3154">
        <f t="shared" si="298"/>
        <v>106</v>
      </c>
      <c r="P3154" t="s">
        <v>8271</v>
      </c>
      <c r="Q3154" t="str">
        <f t="shared" si="299"/>
        <v>theater</v>
      </c>
      <c r="R3154" t="str">
        <f t="shared" si="300"/>
        <v>plays</v>
      </c>
      <c r="S3154" s="7">
        <f t="shared" si="296"/>
        <v>41580.867673611108</v>
      </c>
      <c r="T3154" s="7">
        <f t="shared" si="297"/>
        <v>41550.867673611108</v>
      </c>
    </row>
    <row r="3155" spans="1:20" ht="43.2" x14ac:dyDescent="0.5500000000000000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5">
        <v>1304225940</v>
      </c>
      <c r="J3155">
        <v>1301542937</v>
      </c>
      <c r="K3155" t="b">
        <v>1</v>
      </c>
      <c r="L3155">
        <v>241</v>
      </c>
      <c r="M3155">
        <f t="shared" si="295"/>
        <v>41.77</v>
      </c>
      <c r="N3155" t="b">
        <v>1</v>
      </c>
      <c r="O3155">
        <f t="shared" si="298"/>
        <v>336</v>
      </c>
      <c r="P3155" t="s">
        <v>8271</v>
      </c>
      <c r="Q3155" t="str">
        <f t="shared" si="299"/>
        <v>theater</v>
      </c>
      <c r="R3155" t="str">
        <f t="shared" si="300"/>
        <v>plays</v>
      </c>
      <c r="S3155" s="7">
        <f t="shared" si="296"/>
        <v>40664.207638888889</v>
      </c>
      <c r="T3155" s="7">
        <f t="shared" si="297"/>
        <v>40633.154363425929</v>
      </c>
    </row>
    <row r="3156" spans="1:20" ht="43.2" x14ac:dyDescent="0.5500000000000000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5">
        <v>1333310458</v>
      </c>
      <c r="J3156">
        <v>1330722058</v>
      </c>
      <c r="K3156" t="b">
        <v>1</v>
      </c>
      <c r="L3156">
        <v>123</v>
      </c>
      <c r="M3156">
        <f t="shared" si="295"/>
        <v>64.27</v>
      </c>
      <c r="N3156" t="b">
        <v>1</v>
      </c>
      <c r="O3156">
        <f t="shared" si="298"/>
        <v>113</v>
      </c>
      <c r="P3156" t="s">
        <v>8271</v>
      </c>
      <c r="Q3156" t="str">
        <f t="shared" si="299"/>
        <v>theater</v>
      </c>
      <c r="R3156" t="str">
        <f t="shared" si="300"/>
        <v>plays</v>
      </c>
      <c r="S3156" s="7">
        <f t="shared" si="296"/>
        <v>41000.834004629629</v>
      </c>
      <c r="T3156" s="7">
        <f t="shared" si="297"/>
        <v>40970.875671296293</v>
      </c>
    </row>
    <row r="3157" spans="1:20" ht="43.2" hidden="1" x14ac:dyDescent="0.5500000000000000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5">
        <v>1356004725</v>
      </c>
      <c r="J3157">
        <v>1353412725</v>
      </c>
      <c r="K3157" t="b">
        <v>1</v>
      </c>
      <c r="L3157">
        <v>302</v>
      </c>
      <c r="M3157">
        <f t="shared" si="295"/>
        <v>31.21</v>
      </c>
      <c r="N3157" t="b">
        <v>1</v>
      </c>
      <c r="O3157">
        <f t="shared" si="298"/>
        <v>189</v>
      </c>
      <c r="P3157" t="s">
        <v>8271</v>
      </c>
      <c r="Q3157" t="str">
        <f t="shared" si="299"/>
        <v>theater</v>
      </c>
      <c r="R3157" t="str">
        <f t="shared" si="300"/>
        <v>plays</v>
      </c>
      <c r="S3157" s="7">
        <f t="shared" si="296"/>
        <v>41263.499131944445</v>
      </c>
      <c r="T3157" s="7">
        <f t="shared" si="297"/>
        <v>41233.499131944445</v>
      </c>
    </row>
    <row r="3158" spans="1:20" ht="43.2" x14ac:dyDescent="0.5500000000000000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5">
        <v>1338591144</v>
      </c>
      <c r="J3158">
        <v>1335567144</v>
      </c>
      <c r="K3158" t="b">
        <v>1</v>
      </c>
      <c r="L3158">
        <v>89</v>
      </c>
      <c r="M3158">
        <f t="shared" si="295"/>
        <v>62.92</v>
      </c>
      <c r="N3158" t="b">
        <v>1</v>
      </c>
      <c r="O3158">
        <f t="shared" si="298"/>
        <v>102</v>
      </c>
      <c r="P3158" t="s">
        <v>8271</v>
      </c>
      <c r="Q3158" t="str">
        <f t="shared" si="299"/>
        <v>theater</v>
      </c>
      <c r="R3158" t="str">
        <f t="shared" si="300"/>
        <v>plays</v>
      </c>
      <c r="S3158" s="7">
        <f t="shared" si="296"/>
        <v>41061.953055555554</v>
      </c>
      <c r="T3158" s="7">
        <f t="shared" si="297"/>
        <v>41026.953055555554</v>
      </c>
    </row>
    <row r="3159" spans="1:20" ht="28.8" x14ac:dyDescent="0.5500000000000000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5">
        <v>1405746000</v>
      </c>
      <c r="J3159">
        <v>1404932105</v>
      </c>
      <c r="K3159" t="b">
        <v>1</v>
      </c>
      <c r="L3159">
        <v>41</v>
      </c>
      <c r="M3159">
        <f t="shared" si="295"/>
        <v>98.54</v>
      </c>
      <c r="N3159" t="b">
        <v>1</v>
      </c>
      <c r="O3159">
        <f t="shared" si="298"/>
        <v>101</v>
      </c>
      <c r="P3159" t="s">
        <v>8271</v>
      </c>
      <c r="Q3159" t="str">
        <f t="shared" si="299"/>
        <v>theater</v>
      </c>
      <c r="R3159" t="str">
        <f t="shared" si="300"/>
        <v>plays</v>
      </c>
      <c r="S3159" s="7">
        <f t="shared" si="296"/>
        <v>41839.208333333336</v>
      </c>
      <c r="T3159" s="7">
        <f t="shared" si="297"/>
        <v>41829.788252314815</v>
      </c>
    </row>
    <row r="3160" spans="1:20" ht="28.8" x14ac:dyDescent="0.5500000000000000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5">
        <v>1374523752</v>
      </c>
      <c r="J3160">
        <v>1371931752</v>
      </c>
      <c r="K3160" t="b">
        <v>1</v>
      </c>
      <c r="L3160">
        <v>69</v>
      </c>
      <c r="M3160">
        <f t="shared" si="295"/>
        <v>82.61</v>
      </c>
      <c r="N3160" t="b">
        <v>1</v>
      </c>
      <c r="O3160">
        <f t="shared" si="298"/>
        <v>114</v>
      </c>
      <c r="P3160" t="s">
        <v>8271</v>
      </c>
      <c r="Q3160" t="str">
        <f t="shared" si="299"/>
        <v>theater</v>
      </c>
      <c r="R3160" t="str">
        <f t="shared" si="300"/>
        <v>plays</v>
      </c>
      <c r="S3160" s="7">
        <f t="shared" si="296"/>
        <v>41477.839722222219</v>
      </c>
      <c r="T3160" s="7">
        <f t="shared" si="297"/>
        <v>41447.839722222219</v>
      </c>
    </row>
    <row r="3161" spans="1:20" ht="28.8" x14ac:dyDescent="0.5500000000000000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5">
        <v>1326927600</v>
      </c>
      <c r="J3161">
        <v>1323221761</v>
      </c>
      <c r="K3161" t="b">
        <v>1</v>
      </c>
      <c r="L3161">
        <v>52</v>
      </c>
      <c r="M3161">
        <f t="shared" si="295"/>
        <v>38.5</v>
      </c>
      <c r="N3161" t="b">
        <v>1</v>
      </c>
      <c r="O3161">
        <f t="shared" si="298"/>
        <v>133</v>
      </c>
      <c r="P3161" t="s">
        <v>8271</v>
      </c>
      <c r="Q3161" t="str">
        <f t="shared" si="299"/>
        <v>theater</v>
      </c>
      <c r="R3161" t="str">
        <f t="shared" si="300"/>
        <v>plays</v>
      </c>
      <c r="S3161" s="7">
        <f t="shared" si="296"/>
        <v>40926.958333333336</v>
      </c>
      <c r="T3161" s="7">
        <f t="shared" si="297"/>
        <v>40884.066678240742</v>
      </c>
    </row>
    <row r="3162" spans="1:20" ht="43.2" x14ac:dyDescent="0.5500000000000000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5">
        <v>1407905940</v>
      </c>
      <c r="J3162">
        <v>1405923687</v>
      </c>
      <c r="K3162" t="b">
        <v>1</v>
      </c>
      <c r="L3162">
        <v>57</v>
      </c>
      <c r="M3162">
        <f t="shared" si="295"/>
        <v>80.16</v>
      </c>
      <c r="N3162" t="b">
        <v>1</v>
      </c>
      <c r="O3162">
        <f t="shared" si="298"/>
        <v>102</v>
      </c>
      <c r="P3162" t="s">
        <v>8271</v>
      </c>
      <c r="Q3162" t="str">
        <f t="shared" si="299"/>
        <v>theater</v>
      </c>
      <c r="R3162" t="str">
        <f t="shared" si="300"/>
        <v>plays</v>
      </c>
      <c r="S3162" s="7">
        <f t="shared" si="296"/>
        <v>41864.207638888889</v>
      </c>
      <c r="T3162" s="7">
        <f t="shared" si="297"/>
        <v>41841.26489583333</v>
      </c>
    </row>
    <row r="3163" spans="1:20" ht="43.2" hidden="1" x14ac:dyDescent="0.5500000000000000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5">
        <v>1413377522</v>
      </c>
      <c r="J3163">
        <v>1410785522</v>
      </c>
      <c r="K3163" t="b">
        <v>1</v>
      </c>
      <c r="L3163">
        <v>74</v>
      </c>
      <c r="M3163">
        <f t="shared" si="295"/>
        <v>28.41</v>
      </c>
      <c r="N3163" t="b">
        <v>1</v>
      </c>
      <c r="O3163">
        <f t="shared" si="298"/>
        <v>105</v>
      </c>
      <c r="P3163" t="s">
        <v>8271</v>
      </c>
      <c r="Q3163" t="str">
        <f t="shared" si="299"/>
        <v>theater</v>
      </c>
      <c r="R3163" t="str">
        <f t="shared" si="300"/>
        <v>plays</v>
      </c>
      <c r="S3163" s="7">
        <f t="shared" si="296"/>
        <v>41927.536134259259</v>
      </c>
      <c r="T3163" s="7">
        <f t="shared" si="297"/>
        <v>41897.536134259259</v>
      </c>
    </row>
    <row r="3164" spans="1:20" ht="43.2" x14ac:dyDescent="0.5500000000000000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5">
        <v>1404698400</v>
      </c>
      <c r="J3164">
        <v>1402331262</v>
      </c>
      <c r="K3164" t="b">
        <v>1</v>
      </c>
      <c r="L3164">
        <v>63</v>
      </c>
      <c r="M3164">
        <f t="shared" si="295"/>
        <v>80.73</v>
      </c>
      <c r="N3164" t="b">
        <v>1</v>
      </c>
      <c r="O3164">
        <f t="shared" si="298"/>
        <v>127</v>
      </c>
      <c r="P3164" t="s">
        <v>8271</v>
      </c>
      <c r="Q3164" t="str">
        <f t="shared" si="299"/>
        <v>theater</v>
      </c>
      <c r="R3164" t="str">
        <f t="shared" si="300"/>
        <v>plays</v>
      </c>
      <c r="S3164" s="7">
        <f t="shared" si="296"/>
        <v>41827.083333333336</v>
      </c>
      <c r="T3164" s="7">
        <f t="shared" si="297"/>
        <v>41799.685902777775</v>
      </c>
    </row>
    <row r="3165" spans="1:20" ht="43.2" x14ac:dyDescent="0.5500000000000000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5">
        <v>1402855525</v>
      </c>
      <c r="J3165">
        <v>1400263525</v>
      </c>
      <c r="K3165" t="b">
        <v>1</v>
      </c>
      <c r="L3165">
        <v>72</v>
      </c>
      <c r="M3165">
        <f t="shared" si="295"/>
        <v>200.69</v>
      </c>
      <c r="N3165" t="b">
        <v>1</v>
      </c>
      <c r="O3165">
        <f t="shared" si="298"/>
        <v>111</v>
      </c>
      <c r="P3165" t="s">
        <v>8271</v>
      </c>
      <c r="Q3165" t="str">
        <f t="shared" si="299"/>
        <v>theater</v>
      </c>
      <c r="R3165" t="str">
        <f t="shared" si="300"/>
        <v>plays</v>
      </c>
      <c r="S3165" s="7">
        <f t="shared" si="296"/>
        <v>41805.753761574073</v>
      </c>
      <c r="T3165" s="7">
        <f t="shared" si="297"/>
        <v>41775.753761574073</v>
      </c>
    </row>
    <row r="3166" spans="1:20" ht="43.2" x14ac:dyDescent="0.5500000000000000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5">
        <v>1402341615</v>
      </c>
      <c r="J3166">
        <v>1399490415</v>
      </c>
      <c r="K3166" t="b">
        <v>1</v>
      </c>
      <c r="L3166">
        <v>71</v>
      </c>
      <c r="M3166">
        <f t="shared" si="295"/>
        <v>37.590000000000003</v>
      </c>
      <c r="N3166" t="b">
        <v>1</v>
      </c>
      <c r="O3166">
        <f t="shared" si="298"/>
        <v>107</v>
      </c>
      <c r="P3166" t="s">
        <v>8271</v>
      </c>
      <c r="Q3166" t="str">
        <f t="shared" si="299"/>
        <v>theater</v>
      </c>
      <c r="R3166" t="str">
        <f t="shared" si="300"/>
        <v>plays</v>
      </c>
      <c r="S3166" s="7">
        <f t="shared" si="296"/>
        <v>41799.80572916667</v>
      </c>
      <c r="T3166" s="7">
        <f t="shared" si="297"/>
        <v>41766.80572916667</v>
      </c>
    </row>
    <row r="3167" spans="1:20" ht="43.2" x14ac:dyDescent="0.5500000000000000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5">
        <v>1304395140</v>
      </c>
      <c r="J3167">
        <v>1302493760</v>
      </c>
      <c r="K3167" t="b">
        <v>1</v>
      </c>
      <c r="L3167">
        <v>21</v>
      </c>
      <c r="M3167">
        <f t="shared" si="295"/>
        <v>58.1</v>
      </c>
      <c r="N3167" t="b">
        <v>1</v>
      </c>
      <c r="O3167">
        <f t="shared" si="298"/>
        <v>163</v>
      </c>
      <c r="P3167" t="s">
        <v>8271</v>
      </c>
      <c r="Q3167" t="str">
        <f t="shared" si="299"/>
        <v>theater</v>
      </c>
      <c r="R3167" t="str">
        <f t="shared" si="300"/>
        <v>plays</v>
      </c>
      <c r="S3167" s="7">
        <f t="shared" si="296"/>
        <v>40666.165972222225</v>
      </c>
      <c r="T3167" s="7">
        <f t="shared" si="297"/>
        <v>40644.159259259257</v>
      </c>
    </row>
    <row r="3168" spans="1:20" ht="43.2" x14ac:dyDescent="0.5500000000000000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5">
        <v>1416988740</v>
      </c>
      <c r="J3168">
        <v>1414514153</v>
      </c>
      <c r="K3168" t="b">
        <v>1</v>
      </c>
      <c r="L3168">
        <v>930</v>
      </c>
      <c r="M3168">
        <f t="shared" si="295"/>
        <v>60.3</v>
      </c>
      <c r="N3168" t="b">
        <v>1</v>
      </c>
      <c r="O3168">
        <f t="shared" si="298"/>
        <v>160</v>
      </c>
      <c r="P3168" t="s">
        <v>8271</v>
      </c>
      <c r="Q3168" t="str">
        <f t="shared" si="299"/>
        <v>theater</v>
      </c>
      <c r="R3168" t="str">
        <f t="shared" si="300"/>
        <v>plays</v>
      </c>
      <c r="S3168" s="7">
        <f t="shared" si="296"/>
        <v>41969.332638888889</v>
      </c>
      <c r="T3168" s="7">
        <f t="shared" si="297"/>
        <v>41940.69158564815</v>
      </c>
    </row>
    <row r="3169" spans="1:20" ht="28.8" x14ac:dyDescent="0.5500000000000000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5">
        <v>1406952781</v>
      </c>
      <c r="J3169">
        <v>1405743181</v>
      </c>
      <c r="K3169" t="b">
        <v>1</v>
      </c>
      <c r="L3169">
        <v>55</v>
      </c>
      <c r="M3169">
        <f t="shared" si="295"/>
        <v>63.36</v>
      </c>
      <c r="N3169" t="b">
        <v>1</v>
      </c>
      <c r="O3169">
        <f t="shared" si="298"/>
        <v>116</v>
      </c>
      <c r="P3169" t="s">
        <v>8271</v>
      </c>
      <c r="Q3169" t="str">
        <f t="shared" si="299"/>
        <v>theater</v>
      </c>
      <c r="R3169" t="str">
        <f t="shared" si="300"/>
        <v>plays</v>
      </c>
      <c r="S3169" s="7">
        <f t="shared" si="296"/>
        <v>41853.175706018519</v>
      </c>
      <c r="T3169" s="7">
        <f t="shared" si="297"/>
        <v>41839.175706018519</v>
      </c>
    </row>
    <row r="3170" spans="1:20" ht="43.2" x14ac:dyDescent="0.5500000000000000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5">
        <v>1402696800</v>
      </c>
      <c r="J3170">
        <v>1399948353</v>
      </c>
      <c r="K3170" t="b">
        <v>1</v>
      </c>
      <c r="L3170">
        <v>61</v>
      </c>
      <c r="M3170">
        <f t="shared" si="295"/>
        <v>50.9</v>
      </c>
      <c r="N3170" t="b">
        <v>1</v>
      </c>
      <c r="O3170">
        <f t="shared" si="298"/>
        <v>124</v>
      </c>
      <c r="P3170" t="s">
        <v>8271</v>
      </c>
      <c r="Q3170" t="str">
        <f t="shared" si="299"/>
        <v>theater</v>
      </c>
      <c r="R3170" t="str">
        <f t="shared" si="300"/>
        <v>plays</v>
      </c>
      <c r="S3170" s="7">
        <f t="shared" si="296"/>
        <v>41803.916666666664</v>
      </c>
      <c r="T3170" s="7">
        <f t="shared" si="297"/>
        <v>41772.105937500004</v>
      </c>
    </row>
    <row r="3171" spans="1:20" ht="28.8" x14ac:dyDescent="0.5500000000000000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5">
        <v>1386910740</v>
      </c>
      <c r="J3171">
        <v>1384364561</v>
      </c>
      <c r="K3171" t="b">
        <v>1</v>
      </c>
      <c r="L3171">
        <v>82</v>
      </c>
      <c r="M3171">
        <f t="shared" si="295"/>
        <v>100.5</v>
      </c>
      <c r="N3171" t="b">
        <v>1</v>
      </c>
      <c r="O3171">
        <f t="shared" si="298"/>
        <v>103</v>
      </c>
      <c r="P3171" t="s">
        <v>8271</v>
      </c>
      <c r="Q3171" t="str">
        <f t="shared" si="299"/>
        <v>theater</v>
      </c>
      <c r="R3171" t="str">
        <f t="shared" si="300"/>
        <v>plays</v>
      </c>
      <c r="S3171" s="7">
        <f t="shared" si="296"/>
        <v>41621.207638888889</v>
      </c>
      <c r="T3171" s="7">
        <f t="shared" si="297"/>
        <v>41591.737974537034</v>
      </c>
    </row>
    <row r="3172" spans="1:20" ht="43.2" x14ac:dyDescent="0.5500000000000000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5">
        <v>1404273600</v>
      </c>
      <c r="J3172">
        <v>1401414944</v>
      </c>
      <c r="K3172" t="b">
        <v>1</v>
      </c>
      <c r="L3172">
        <v>71</v>
      </c>
      <c r="M3172">
        <f t="shared" si="295"/>
        <v>31.62</v>
      </c>
      <c r="N3172" t="b">
        <v>1</v>
      </c>
      <c r="O3172">
        <f t="shared" si="298"/>
        <v>112</v>
      </c>
      <c r="P3172" t="s">
        <v>8271</v>
      </c>
      <c r="Q3172" t="str">
        <f t="shared" si="299"/>
        <v>theater</v>
      </c>
      <c r="R3172" t="str">
        <f t="shared" si="300"/>
        <v>plays</v>
      </c>
      <c r="S3172" s="7">
        <f t="shared" si="296"/>
        <v>41822.166666666664</v>
      </c>
      <c r="T3172" s="7">
        <f t="shared" si="297"/>
        <v>41789.080370370371</v>
      </c>
    </row>
    <row r="3173" spans="1:20" ht="43.2" hidden="1" x14ac:dyDescent="0.5500000000000000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5">
        <v>1462545358</v>
      </c>
      <c r="J3173">
        <v>1459953358</v>
      </c>
      <c r="K3173" t="b">
        <v>1</v>
      </c>
      <c r="L3173">
        <v>117</v>
      </c>
      <c r="M3173">
        <f t="shared" si="295"/>
        <v>65.099999999999994</v>
      </c>
      <c r="N3173" t="b">
        <v>1</v>
      </c>
      <c r="O3173">
        <f t="shared" si="298"/>
        <v>109</v>
      </c>
      <c r="P3173" t="s">
        <v>8271</v>
      </c>
      <c r="Q3173" t="str">
        <f t="shared" si="299"/>
        <v>theater</v>
      </c>
      <c r="R3173" t="str">
        <f t="shared" si="300"/>
        <v>plays</v>
      </c>
      <c r="S3173" s="7">
        <f t="shared" si="296"/>
        <v>42496.608310185184</v>
      </c>
      <c r="T3173" s="7">
        <f t="shared" si="297"/>
        <v>42466.608310185184</v>
      </c>
    </row>
    <row r="3174" spans="1:20" ht="43.2" x14ac:dyDescent="0.5500000000000000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5">
        <v>1329240668</v>
      </c>
      <c r="J3174">
        <v>1326648668</v>
      </c>
      <c r="K3174" t="b">
        <v>1</v>
      </c>
      <c r="L3174">
        <v>29</v>
      </c>
      <c r="M3174">
        <f t="shared" si="295"/>
        <v>79.31</v>
      </c>
      <c r="N3174" t="b">
        <v>1</v>
      </c>
      <c r="O3174">
        <f t="shared" si="298"/>
        <v>115</v>
      </c>
      <c r="P3174" t="s">
        <v>8271</v>
      </c>
      <c r="Q3174" t="str">
        <f t="shared" si="299"/>
        <v>theater</v>
      </c>
      <c r="R3174" t="str">
        <f t="shared" si="300"/>
        <v>plays</v>
      </c>
      <c r="S3174" s="7">
        <f t="shared" si="296"/>
        <v>40953.729953703703</v>
      </c>
      <c r="T3174" s="7">
        <f t="shared" si="297"/>
        <v>40923.729953703703</v>
      </c>
    </row>
    <row r="3175" spans="1:20" ht="43.2" x14ac:dyDescent="0.5500000000000000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5">
        <v>1411765492</v>
      </c>
      <c r="J3175">
        <v>1409173492</v>
      </c>
      <c r="K3175" t="b">
        <v>1</v>
      </c>
      <c r="L3175">
        <v>74</v>
      </c>
      <c r="M3175">
        <f t="shared" si="295"/>
        <v>139.19</v>
      </c>
      <c r="N3175" t="b">
        <v>1</v>
      </c>
      <c r="O3175">
        <f t="shared" si="298"/>
        <v>103</v>
      </c>
      <c r="P3175" t="s">
        <v>8271</v>
      </c>
      <c r="Q3175" t="str">
        <f t="shared" si="299"/>
        <v>theater</v>
      </c>
      <c r="R3175" t="str">
        <f t="shared" si="300"/>
        <v>plays</v>
      </c>
      <c r="S3175" s="7">
        <f t="shared" si="296"/>
        <v>41908.878379629627</v>
      </c>
      <c r="T3175" s="7">
        <f t="shared" si="297"/>
        <v>41878.878379629627</v>
      </c>
    </row>
    <row r="3176" spans="1:20" ht="43.2" x14ac:dyDescent="0.5500000000000000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5">
        <v>1408999508</v>
      </c>
      <c r="J3176">
        <v>1407789908</v>
      </c>
      <c r="K3176" t="b">
        <v>1</v>
      </c>
      <c r="L3176">
        <v>23</v>
      </c>
      <c r="M3176">
        <f t="shared" si="295"/>
        <v>131.91</v>
      </c>
      <c r="N3176" t="b">
        <v>1</v>
      </c>
      <c r="O3176">
        <f t="shared" si="298"/>
        <v>101</v>
      </c>
      <c r="P3176" t="s">
        <v>8271</v>
      </c>
      <c r="Q3176" t="str">
        <f t="shared" si="299"/>
        <v>theater</v>
      </c>
      <c r="R3176" t="str">
        <f t="shared" si="300"/>
        <v>plays</v>
      </c>
      <c r="S3176" s="7">
        <f t="shared" si="296"/>
        <v>41876.864675925928</v>
      </c>
      <c r="T3176" s="7">
        <f t="shared" si="297"/>
        <v>41862.864675925928</v>
      </c>
    </row>
    <row r="3177" spans="1:20" ht="57.6" x14ac:dyDescent="0.5500000000000000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5">
        <v>1297977427</v>
      </c>
      <c r="J3177">
        <v>1292793427</v>
      </c>
      <c r="K3177" t="b">
        <v>1</v>
      </c>
      <c r="L3177">
        <v>60</v>
      </c>
      <c r="M3177">
        <f t="shared" si="295"/>
        <v>91.3</v>
      </c>
      <c r="N3177" t="b">
        <v>1</v>
      </c>
      <c r="O3177">
        <f t="shared" si="298"/>
        <v>110</v>
      </c>
      <c r="P3177" t="s">
        <v>8271</v>
      </c>
      <c r="Q3177" t="str">
        <f t="shared" si="299"/>
        <v>theater</v>
      </c>
      <c r="R3177" t="str">
        <f t="shared" si="300"/>
        <v>plays</v>
      </c>
      <c r="S3177" s="7">
        <f t="shared" si="296"/>
        <v>40591.886886574073</v>
      </c>
      <c r="T3177" s="7">
        <f t="shared" si="297"/>
        <v>40531.886886574073</v>
      </c>
    </row>
    <row r="3178" spans="1:20" ht="43.2" x14ac:dyDescent="0.5500000000000000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5">
        <v>1376838000</v>
      </c>
      <c r="J3178">
        <v>1374531631</v>
      </c>
      <c r="K3178" t="b">
        <v>1</v>
      </c>
      <c r="L3178">
        <v>55</v>
      </c>
      <c r="M3178">
        <f t="shared" si="295"/>
        <v>39.67</v>
      </c>
      <c r="N3178" t="b">
        <v>1</v>
      </c>
      <c r="O3178">
        <f t="shared" si="298"/>
        <v>115</v>
      </c>
      <c r="P3178" t="s">
        <v>8271</v>
      </c>
      <c r="Q3178" t="str">
        <f t="shared" si="299"/>
        <v>theater</v>
      </c>
      <c r="R3178" t="str">
        <f t="shared" si="300"/>
        <v>plays</v>
      </c>
      <c r="S3178" s="7">
        <f t="shared" si="296"/>
        <v>41504.625</v>
      </c>
      <c r="T3178" s="7">
        <f t="shared" si="297"/>
        <v>41477.930914351848</v>
      </c>
    </row>
    <row r="3179" spans="1:20" ht="43.2" x14ac:dyDescent="0.5500000000000000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5">
        <v>1403366409</v>
      </c>
      <c r="J3179">
        <v>1400774409</v>
      </c>
      <c r="K3179" t="b">
        <v>1</v>
      </c>
      <c r="L3179">
        <v>51</v>
      </c>
      <c r="M3179">
        <f t="shared" si="295"/>
        <v>57.55</v>
      </c>
      <c r="N3179" t="b">
        <v>1</v>
      </c>
      <c r="O3179">
        <f t="shared" si="298"/>
        <v>117</v>
      </c>
      <c r="P3179" t="s">
        <v>8271</v>
      </c>
      <c r="Q3179" t="str">
        <f t="shared" si="299"/>
        <v>theater</v>
      </c>
      <c r="R3179" t="str">
        <f t="shared" si="300"/>
        <v>plays</v>
      </c>
      <c r="S3179" s="7">
        <f t="shared" si="296"/>
        <v>41811.666770833333</v>
      </c>
      <c r="T3179" s="7">
        <f t="shared" si="297"/>
        <v>41781.666770833333</v>
      </c>
    </row>
    <row r="3180" spans="1:20" ht="43.2" hidden="1" x14ac:dyDescent="0.5500000000000000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5">
        <v>1405521075</v>
      </c>
      <c r="J3180">
        <v>1402929075</v>
      </c>
      <c r="K3180" t="b">
        <v>1</v>
      </c>
      <c r="L3180">
        <v>78</v>
      </c>
      <c r="M3180">
        <f t="shared" si="295"/>
        <v>33.03</v>
      </c>
      <c r="N3180" t="b">
        <v>1</v>
      </c>
      <c r="O3180">
        <f t="shared" si="298"/>
        <v>172</v>
      </c>
      <c r="P3180" t="s">
        <v>8271</v>
      </c>
      <c r="Q3180" t="str">
        <f t="shared" si="299"/>
        <v>theater</v>
      </c>
      <c r="R3180" t="str">
        <f t="shared" si="300"/>
        <v>plays</v>
      </c>
      <c r="S3180" s="7">
        <f t="shared" si="296"/>
        <v>41836.605034722219</v>
      </c>
      <c r="T3180" s="7">
        <f t="shared" si="297"/>
        <v>41806.605034722219</v>
      </c>
    </row>
    <row r="3181" spans="1:20" ht="28.8" x14ac:dyDescent="0.5500000000000000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5">
        <v>1367859071</v>
      </c>
      <c r="J3181">
        <v>1365699071</v>
      </c>
      <c r="K3181" t="b">
        <v>1</v>
      </c>
      <c r="L3181">
        <v>62</v>
      </c>
      <c r="M3181">
        <f t="shared" si="295"/>
        <v>77.34</v>
      </c>
      <c r="N3181" t="b">
        <v>1</v>
      </c>
      <c r="O3181">
        <f t="shared" si="298"/>
        <v>114</v>
      </c>
      <c r="P3181" t="s">
        <v>8271</v>
      </c>
      <c r="Q3181" t="str">
        <f t="shared" si="299"/>
        <v>theater</v>
      </c>
      <c r="R3181" t="str">
        <f t="shared" si="300"/>
        <v>plays</v>
      </c>
      <c r="S3181" s="7">
        <f t="shared" si="296"/>
        <v>41400.702210648145</v>
      </c>
      <c r="T3181" s="7">
        <f t="shared" si="297"/>
        <v>41375.702210648145</v>
      </c>
    </row>
    <row r="3182" spans="1:20" ht="43.2" hidden="1" x14ac:dyDescent="0.5500000000000000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5">
        <v>1403258049</v>
      </c>
      <c r="J3182">
        <v>1400666049</v>
      </c>
      <c r="K3182" t="b">
        <v>1</v>
      </c>
      <c r="L3182">
        <v>45</v>
      </c>
      <c r="M3182">
        <f t="shared" si="295"/>
        <v>31.93</v>
      </c>
      <c r="N3182" t="b">
        <v>1</v>
      </c>
      <c r="O3182">
        <f t="shared" si="298"/>
        <v>120</v>
      </c>
      <c r="P3182" t="s">
        <v>8271</v>
      </c>
      <c r="Q3182" t="str">
        <f t="shared" si="299"/>
        <v>theater</v>
      </c>
      <c r="R3182" t="str">
        <f t="shared" si="300"/>
        <v>plays</v>
      </c>
      <c r="S3182" s="7">
        <f t="shared" si="296"/>
        <v>41810.412604166668</v>
      </c>
      <c r="T3182" s="7">
        <f t="shared" si="297"/>
        <v>41780.412604166668</v>
      </c>
    </row>
    <row r="3183" spans="1:20" ht="43.2" hidden="1" x14ac:dyDescent="0.5500000000000000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5">
        <v>1402848000</v>
      </c>
      <c r="J3183">
        <v>1400570787</v>
      </c>
      <c r="K3183" t="b">
        <v>1</v>
      </c>
      <c r="L3183">
        <v>15</v>
      </c>
      <c r="M3183">
        <f t="shared" si="295"/>
        <v>36.33</v>
      </c>
      <c r="N3183" t="b">
        <v>1</v>
      </c>
      <c r="O3183">
        <f t="shared" si="298"/>
        <v>109</v>
      </c>
      <c r="P3183" t="s">
        <v>8271</v>
      </c>
      <c r="Q3183" t="str">
        <f t="shared" si="299"/>
        <v>theater</v>
      </c>
      <c r="R3183" t="str">
        <f t="shared" si="300"/>
        <v>plays</v>
      </c>
      <c r="S3183" s="7">
        <f t="shared" si="296"/>
        <v>41805.666666666664</v>
      </c>
      <c r="T3183" s="7">
        <f t="shared" si="297"/>
        <v>41779.310034722221</v>
      </c>
    </row>
    <row r="3184" spans="1:20" ht="57.6" x14ac:dyDescent="0.5500000000000000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5">
        <v>1328029200</v>
      </c>
      <c r="J3184">
        <v>1323211621</v>
      </c>
      <c r="K3184" t="b">
        <v>1</v>
      </c>
      <c r="L3184">
        <v>151</v>
      </c>
      <c r="M3184">
        <f t="shared" si="295"/>
        <v>46.77</v>
      </c>
      <c r="N3184" t="b">
        <v>1</v>
      </c>
      <c r="O3184">
        <f t="shared" si="298"/>
        <v>101</v>
      </c>
      <c r="P3184" t="s">
        <v>8271</v>
      </c>
      <c r="Q3184" t="str">
        <f t="shared" si="299"/>
        <v>theater</v>
      </c>
      <c r="R3184" t="str">
        <f t="shared" si="300"/>
        <v>plays</v>
      </c>
      <c r="S3184" s="7">
        <f t="shared" si="296"/>
        <v>40939.708333333336</v>
      </c>
      <c r="T3184" s="7">
        <f t="shared" si="297"/>
        <v>40883.949317129627</v>
      </c>
    </row>
    <row r="3185" spans="1:20" ht="43.2" x14ac:dyDescent="0.5500000000000000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5">
        <v>1377284669</v>
      </c>
      <c r="J3185">
        <v>1375729469</v>
      </c>
      <c r="K3185" t="b">
        <v>1</v>
      </c>
      <c r="L3185">
        <v>68</v>
      </c>
      <c r="M3185">
        <f t="shared" si="295"/>
        <v>40.07</v>
      </c>
      <c r="N3185" t="b">
        <v>1</v>
      </c>
      <c r="O3185">
        <f t="shared" si="298"/>
        <v>109</v>
      </c>
      <c r="P3185" t="s">
        <v>8271</v>
      </c>
      <c r="Q3185" t="str">
        <f t="shared" si="299"/>
        <v>theater</v>
      </c>
      <c r="R3185" t="str">
        <f t="shared" si="300"/>
        <v>plays</v>
      </c>
      <c r="S3185" s="7">
        <f t="shared" si="296"/>
        <v>41509.79478009259</v>
      </c>
      <c r="T3185" s="7">
        <f t="shared" si="297"/>
        <v>41491.79478009259</v>
      </c>
    </row>
    <row r="3186" spans="1:20" ht="43.2" x14ac:dyDescent="0.5500000000000000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5">
        <v>1404258631</v>
      </c>
      <c r="J3186">
        <v>1401666631</v>
      </c>
      <c r="K3186" t="b">
        <v>1</v>
      </c>
      <c r="L3186">
        <v>46</v>
      </c>
      <c r="M3186">
        <f t="shared" si="295"/>
        <v>100.22</v>
      </c>
      <c r="N3186" t="b">
        <v>1</v>
      </c>
      <c r="O3186">
        <f t="shared" si="298"/>
        <v>107</v>
      </c>
      <c r="P3186" t="s">
        <v>8271</v>
      </c>
      <c r="Q3186" t="str">
        <f t="shared" si="299"/>
        <v>theater</v>
      </c>
      <c r="R3186" t="str">
        <f t="shared" si="300"/>
        <v>plays</v>
      </c>
      <c r="S3186" s="7">
        <f t="shared" si="296"/>
        <v>41821.993414351848</v>
      </c>
      <c r="T3186" s="7">
        <f t="shared" si="297"/>
        <v>41791.993414351848</v>
      </c>
    </row>
    <row r="3187" spans="1:20" ht="43.2" hidden="1" x14ac:dyDescent="0.5500000000000000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5">
        <v>1405553241</v>
      </c>
      <c r="J3187">
        <v>1404948441</v>
      </c>
      <c r="K3187" t="b">
        <v>1</v>
      </c>
      <c r="L3187">
        <v>24</v>
      </c>
      <c r="M3187">
        <f t="shared" si="295"/>
        <v>41.67</v>
      </c>
      <c r="N3187" t="b">
        <v>1</v>
      </c>
      <c r="O3187">
        <f t="shared" si="298"/>
        <v>100</v>
      </c>
      <c r="P3187" t="s">
        <v>8271</v>
      </c>
      <c r="Q3187" t="str">
        <f t="shared" si="299"/>
        <v>theater</v>
      </c>
      <c r="R3187" t="str">
        <f t="shared" si="300"/>
        <v>plays</v>
      </c>
      <c r="S3187" s="7">
        <f t="shared" si="296"/>
        <v>41836.977326388893</v>
      </c>
      <c r="T3187" s="7">
        <f t="shared" si="297"/>
        <v>41829.977326388893</v>
      </c>
    </row>
    <row r="3188" spans="1:20" ht="43.2" hidden="1" x14ac:dyDescent="0.5500000000000000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5">
        <v>1410901200</v>
      </c>
      <c r="J3188">
        <v>1408313438</v>
      </c>
      <c r="K3188" t="b">
        <v>1</v>
      </c>
      <c r="L3188">
        <v>70</v>
      </c>
      <c r="M3188">
        <f t="shared" si="295"/>
        <v>46.71</v>
      </c>
      <c r="N3188" t="b">
        <v>1</v>
      </c>
      <c r="O3188">
        <f t="shared" si="298"/>
        <v>102</v>
      </c>
      <c r="P3188" t="s">
        <v>8271</v>
      </c>
      <c r="Q3188" t="str">
        <f t="shared" si="299"/>
        <v>theater</v>
      </c>
      <c r="R3188" t="str">
        <f t="shared" si="300"/>
        <v>plays</v>
      </c>
      <c r="S3188" s="7">
        <f t="shared" si="296"/>
        <v>41898.875</v>
      </c>
      <c r="T3188" s="7">
        <f t="shared" si="297"/>
        <v>41868.924050925925</v>
      </c>
    </row>
    <row r="3189" spans="1:20" ht="43.2" x14ac:dyDescent="0.5500000000000000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5">
        <v>1407167973</v>
      </c>
      <c r="J3189">
        <v>1405439973</v>
      </c>
      <c r="K3189" t="b">
        <v>1</v>
      </c>
      <c r="L3189">
        <v>244</v>
      </c>
      <c r="M3189">
        <f t="shared" si="295"/>
        <v>71.489999999999995</v>
      </c>
      <c r="N3189" t="b">
        <v>1</v>
      </c>
      <c r="O3189">
        <f t="shared" si="298"/>
        <v>116</v>
      </c>
      <c r="P3189" t="s">
        <v>8271</v>
      </c>
      <c r="Q3189" t="str">
        <f t="shared" si="299"/>
        <v>theater</v>
      </c>
      <c r="R3189" t="str">
        <f t="shared" si="300"/>
        <v>plays</v>
      </c>
      <c r="S3189" s="7">
        <f t="shared" si="296"/>
        <v>41855.666354166664</v>
      </c>
      <c r="T3189" s="7">
        <f t="shared" si="297"/>
        <v>41835.666354166664</v>
      </c>
    </row>
    <row r="3190" spans="1:20" ht="43.2" hidden="1" x14ac:dyDescent="0.5500000000000000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5">
        <v>1433930302</v>
      </c>
      <c r="J3190">
        <v>1432115902</v>
      </c>
      <c r="K3190" t="b">
        <v>0</v>
      </c>
      <c r="L3190">
        <v>9</v>
      </c>
      <c r="M3190">
        <f t="shared" si="295"/>
        <v>14.44</v>
      </c>
      <c r="N3190" t="b">
        <v>0</v>
      </c>
      <c r="O3190">
        <f t="shared" si="298"/>
        <v>65</v>
      </c>
      <c r="P3190" t="s">
        <v>8305</v>
      </c>
      <c r="Q3190" t="str">
        <f t="shared" si="299"/>
        <v>theater</v>
      </c>
      <c r="R3190" t="str">
        <f t="shared" si="300"/>
        <v>musical</v>
      </c>
      <c r="S3190" s="7">
        <f t="shared" si="296"/>
        <v>42165.415532407409</v>
      </c>
      <c r="T3190" s="7">
        <f t="shared" si="297"/>
        <v>42144.415532407409</v>
      </c>
    </row>
    <row r="3191" spans="1:20" ht="57.6" hidden="1" x14ac:dyDescent="0.5500000000000000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5">
        <v>1432455532</v>
      </c>
      <c r="J3191">
        <v>1429863532</v>
      </c>
      <c r="K3191" t="b">
        <v>0</v>
      </c>
      <c r="L3191">
        <v>19</v>
      </c>
      <c r="M3191">
        <f t="shared" si="295"/>
        <v>356.84</v>
      </c>
      <c r="N3191" t="b">
        <v>0</v>
      </c>
      <c r="O3191">
        <f t="shared" si="298"/>
        <v>12</v>
      </c>
      <c r="P3191" t="s">
        <v>8305</v>
      </c>
      <c r="Q3191" t="str">
        <f t="shared" si="299"/>
        <v>theater</v>
      </c>
      <c r="R3191" t="str">
        <f t="shared" si="300"/>
        <v>musical</v>
      </c>
      <c r="S3191" s="7">
        <f t="shared" si="296"/>
        <v>42148.346435185187</v>
      </c>
      <c r="T3191" s="7">
        <f t="shared" si="297"/>
        <v>42118.346435185187</v>
      </c>
    </row>
    <row r="3192" spans="1:20" ht="43.2" hidden="1" x14ac:dyDescent="0.5500000000000000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5">
        <v>1481258275</v>
      </c>
      <c r="J3192">
        <v>1478662675</v>
      </c>
      <c r="K3192" t="b">
        <v>0</v>
      </c>
      <c r="L3192">
        <v>0</v>
      </c>
      <c r="M3192">
        <f t="shared" si="295"/>
        <v>0</v>
      </c>
      <c r="N3192" t="b">
        <v>0</v>
      </c>
      <c r="O3192">
        <f t="shared" si="298"/>
        <v>0</v>
      </c>
      <c r="P3192" t="s">
        <v>8305</v>
      </c>
      <c r="Q3192" t="str">
        <f t="shared" si="299"/>
        <v>theater</v>
      </c>
      <c r="R3192" t="str">
        <f t="shared" si="300"/>
        <v>musical</v>
      </c>
      <c r="S3192" s="7">
        <f t="shared" si="296"/>
        <v>42713.192997685182</v>
      </c>
      <c r="T3192" s="7">
        <f t="shared" si="297"/>
        <v>42683.151331018518</v>
      </c>
    </row>
    <row r="3193" spans="1:20" ht="43.2" hidden="1" x14ac:dyDescent="0.5500000000000000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5">
        <v>1471370869</v>
      </c>
      <c r="J3193">
        <v>1466186869</v>
      </c>
      <c r="K3193" t="b">
        <v>0</v>
      </c>
      <c r="L3193">
        <v>4</v>
      </c>
      <c r="M3193">
        <f t="shared" si="295"/>
        <v>37.75</v>
      </c>
      <c r="N3193" t="b">
        <v>0</v>
      </c>
      <c r="O3193">
        <f t="shared" si="298"/>
        <v>4</v>
      </c>
      <c r="P3193" t="s">
        <v>8305</v>
      </c>
      <c r="Q3193" t="str">
        <f t="shared" si="299"/>
        <v>theater</v>
      </c>
      <c r="R3193" t="str">
        <f t="shared" si="300"/>
        <v>musical</v>
      </c>
      <c r="S3193" s="7">
        <f t="shared" si="296"/>
        <v>42598.755428240736</v>
      </c>
      <c r="T3193" s="7">
        <f t="shared" si="297"/>
        <v>42538.755428240736</v>
      </c>
    </row>
    <row r="3194" spans="1:20" ht="43.2" hidden="1" x14ac:dyDescent="0.5500000000000000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5">
        <v>1425160800</v>
      </c>
      <c r="J3194">
        <v>1421274859</v>
      </c>
      <c r="K3194" t="b">
        <v>0</v>
      </c>
      <c r="L3194">
        <v>8</v>
      </c>
      <c r="M3194">
        <f t="shared" si="295"/>
        <v>12.75</v>
      </c>
      <c r="N3194" t="b">
        <v>0</v>
      </c>
      <c r="O3194">
        <f t="shared" si="298"/>
        <v>1</v>
      </c>
      <c r="P3194" t="s">
        <v>8305</v>
      </c>
      <c r="Q3194" t="str">
        <f t="shared" si="299"/>
        <v>theater</v>
      </c>
      <c r="R3194" t="str">
        <f t="shared" si="300"/>
        <v>musical</v>
      </c>
      <c r="S3194" s="7">
        <f t="shared" si="296"/>
        <v>42063.916666666672</v>
      </c>
      <c r="T3194" s="7">
        <f t="shared" si="297"/>
        <v>42018.94049768518</v>
      </c>
    </row>
    <row r="3195" spans="1:20" ht="43.2" hidden="1" x14ac:dyDescent="0.5500000000000000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5">
        <v>1424474056</v>
      </c>
      <c r="J3195">
        <v>1420586056</v>
      </c>
      <c r="K3195" t="b">
        <v>0</v>
      </c>
      <c r="L3195">
        <v>24</v>
      </c>
      <c r="M3195">
        <f t="shared" si="295"/>
        <v>24.46</v>
      </c>
      <c r="N3195" t="b">
        <v>0</v>
      </c>
      <c r="O3195">
        <f t="shared" si="298"/>
        <v>12</v>
      </c>
      <c r="P3195" t="s">
        <v>8305</v>
      </c>
      <c r="Q3195" t="str">
        <f t="shared" si="299"/>
        <v>theater</v>
      </c>
      <c r="R3195" t="str">
        <f t="shared" si="300"/>
        <v>musical</v>
      </c>
      <c r="S3195" s="7">
        <f t="shared" si="296"/>
        <v>42055.968240740738</v>
      </c>
      <c r="T3195" s="7">
        <f t="shared" si="297"/>
        <v>42010.968240740738</v>
      </c>
    </row>
    <row r="3196" spans="1:20" ht="43.2" hidden="1" x14ac:dyDescent="0.5500000000000000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5">
        <v>1437960598</v>
      </c>
      <c r="J3196">
        <v>1435368598</v>
      </c>
      <c r="K3196" t="b">
        <v>0</v>
      </c>
      <c r="L3196">
        <v>0</v>
      </c>
      <c r="M3196">
        <f t="shared" si="295"/>
        <v>0</v>
      </c>
      <c r="N3196" t="b">
        <v>0</v>
      </c>
      <c r="O3196">
        <f t="shared" si="298"/>
        <v>0</v>
      </c>
      <c r="P3196" t="s">
        <v>8305</v>
      </c>
      <c r="Q3196" t="str">
        <f t="shared" si="299"/>
        <v>theater</v>
      </c>
      <c r="R3196" t="str">
        <f t="shared" si="300"/>
        <v>musical</v>
      </c>
      <c r="S3196" s="7">
        <f t="shared" si="296"/>
        <v>42212.062476851846</v>
      </c>
      <c r="T3196" s="7">
        <f t="shared" si="297"/>
        <v>42182.062476851846</v>
      </c>
    </row>
    <row r="3197" spans="1:20" ht="43.2" hidden="1" x14ac:dyDescent="0.5500000000000000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5">
        <v>1423750542</v>
      </c>
      <c r="J3197">
        <v>1421158542</v>
      </c>
      <c r="K3197" t="b">
        <v>0</v>
      </c>
      <c r="L3197">
        <v>39</v>
      </c>
      <c r="M3197">
        <f t="shared" si="295"/>
        <v>53.08</v>
      </c>
      <c r="N3197" t="b">
        <v>0</v>
      </c>
      <c r="O3197">
        <f t="shared" si="298"/>
        <v>59</v>
      </c>
      <c r="P3197" t="s">
        <v>8305</v>
      </c>
      <c r="Q3197" t="str">
        <f t="shared" si="299"/>
        <v>theater</v>
      </c>
      <c r="R3197" t="str">
        <f t="shared" si="300"/>
        <v>musical</v>
      </c>
      <c r="S3197" s="7">
        <f t="shared" si="296"/>
        <v>42047.594236111108</v>
      </c>
      <c r="T3197" s="7">
        <f t="shared" si="297"/>
        <v>42017.594236111108</v>
      </c>
    </row>
    <row r="3198" spans="1:20" ht="43.2" hidden="1" x14ac:dyDescent="0.5500000000000000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5">
        <v>1438437600</v>
      </c>
      <c r="J3198">
        <v>1433254875</v>
      </c>
      <c r="K3198" t="b">
        <v>0</v>
      </c>
      <c r="L3198">
        <v>6</v>
      </c>
      <c r="M3198">
        <f t="shared" si="295"/>
        <v>300</v>
      </c>
      <c r="N3198" t="b">
        <v>0</v>
      </c>
      <c r="O3198">
        <f t="shared" si="298"/>
        <v>0</v>
      </c>
      <c r="P3198" t="s">
        <v>8305</v>
      </c>
      <c r="Q3198" t="str">
        <f t="shared" si="299"/>
        <v>theater</v>
      </c>
      <c r="R3198" t="str">
        <f t="shared" si="300"/>
        <v>musical</v>
      </c>
      <c r="S3198" s="7">
        <f t="shared" si="296"/>
        <v>42217.583333333328</v>
      </c>
      <c r="T3198" s="7">
        <f t="shared" si="297"/>
        <v>42157.598090277781</v>
      </c>
    </row>
    <row r="3199" spans="1:20" ht="28.8" hidden="1" x14ac:dyDescent="0.5500000000000000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5">
        <v>1423050618</v>
      </c>
      <c r="J3199">
        <v>1420458618</v>
      </c>
      <c r="K3199" t="b">
        <v>0</v>
      </c>
      <c r="L3199">
        <v>4</v>
      </c>
      <c r="M3199">
        <f t="shared" si="295"/>
        <v>286.25</v>
      </c>
      <c r="N3199" t="b">
        <v>0</v>
      </c>
      <c r="O3199">
        <f t="shared" si="298"/>
        <v>11</v>
      </c>
      <c r="P3199" t="s">
        <v>8305</v>
      </c>
      <c r="Q3199" t="str">
        <f t="shared" si="299"/>
        <v>theater</v>
      </c>
      <c r="R3199" t="str">
        <f t="shared" si="300"/>
        <v>musical</v>
      </c>
      <c r="S3199" s="7">
        <f t="shared" si="296"/>
        <v>42039.493263888886</v>
      </c>
      <c r="T3199" s="7">
        <f t="shared" si="297"/>
        <v>42009.493263888886</v>
      </c>
    </row>
    <row r="3200" spans="1:20" ht="43.2" hidden="1" x14ac:dyDescent="0.5500000000000000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5">
        <v>1424081477</v>
      </c>
      <c r="J3200">
        <v>1420798277</v>
      </c>
      <c r="K3200" t="b">
        <v>0</v>
      </c>
      <c r="L3200">
        <v>3</v>
      </c>
      <c r="M3200">
        <f t="shared" si="295"/>
        <v>36.67</v>
      </c>
      <c r="N3200" t="b">
        <v>0</v>
      </c>
      <c r="O3200">
        <f t="shared" si="298"/>
        <v>0</v>
      </c>
      <c r="P3200" t="s">
        <v>8305</v>
      </c>
      <c r="Q3200" t="str">
        <f t="shared" si="299"/>
        <v>theater</v>
      </c>
      <c r="R3200" t="str">
        <f t="shared" si="300"/>
        <v>musical</v>
      </c>
      <c r="S3200" s="7">
        <f t="shared" si="296"/>
        <v>42051.424502314811</v>
      </c>
      <c r="T3200" s="7">
        <f t="shared" si="297"/>
        <v>42013.424502314811</v>
      </c>
    </row>
    <row r="3201" spans="1:20" ht="43.2" hidden="1" x14ac:dyDescent="0.5500000000000000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5">
        <v>1410037200</v>
      </c>
      <c r="J3201">
        <v>1407435418</v>
      </c>
      <c r="K3201" t="b">
        <v>0</v>
      </c>
      <c r="L3201">
        <v>53</v>
      </c>
      <c r="M3201">
        <f t="shared" si="295"/>
        <v>49.21</v>
      </c>
      <c r="N3201" t="b">
        <v>0</v>
      </c>
      <c r="O3201">
        <f t="shared" si="298"/>
        <v>52</v>
      </c>
      <c r="P3201" t="s">
        <v>8305</v>
      </c>
      <c r="Q3201" t="str">
        <f t="shared" si="299"/>
        <v>theater</v>
      </c>
      <c r="R3201" t="str">
        <f t="shared" si="300"/>
        <v>musical</v>
      </c>
      <c r="S3201" s="7">
        <f t="shared" si="296"/>
        <v>41888.875</v>
      </c>
      <c r="T3201" s="7">
        <f t="shared" si="297"/>
        <v>41858.761782407404</v>
      </c>
    </row>
    <row r="3202" spans="1:20" ht="43.2" hidden="1" x14ac:dyDescent="0.5500000000000000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5">
        <v>1461994440</v>
      </c>
      <c r="J3202">
        <v>1459410101</v>
      </c>
      <c r="K3202" t="b">
        <v>0</v>
      </c>
      <c r="L3202">
        <v>1</v>
      </c>
      <c r="M3202">
        <f t="shared" ref="M3202:M3265" si="301">IF(L3202=0,0,ROUND(E3202/L3202,2))</f>
        <v>1</v>
      </c>
      <c r="N3202" t="b">
        <v>0</v>
      </c>
      <c r="O3202">
        <f t="shared" si="298"/>
        <v>0</v>
      </c>
      <c r="P3202" t="s">
        <v>8305</v>
      </c>
      <c r="Q3202" t="str">
        <f t="shared" si="299"/>
        <v>theater</v>
      </c>
      <c r="R3202" t="str">
        <f t="shared" si="300"/>
        <v>musical</v>
      </c>
      <c r="S3202" s="7">
        <f t="shared" ref="S3202:S3265" si="302">(((I3202/60)/60)/24)+DATE(1970,1,1)</f>
        <v>42490.231944444444</v>
      </c>
      <c r="T3202" s="7">
        <f t="shared" ref="T3202:T3265" si="303">(((J3202/60)/60)/24)+DATE(1970,1,1)</f>
        <v>42460.320613425924</v>
      </c>
    </row>
    <row r="3203" spans="1:20" ht="43.2" hidden="1" x14ac:dyDescent="0.5500000000000000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5">
        <v>1409509477</v>
      </c>
      <c r="J3203">
        <v>1407695077</v>
      </c>
      <c r="K3203" t="b">
        <v>0</v>
      </c>
      <c r="L3203">
        <v>2</v>
      </c>
      <c r="M3203">
        <f t="shared" si="301"/>
        <v>12.5</v>
      </c>
      <c r="N3203" t="b">
        <v>0</v>
      </c>
      <c r="O3203">
        <f t="shared" ref="O3203:O3266" si="304">ROUND(($E3203*100)/$D3203,0)</f>
        <v>1</v>
      </c>
      <c r="P3203" t="s">
        <v>8305</v>
      </c>
      <c r="Q3203" t="str">
        <f t="shared" ref="Q3203:Q3266" si="305">LEFT(P3203,FIND("/",P3203)-1)</f>
        <v>theater</v>
      </c>
      <c r="R3203" t="str">
        <f t="shared" si="300"/>
        <v>musical</v>
      </c>
      <c r="S3203" s="7">
        <f t="shared" si="302"/>
        <v>41882.767094907409</v>
      </c>
      <c r="T3203" s="7">
        <f t="shared" si="303"/>
        <v>41861.767094907409</v>
      </c>
    </row>
    <row r="3204" spans="1:20" ht="43.2" hidden="1" x14ac:dyDescent="0.5500000000000000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5">
        <v>1450072740</v>
      </c>
      <c r="J3204">
        <v>1445027346</v>
      </c>
      <c r="K3204" t="b">
        <v>0</v>
      </c>
      <c r="L3204">
        <v>25</v>
      </c>
      <c r="M3204">
        <f t="shared" si="301"/>
        <v>109.04</v>
      </c>
      <c r="N3204" t="b">
        <v>0</v>
      </c>
      <c r="O3204">
        <f t="shared" si="304"/>
        <v>55</v>
      </c>
      <c r="P3204" t="s">
        <v>8305</v>
      </c>
      <c r="Q3204" t="str">
        <f t="shared" si="305"/>
        <v>theater</v>
      </c>
      <c r="R3204" t="str">
        <f t="shared" si="300"/>
        <v>musical</v>
      </c>
      <c r="S3204" s="7">
        <f t="shared" si="302"/>
        <v>42352.249305555553</v>
      </c>
      <c r="T3204" s="7">
        <f t="shared" si="303"/>
        <v>42293.853541666671</v>
      </c>
    </row>
    <row r="3205" spans="1:20" ht="43.2" hidden="1" x14ac:dyDescent="0.5500000000000000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5">
        <v>1443224622</v>
      </c>
      <c r="J3205">
        <v>1440632622</v>
      </c>
      <c r="K3205" t="b">
        <v>0</v>
      </c>
      <c r="L3205">
        <v>6</v>
      </c>
      <c r="M3205">
        <f t="shared" si="301"/>
        <v>41.67</v>
      </c>
      <c r="N3205" t="b">
        <v>0</v>
      </c>
      <c r="O3205">
        <f t="shared" si="304"/>
        <v>25</v>
      </c>
      <c r="P3205" t="s">
        <v>8305</v>
      </c>
      <c r="Q3205" t="str">
        <f t="shared" si="305"/>
        <v>theater</v>
      </c>
      <c r="R3205" t="str">
        <f t="shared" si="300"/>
        <v>musical</v>
      </c>
      <c r="S3205" s="7">
        <f t="shared" si="302"/>
        <v>42272.988680555558</v>
      </c>
      <c r="T3205" s="7">
        <f t="shared" si="303"/>
        <v>42242.988680555558</v>
      </c>
    </row>
    <row r="3206" spans="1:20" ht="43.2" hidden="1" x14ac:dyDescent="0.5500000000000000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5">
        <v>1437149640</v>
      </c>
      <c r="J3206">
        <v>1434558479</v>
      </c>
      <c r="K3206" t="b">
        <v>0</v>
      </c>
      <c r="L3206">
        <v>0</v>
      </c>
      <c r="M3206">
        <f t="shared" si="301"/>
        <v>0</v>
      </c>
      <c r="N3206" t="b">
        <v>0</v>
      </c>
      <c r="O3206">
        <f t="shared" si="304"/>
        <v>0</v>
      </c>
      <c r="P3206" t="s">
        <v>8305</v>
      </c>
      <c r="Q3206" t="str">
        <f t="shared" si="305"/>
        <v>theater</v>
      </c>
      <c r="R3206" t="str">
        <f t="shared" si="300"/>
        <v>musical</v>
      </c>
      <c r="S3206" s="7">
        <f t="shared" si="302"/>
        <v>42202.676388888889</v>
      </c>
      <c r="T3206" s="7">
        <f t="shared" si="303"/>
        <v>42172.686099537037</v>
      </c>
    </row>
    <row r="3207" spans="1:20" ht="43.2" hidden="1" x14ac:dyDescent="0.5500000000000000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5">
        <v>1430470772</v>
      </c>
      <c r="J3207">
        <v>1427878772</v>
      </c>
      <c r="K3207" t="b">
        <v>0</v>
      </c>
      <c r="L3207">
        <v>12</v>
      </c>
      <c r="M3207">
        <f t="shared" si="301"/>
        <v>22.75</v>
      </c>
      <c r="N3207" t="b">
        <v>0</v>
      </c>
      <c r="O3207">
        <f t="shared" si="304"/>
        <v>3</v>
      </c>
      <c r="P3207" t="s">
        <v>8305</v>
      </c>
      <c r="Q3207" t="str">
        <f t="shared" si="305"/>
        <v>theater</v>
      </c>
      <c r="R3207" t="str">
        <f t="shared" si="300"/>
        <v>musical</v>
      </c>
      <c r="S3207" s="7">
        <f t="shared" si="302"/>
        <v>42125.374675925923</v>
      </c>
      <c r="T3207" s="7">
        <f t="shared" si="303"/>
        <v>42095.374675925923</v>
      </c>
    </row>
    <row r="3208" spans="1:20" ht="43.2" hidden="1" x14ac:dyDescent="0.5500000000000000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5">
        <v>1442644651</v>
      </c>
      <c r="J3208">
        <v>1440052651</v>
      </c>
      <c r="K3208" t="b">
        <v>0</v>
      </c>
      <c r="L3208">
        <v>0</v>
      </c>
      <c r="M3208">
        <f t="shared" si="301"/>
        <v>0</v>
      </c>
      <c r="N3208" t="b">
        <v>0</v>
      </c>
      <c r="O3208">
        <f t="shared" si="304"/>
        <v>0</v>
      </c>
      <c r="P3208" t="s">
        <v>8305</v>
      </c>
      <c r="Q3208" t="str">
        <f t="shared" si="305"/>
        <v>theater</v>
      </c>
      <c r="R3208" t="str">
        <f t="shared" si="300"/>
        <v>musical</v>
      </c>
      <c r="S3208" s="7">
        <f t="shared" si="302"/>
        <v>42266.276053240741</v>
      </c>
      <c r="T3208" s="7">
        <f t="shared" si="303"/>
        <v>42236.276053240741</v>
      </c>
    </row>
    <row r="3209" spans="1:20" ht="43.2" hidden="1" x14ac:dyDescent="0.5500000000000000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5">
        <v>1429767607</v>
      </c>
      <c r="J3209">
        <v>1424587207</v>
      </c>
      <c r="K3209" t="b">
        <v>0</v>
      </c>
      <c r="L3209">
        <v>36</v>
      </c>
      <c r="M3209">
        <f t="shared" si="301"/>
        <v>70.83</v>
      </c>
      <c r="N3209" t="b">
        <v>0</v>
      </c>
      <c r="O3209">
        <f t="shared" si="304"/>
        <v>46</v>
      </c>
      <c r="P3209" t="s">
        <v>8305</v>
      </c>
      <c r="Q3209" t="str">
        <f t="shared" si="305"/>
        <v>theater</v>
      </c>
      <c r="R3209" t="str">
        <f t="shared" si="300"/>
        <v>musical</v>
      </c>
      <c r="S3209" s="7">
        <f t="shared" si="302"/>
        <v>42117.236192129625</v>
      </c>
      <c r="T3209" s="7">
        <f t="shared" si="303"/>
        <v>42057.277858796297</v>
      </c>
    </row>
    <row r="3210" spans="1:20" ht="43.2" x14ac:dyDescent="0.5500000000000000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5">
        <v>1406557877</v>
      </c>
      <c r="J3210">
        <v>1404743477</v>
      </c>
      <c r="K3210" t="b">
        <v>1</v>
      </c>
      <c r="L3210">
        <v>82</v>
      </c>
      <c r="M3210">
        <f t="shared" si="301"/>
        <v>63.11</v>
      </c>
      <c r="N3210" t="b">
        <v>1</v>
      </c>
      <c r="O3210">
        <f t="shared" si="304"/>
        <v>104</v>
      </c>
      <c r="P3210" t="s">
        <v>8271</v>
      </c>
      <c r="Q3210" t="str">
        <f t="shared" si="305"/>
        <v>theater</v>
      </c>
      <c r="R3210" t="str">
        <f t="shared" si="300"/>
        <v>plays</v>
      </c>
      <c r="S3210" s="7">
        <f t="shared" si="302"/>
        <v>41848.605057870373</v>
      </c>
      <c r="T3210" s="7">
        <f t="shared" si="303"/>
        <v>41827.605057870373</v>
      </c>
    </row>
    <row r="3211" spans="1:20" ht="43.2" x14ac:dyDescent="0.5500000000000000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5">
        <v>1403305200</v>
      </c>
      <c r="J3211">
        <v>1400512658</v>
      </c>
      <c r="K3211" t="b">
        <v>1</v>
      </c>
      <c r="L3211">
        <v>226</v>
      </c>
      <c r="M3211">
        <f t="shared" si="301"/>
        <v>50.16</v>
      </c>
      <c r="N3211" t="b">
        <v>1</v>
      </c>
      <c r="O3211">
        <f t="shared" si="304"/>
        <v>119</v>
      </c>
      <c r="P3211" t="s">
        <v>8271</v>
      </c>
      <c r="Q3211" t="str">
        <f t="shared" si="305"/>
        <v>theater</v>
      </c>
      <c r="R3211" t="str">
        <f t="shared" ref="R3211:R3274" si="306">RIGHT(P3211,LEN(P3211)-FIND("/",P3211))</f>
        <v>plays</v>
      </c>
      <c r="S3211" s="7">
        <f t="shared" si="302"/>
        <v>41810.958333333336</v>
      </c>
      <c r="T3211" s="7">
        <f t="shared" si="303"/>
        <v>41778.637245370373</v>
      </c>
    </row>
    <row r="3212" spans="1:20" ht="43.2" x14ac:dyDescent="0.5500000000000000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5">
        <v>1338523140</v>
      </c>
      <c r="J3212">
        <v>1334442519</v>
      </c>
      <c r="K3212" t="b">
        <v>1</v>
      </c>
      <c r="L3212">
        <v>60</v>
      </c>
      <c r="M3212">
        <f t="shared" si="301"/>
        <v>62.88</v>
      </c>
      <c r="N3212" t="b">
        <v>1</v>
      </c>
      <c r="O3212">
        <f t="shared" si="304"/>
        <v>126</v>
      </c>
      <c r="P3212" t="s">
        <v>8271</v>
      </c>
      <c r="Q3212" t="str">
        <f t="shared" si="305"/>
        <v>theater</v>
      </c>
      <c r="R3212" t="str">
        <f t="shared" si="306"/>
        <v>plays</v>
      </c>
      <c r="S3212" s="7">
        <f t="shared" si="302"/>
        <v>41061.165972222225</v>
      </c>
      <c r="T3212" s="7">
        <f t="shared" si="303"/>
        <v>41013.936562499999</v>
      </c>
    </row>
    <row r="3213" spans="1:20" ht="43.2" x14ac:dyDescent="0.5500000000000000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5">
        <v>1408068000</v>
      </c>
      <c r="J3213">
        <v>1405346680</v>
      </c>
      <c r="K3213" t="b">
        <v>1</v>
      </c>
      <c r="L3213">
        <v>322</v>
      </c>
      <c r="M3213">
        <f t="shared" si="301"/>
        <v>85.53</v>
      </c>
      <c r="N3213" t="b">
        <v>1</v>
      </c>
      <c r="O3213">
        <f t="shared" si="304"/>
        <v>120</v>
      </c>
      <c r="P3213" t="s">
        <v>8271</v>
      </c>
      <c r="Q3213" t="str">
        <f t="shared" si="305"/>
        <v>theater</v>
      </c>
      <c r="R3213" t="str">
        <f t="shared" si="306"/>
        <v>plays</v>
      </c>
      <c r="S3213" s="7">
        <f t="shared" si="302"/>
        <v>41866.083333333336</v>
      </c>
      <c r="T3213" s="7">
        <f t="shared" si="303"/>
        <v>41834.586574074077</v>
      </c>
    </row>
    <row r="3214" spans="1:20" ht="28.8" x14ac:dyDescent="0.5500000000000000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5">
        <v>1407524751</v>
      </c>
      <c r="J3214">
        <v>1404932751</v>
      </c>
      <c r="K3214" t="b">
        <v>1</v>
      </c>
      <c r="L3214">
        <v>94</v>
      </c>
      <c r="M3214">
        <f t="shared" si="301"/>
        <v>53.72</v>
      </c>
      <c r="N3214" t="b">
        <v>1</v>
      </c>
      <c r="O3214">
        <f t="shared" si="304"/>
        <v>126</v>
      </c>
      <c r="P3214" t="s">
        <v>8271</v>
      </c>
      <c r="Q3214" t="str">
        <f t="shared" si="305"/>
        <v>theater</v>
      </c>
      <c r="R3214" t="str">
        <f t="shared" si="306"/>
        <v>plays</v>
      </c>
      <c r="S3214" s="7">
        <f t="shared" si="302"/>
        <v>41859.795729166668</v>
      </c>
      <c r="T3214" s="7">
        <f t="shared" si="303"/>
        <v>41829.795729166668</v>
      </c>
    </row>
    <row r="3215" spans="1:20" ht="43.2" hidden="1" x14ac:dyDescent="0.5500000000000000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5">
        <v>1437934759</v>
      </c>
      <c r="J3215">
        <v>1434478759</v>
      </c>
      <c r="K3215" t="b">
        <v>1</v>
      </c>
      <c r="L3215">
        <v>47</v>
      </c>
      <c r="M3215">
        <f t="shared" si="301"/>
        <v>127.81</v>
      </c>
      <c r="N3215" t="b">
        <v>1</v>
      </c>
      <c r="O3215">
        <f t="shared" si="304"/>
        <v>100</v>
      </c>
      <c r="P3215" t="s">
        <v>8271</v>
      </c>
      <c r="Q3215" t="str">
        <f t="shared" si="305"/>
        <v>theater</v>
      </c>
      <c r="R3215" t="str">
        <f t="shared" si="306"/>
        <v>plays</v>
      </c>
      <c r="S3215" s="7">
        <f t="shared" si="302"/>
        <v>42211.763414351852</v>
      </c>
      <c r="T3215" s="7">
        <f t="shared" si="303"/>
        <v>42171.763414351852</v>
      </c>
    </row>
    <row r="3216" spans="1:20" ht="43.2" hidden="1" x14ac:dyDescent="0.5500000000000000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5">
        <v>1452038100</v>
      </c>
      <c r="J3216">
        <v>1448823673</v>
      </c>
      <c r="K3216" t="b">
        <v>1</v>
      </c>
      <c r="L3216">
        <v>115</v>
      </c>
      <c r="M3216">
        <f t="shared" si="301"/>
        <v>106.57</v>
      </c>
      <c r="N3216" t="b">
        <v>1</v>
      </c>
      <c r="O3216">
        <f t="shared" si="304"/>
        <v>102</v>
      </c>
      <c r="P3216" t="s">
        <v>8271</v>
      </c>
      <c r="Q3216" t="str">
        <f t="shared" si="305"/>
        <v>theater</v>
      </c>
      <c r="R3216" t="str">
        <f t="shared" si="306"/>
        <v>plays</v>
      </c>
      <c r="S3216" s="7">
        <f t="shared" si="302"/>
        <v>42374.996527777781</v>
      </c>
      <c r="T3216" s="7">
        <f t="shared" si="303"/>
        <v>42337.792511574073</v>
      </c>
    </row>
    <row r="3217" spans="1:20" ht="57.6" x14ac:dyDescent="0.5500000000000000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5">
        <v>1441857540</v>
      </c>
      <c r="J3217">
        <v>1438617471</v>
      </c>
      <c r="K3217" t="b">
        <v>1</v>
      </c>
      <c r="L3217">
        <v>134</v>
      </c>
      <c r="M3217">
        <f t="shared" si="301"/>
        <v>262.11</v>
      </c>
      <c r="N3217" t="b">
        <v>1</v>
      </c>
      <c r="O3217">
        <f t="shared" si="304"/>
        <v>100</v>
      </c>
      <c r="P3217" t="s">
        <v>8271</v>
      </c>
      <c r="Q3217" t="str">
        <f t="shared" si="305"/>
        <v>theater</v>
      </c>
      <c r="R3217" t="str">
        <f t="shared" si="306"/>
        <v>plays</v>
      </c>
      <c r="S3217" s="7">
        <f t="shared" si="302"/>
        <v>42257.165972222225</v>
      </c>
      <c r="T3217" s="7">
        <f t="shared" si="303"/>
        <v>42219.665173611109</v>
      </c>
    </row>
    <row r="3218" spans="1:20" ht="43.2" hidden="1" x14ac:dyDescent="0.5500000000000000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5">
        <v>1436625000</v>
      </c>
      <c r="J3218">
        <v>1433934371</v>
      </c>
      <c r="K3218" t="b">
        <v>1</v>
      </c>
      <c r="L3218">
        <v>35</v>
      </c>
      <c r="M3218">
        <f t="shared" si="301"/>
        <v>57.17</v>
      </c>
      <c r="N3218" t="b">
        <v>1</v>
      </c>
      <c r="O3218">
        <f t="shared" si="304"/>
        <v>100</v>
      </c>
      <c r="P3218" t="s">
        <v>8271</v>
      </c>
      <c r="Q3218" t="str">
        <f t="shared" si="305"/>
        <v>theater</v>
      </c>
      <c r="R3218" t="str">
        <f t="shared" si="306"/>
        <v>plays</v>
      </c>
      <c r="S3218" s="7">
        <f t="shared" si="302"/>
        <v>42196.604166666672</v>
      </c>
      <c r="T3218" s="7">
        <f t="shared" si="303"/>
        <v>42165.462627314817</v>
      </c>
    </row>
    <row r="3219" spans="1:20" ht="28.8" x14ac:dyDescent="0.5500000000000000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5">
        <v>1478264784</v>
      </c>
      <c r="J3219">
        <v>1475672784</v>
      </c>
      <c r="K3219" t="b">
        <v>1</v>
      </c>
      <c r="L3219">
        <v>104</v>
      </c>
      <c r="M3219">
        <f t="shared" si="301"/>
        <v>50.2</v>
      </c>
      <c r="N3219" t="b">
        <v>1</v>
      </c>
      <c r="O3219">
        <f t="shared" si="304"/>
        <v>116</v>
      </c>
      <c r="P3219" t="s">
        <v>8271</v>
      </c>
      <c r="Q3219" t="str">
        <f t="shared" si="305"/>
        <v>theater</v>
      </c>
      <c r="R3219" t="str">
        <f t="shared" si="306"/>
        <v>plays</v>
      </c>
      <c r="S3219" s="7">
        <f t="shared" si="302"/>
        <v>42678.546111111107</v>
      </c>
      <c r="T3219" s="7">
        <f t="shared" si="303"/>
        <v>42648.546111111107</v>
      </c>
    </row>
    <row r="3220" spans="1:20" ht="43.2" hidden="1" x14ac:dyDescent="0.5500000000000000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5">
        <v>1419984000</v>
      </c>
      <c r="J3220">
        <v>1417132986</v>
      </c>
      <c r="K3220" t="b">
        <v>1</v>
      </c>
      <c r="L3220">
        <v>184</v>
      </c>
      <c r="M3220">
        <f t="shared" si="301"/>
        <v>66.59</v>
      </c>
      <c r="N3220" t="b">
        <v>1</v>
      </c>
      <c r="O3220">
        <f t="shared" si="304"/>
        <v>102</v>
      </c>
      <c r="P3220" t="s">
        <v>8271</v>
      </c>
      <c r="Q3220" t="str">
        <f t="shared" si="305"/>
        <v>theater</v>
      </c>
      <c r="R3220" t="str">
        <f t="shared" si="306"/>
        <v>plays</v>
      </c>
      <c r="S3220" s="7">
        <f t="shared" si="302"/>
        <v>42004</v>
      </c>
      <c r="T3220" s="7">
        <f t="shared" si="303"/>
        <v>41971.002152777779</v>
      </c>
    </row>
    <row r="3221" spans="1:20" ht="28.8" x14ac:dyDescent="0.5500000000000000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5">
        <v>1427063747</v>
      </c>
      <c r="J3221">
        <v>1424043347</v>
      </c>
      <c r="K3221" t="b">
        <v>1</v>
      </c>
      <c r="L3221">
        <v>119</v>
      </c>
      <c r="M3221">
        <f t="shared" si="301"/>
        <v>168.25</v>
      </c>
      <c r="N3221" t="b">
        <v>1</v>
      </c>
      <c r="O3221">
        <f t="shared" si="304"/>
        <v>100</v>
      </c>
      <c r="P3221" t="s">
        <v>8271</v>
      </c>
      <c r="Q3221" t="str">
        <f t="shared" si="305"/>
        <v>theater</v>
      </c>
      <c r="R3221" t="str">
        <f t="shared" si="306"/>
        <v>plays</v>
      </c>
      <c r="S3221" s="7">
        <f t="shared" si="302"/>
        <v>42085.941516203704</v>
      </c>
      <c r="T3221" s="7">
        <f t="shared" si="303"/>
        <v>42050.983182870375</v>
      </c>
    </row>
    <row r="3222" spans="1:20" ht="28.8" x14ac:dyDescent="0.5500000000000000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5">
        <v>1489352400</v>
      </c>
      <c r="J3222">
        <v>1486411204</v>
      </c>
      <c r="K3222" t="b">
        <v>1</v>
      </c>
      <c r="L3222">
        <v>59</v>
      </c>
      <c r="M3222">
        <f t="shared" si="301"/>
        <v>256.37</v>
      </c>
      <c r="N3222" t="b">
        <v>1</v>
      </c>
      <c r="O3222">
        <f t="shared" si="304"/>
        <v>101</v>
      </c>
      <c r="P3222" t="s">
        <v>8271</v>
      </c>
      <c r="Q3222" t="str">
        <f t="shared" si="305"/>
        <v>theater</v>
      </c>
      <c r="R3222" t="str">
        <f t="shared" si="306"/>
        <v>plays</v>
      </c>
      <c r="S3222" s="7">
        <f t="shared" si="302"/>
        <v>42806.875</v>
      </c>
      <c r="T3222" s="7">
        <f t="shared" si="303"/>
        <v>42772.833379629628</v>
      </c>
    </row>
    <row r="3223" spans="1:20" ht="57.6" hidden="1" x14ac:dyDescent="0.5500000000000000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5">
        <v>1436114603</v>
      </c>
      <c r="J3223">
        <v>1433090603</v>
      </c>
      <c r="K3223" t="b">
        <v>1</v>
      </c>
      <c r="L3223">
        <v>113</v>
      </c>
      <c r="M3223">
        <f t="shared" si="301"/>
        <v>36.61</v>
      </c>
      <c r="N3223" t="b">
        <v>1</v>
      </c>
      <c r="O3223">
        <f t="shared" si="304"/>
        <v>103</v>
      </c>
      <c r="P3223" t="s">
        <v>8271</v>
      </c>
      <c r="Q3223" t="str">
        <f t="shared" si="305"/>
        <v>theater</v>
      </c>
      <c r="R3223" t="str">
        <f t="shared" si="306"/>
        <v>plays</v>
      </c>
      <c r="S3223" s="7">
        <f t="shared" si="302"/>
        <v>42190.696793981479</v>
      </c>
      <c r="T3223" s="7">
        <f t="shared" si="303"/>
        <v>42155.696793981479</v>
      </c>
    </row>
    <row r="3224" spans="1:20" ht="28.8" x14ac:dyDescent="0.5500000000000000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5">
        <v>1445722140</v>
      </c>
      <c r="J3224">
        <v>1443016697</v>
      </c>
      <c r="K3224" t="b">
        <v>1</v>
      </c>
      <c r="L3224">
        <v>84</v>
      </c>
      <c r="M3224">
        <f t="shared" si="301"/>
        <v>37.14</v>
      </c>
      <c r="N3224" t="b">
        <v>1</v>
      </c>
      <c r="O3224">
        <f t="shared" si="304"/>
        <v>125</v>
      </c>
      <c r="P3224" t="s">
        <v>8271</v>
      </c>
      <c r="Q3224" t="str">
        <f t="shared" si="305"/>
        <v>theater</v>
      </c>
      <c r="R3224" t="str">
        <f t="shared" si="306"/>
        <v>plays</v>
      </c>
      <c r="S3224" s="7">
        <f t="shared" si="302"/>
        <v>42301.895138888889</v>
      </c>
      <c r="T3224" s="7">
        <f t="shared" si="303"/>
        <v>42270.582141203704</v>
      </c>
    </row>
    <row r="3225" spans="1:20" ht="28.8" x14ac:dyDescent="0.5500000000000000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5">
        <v>1440100976</v>
      </c>
      <c r="J3225">
        <v>1437508976</v>
      </c>
      <c r="K3225" t="b">
        <v>1</v>
      </c>
      <c r="L3225">
        <v>74</v>
      </c>
      <c r="M3225">
        <f t="shared" si="301"/>
        <v>45.88</v>
      </c>
      <c r="N3225" t="b">
        <v>1</v>
      </c>
      <c r="O3225">
        <f t="shared" si="304"/>
        <v>110</v>
      </c>
      <c r="P3225" t="s">
        <v>8271</v>
      </c>
      <c r="Q3225" t="str">
        <f t="shared" si="305"/>
        <v>theater</v>
      </c>
      <c r="R3225" t="str">
        <f t="shared" si="306"/>
        <v>plays</v>
      </c>
      <c r="S3225" s="7">
        <f t="shared" si="302"/>
        <v>42236.835370370376</v>
      </c>
      <c r="T3225" s="7">
        <f t="shared" si="303"/>
        <v>42206.835370370376</v>
      </c>
    </row>
    <row r="3226" spans="1:20" ht="43.2" x14ac:dyDescent="0.5500000000000000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5">
        <v>1484024400</v>
      </c>
      <c r="J3226">
        <v>1479932713</v>
      </c>
      <c r="K3226" t="b">
        <v>1</v>
      </c>
      <c r="L3226">
        <v>216</v>
      </c>
      <c r="M3226">
        <f t="shared" si="301"/>
        <v>141.71</v>
      </c>
      <c r="N3226" t="b">
        <v>1</v>
      </c>
      <c r="O3226">
        <f t="shared" si="304"/>
        <v>102</v>
      </c>
      <c r="P3226" t="s">
        <v>8271</v>
      </c>
      <c r="Q3226" t="str">
        <f t="shared" si="305"/>
        <v>theater</v>
      </c>
      <c r="R3226" t="str">
        <f t="shared" si="306"/>
        <v>plays</v>
      </c>
      <c r="S3226" s="7">
        <f t="shared" si="302"/>
        <v>42745.208333333328</v>
      </c>
      <c r="T3226" s="7">
        <f t="shared" si="303"/>
        <v>42697.850844907407</v>
      </c>
    </row>
    <row r="3227" spans="1:20" ht="43.2" x14ac:dyDescent="0.5500000000000000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5">
        <v>1464987600</v>
      </c>
      <c r="J3227">
        <v>1463145938</v>
      </c>
      <c r="K3227" t="b">
        <v>1</v>
      </c>
      <c r="L3227">
        <v>39</v>
      </c>
      <c r="M3227">
        <f t="shared" si="301"/>
        <v>52.49</v>
      </c>
      <c r="N3227" t="b">
        <v>1</v>
      </c>
      <c r="O3227">
        <f t="shared" si="304"/>
        <v>102</v>
      </c>
      <c r="P3227" t="s">
        <v>8271</v>
      </c>
      <c r="Q3227" t="str">
        <f t="shared" si="305"/>
        <v>theater</v>
      </c>
      <c r="R3227" t="str">
        <f t="shared" si="306"/>
        <v>plays</v>
      </c>
      <c r="S3227" s="7">
        <f t="shared" si="302"/>
        <v>42524.875</v>
      </c>
      <c r="T3227" s="7">
        <f t="shared" si="303"/>
        <v>42503.559467592597</v>
      </c>
    </row>
    <row r="3228" spans="1:20" ht="43.2" hidden="1" x14ac:dyDescent="0.5500000000000000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5">
        <v>1446213612</v>
      </c>
      <c r="J3228">
        <v>1443621612</v>
      </c>
      <c r="K3228" t="b">
        <v>1</v>
      </c>
      <c r="L3228">
        <v>21</v>
      </c>
      <c r="M3228">
        <f t="shared" si="301"/>
        <v>59.52</v>
      </c>
      <c r="N3228" t="b">
        <v>1</v>
      </c>
      <c r="O3228">
        <f t="shared" si="304"/>
        <v>104</v>
      </c>
      <c r="P3228" t="s">
        <v>8271</v>
      </c>
      <c r="Q3228" t="str">
        <f t="shared" si="305"/>
        <v>theater</v>
      </c>
      <c r="R3228" t="str">
        <f t="shared" si="306"/>
        <v>plays</v>
      </c>
      <c r="S3228" s="7">
        <f t="shared" si="302"/>
        <v>42307.583472222221</v>
      </c>
      <c r="T3228" s="7">
        <f t="shared" si="303"/>
        <v>42277.583472222221</v>
      </c>
    </row>
    <row r="3229" spans="1:20" ht="43.2" hidden="1" x14ac:dyDescent="0.5500000000000000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5">
        <v>1484687436</v>
      </c>
      <c r="J3229">
        <v>1482095436</v>
      </c>
      <c r="K3229" t="b">
        <v>0</v>
      </c>
      <c r="L3229">
        <v>30</v>
      </c>
      <c r="M3229">
        <f t="shared" si="301"/>
        <v>50</v>
      </c>
      <c r="N3229" t="b">
        <v>1</v>
      </c>
      <c r="O3229">
        <f t="shared" si="304"/>
        <v>125</v>
      </c>
      <c r="P3229" t="s">
        <v>8271</v>
      </c>
      <c r="Q3229" t="str">
        <f t="shared" si="305"/>
        <v>theater</v>
      </c>
      <c r="R3229" t="str">
        <f t="shared" si="306"/>
        <v>plays</v>
      </c>
      <c r="S3229" s="7">
        <f t="shared" si="302"/>
        <v>42752.882361111115</v>
      </c>
      <c r="T3229" s="7">
        <f t="shared" si="303"/>
        <v>42722.882361111115</v>
      </c>
    </row>
    <row r="3230" spans="1:20" ht="28.8" x14ac:dyDescent="0.5500000000000000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5">
        <v>1450328340</v>
      </c>
      <c r="J3230">
        <v>1447606884</v>
      </c>
      <c r="K3230" t="b">
        <v>1</v>
      </c>
      <c r="L3230">
        <v>37</v>
      </c>
      <c r="M3230">
        <f t="shared" si="301"/>
        <v>193.62</v>
      </c>
      <c r="N3230" t="b">
        <v>1</v>
      </c>
      <c r="O3230">
        <f t="shared" si="304"/>
        <v>102</v>
      </c>
      <c r="P3230" t="s">
        <v>8271</v>
      </c>
      <c r="Q3230" t="str">
        <f t="shared" si="305"/>
        <v>theater</v>
      </c>
      <c r="R3230" t="str">
        <f t="shared" si="306"/>
        <v>plays</v>
      </c>
      <c r="S3230" s="7">
        <f t="shared" si="302"/>
        <v>42355.207638888889</v>
      </c>
      <c r="T3230" s="7">
        <f t="shared" si="303"/>
        <v>42323.70930555556</v>
      </c>
    </row>
    <row r="3231" spans="1:20" ht="43.2" x14ac:dyDescent="0.5500000000000000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5">
        <v>1416470398</v>
      </c>
      <c r="J3231">
        <v>1413874798</v>
      </c>
      <c r="K3231" t="b">
        <v>1</v>
      </c>
      <c r="L3231">
        <v>202</v>
      </c>
      <c r="M3231">
        <f t="shared" si="301"/>
        <v>106.8</v>
      </c>
      <c r="N3231" t="b">
        <v>1</v>
      </c>
      <c r="O3231">
        <f t="shared" si="304"/>
        <v>108</v>
      </c>
      <c r="P3231" t="s">
        <v>8271</v>
      </c>
      <c r="Q3231" t="str">
        <f t="shared" si="305"/>
        <v>theater</v>
      </c>
      <c r="R3231" t="str">
        <f t="shared" si="306"/>
        <v>plays</v>
      </c>
      <c r="S3231" s="7">
        <f t="shared" si="302"/>
        <v>41963.333310185189</v>
      </c>
      <c r="T3231" s="7">
        <f t="shared" si="303"/>
        <v>41933.291643518518</v>
      </c>
    </row>
    <row r="3232" spans="1:20" ht="43.2" x14ac:dyDescent="0.5500000000000000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5">
        <v>1412135940</v>
      </c>
      <c r="J3232">
        <v>1410840126</v>
      </c>
      <c r="K3232" t="b">
        <v>1</v>
      </c>
      <c r="L3232">
        <v>37</v>
      </c>
      <c r="M3232">
        <f t="shared" si="301"/>
        <v>77.22</v>
      </c>
      <c r="N3232" t="b">
        <v>1</v>
      </c>
      <c r="O3232">
        <f t="shared" si="304"/>
        <v>110</v>
      </c>
      <c r="P3232" t="s">
        <v>8271</v>
      </c>
      <c r="Q3232" t="str">
        <f t="shared" si="305"/>
        <v>theater</v>
      </c>
      <c r="R3232" t="str">
        <f t="shared" si="306"/>
        <v>plays</v>
      </c>
      <c r="S3232" s="7">
        <f t="shared" si="302"/>
        <v>41913.165972222225</v>
      </c>
      <c r="T3232" s="7">
        <f t="shared" si="303"/>
        <v>41898.168125000004</v>
      </c>
    </row>
    <row r="3233" spans="1:20" ht="43.2" x14ac:dyDescent="0.5500000000000000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5">
        <v>1460846347</v>
      </c>
      <c r="J3233">
        <v>1458254347</v>
      </c>
      <c r="K3233" t="b">
        <v>0</v>
      </c>
      <c r="L3233">
        <v>28</v>
      </c>
      <c r="M3233">
        <f t="shared" si="301"/>
        <v>57.5</v>
      </c>
      <c r="N3233" t="b">
        <v>1</v>
      </c>
      <c r="O3233">
        <f t="shared" si="304"/>
        <v>161</v>
      </c>
      <c r="P3233" t="s">
        <v>8271</v>
      </c>
      <c r="Q3233" t="str">
        <f t="shared" si="305"/>
        <v>theater</v>
      </c>
      <c r="R3233" t="str">
        <f t="shared" si="306"/>
        <v>plays</v>
      </c>
      <c r="S3233" s="7">
        <f t="shared" si="302"/>
        <v>42476.943831018521</v>
      </c>
      <c r="T3233" s="7">
        <f t="shared" si="303"/>
        <v>42446.943831018521</v>
      </c>
    </row>
    <row r="3234" spans="1:20" ht="43.2" x14ac:dyDescent="0.5500000000000000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5">
        <v>1462334340</v>
      </c>
      <c r="J3234">
        <v>1459711917</v>
      </c>
      <c r="K3234" t="b">
        <v>1</v>
      </c>
      <c r="L3234">
        <v>26</v>
      </c>
      <c r="M3234">
        <f t="shared" si="301"/>
        <v>50.46</v>
      </c>
      <c r="N3234" t="b">
        <v>1</v>
      </c>
      <c r="O3234">
        <f t="shared" si="304"/>
        <v>131</v>
      </c>
      <c r="P3234" t="s">
        <v>8271</v>
      </c>
      <c r="Q3234" t="str">
        <f t="shared" si="305"/>
        <v>theater</v>
      </c>
      <c r="R3234" t="str">
        <f t="shared" si="306"/>
        <v>plays</v>
      </c>
      <c r="S3234" s="7">
        <f t="shared" si="302"/>
        <v>42494.165972222225</v>
      </c>
      <c r="T3234" s="7">
        <f t="shared" si="303"/>
        <v>42463.81385416667</v>
      </c>
    </row>
    <row r="3235" spans="1:20" ht="43.2" x14ac:dyDescent="0.5500000000000000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5">
        <v>1488482355</v>
      </c>
      <c r="J3235">
        <v>1485890355</v>
      </c>
      <c r="K3235" t="b">
        <v>0</v>
      </c>
      <c r="L3235">
        <v>61</v>
      </c>
      <c r="M3235">
        <f t="shared" si="301"/>
        <v>97.38</v>
      </c>
      <c r="N3235" t="b">
        <v>1</v>
      </c>
      <c r="O3235">
        <f t="shared" si="304"/>
        <v>119</v>
      </c>
      <c r="P3235" t="s">
        <v>8271</v>
      </c>
      <c r="Q3235" t="str">
        <f t="shared" si="305"/>
        <v>theater</v>
      </c>
      <c r="R3235" t="str">
        <f t="shared" si="306"/>
        <v>plays</v>
      </c>
      <c r="S3235" s="7">
        <f t="shared" si="302"/>
        <v>42796.805034722223</v>
      </c>
      <c r="T3235" s="7">
        <f t="shared" si="303"/>
        <v>42766.805034722223</v>
      </c>
    </row>
    <row r="3236" spans="1:20" ht="43.2" hidden="1" x14ac:dyDescent="0.5500000000000000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5">
        <v>1485991860</v>
      </c>
      <c r="J3236">
        <v>1483124208</v>
      </c>
      <c r="K3236" t="b">
        <v>0</v>
      </c>
      <c r="L3236">
        <v>115</v>
      </c>
      <c r="M3236">
        <f t="shared" si="301"/>
        <v>34.92</v>
      </c>
      <c r="N3236" t="b">
        <v>1</v>
      </c>
      <c r="O3236">
        <f t="shared" si="304"/>
        <v>100</v>
      </c>
      <c r="P3236" t="s">
        <v>8271</v>
      </c>
      <c r="Q3236" t="str">
        <f t="shared" si="305"/>
        <v>theater</v>
      </c>
      <c r="R3236" t="str">
        <f t="shared" si="306"/>
        <v>plays</v>
      </c>
      <c r="S3236" s="7">
        <f t="shared" si="302"/>
        <v>42767.979861111111</v>
      </c>
      <c r="T3236" s="7">
        <f t="shared" si="303"/>
        <v>42734.789444444439</v>
      </c>
    </row>
    <row r="3237" spans="1:20" ht="43.2" x14ac:dyDescent="0.5500000000000000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5">
        <v>1467361251</v>
      </c>
      <c r="J3237">
        <v>1464769251</v>
      </c>
      <c r="K3237" t="b">
        <v>1</v>
      </c>
      <c r="L3237">
        <v>181</v>
      </c>
      <c r="M3237">
        <f t="shared" si="301"/>
        <v>85.53</v>
      </c>
      <c r="N3237" t="b">
        <v>1</v>
      </c>
      <c r="O3237">
        <f t="shared" si="304"/>
        <v>103</v>
      </c>
      <c r="P3237" t="s">
        <v>8271</v>
      </c>
      <c r="Q3237" t="str">
        <f t="shared" si="305"/>
        <v>theater</v>
      </c>
      <c r="R3237" t="str">
        <f t="shared" si="306"/>
        <v>plays</v>
      </c>
      <c r="S3237" s="7">
        <f t="shared" si="302"/>
        <v>42552.347812499997</v>
      </c>
      <c r="T3237" s="7">
        <f t="shared" si="303"/>
        <v>42522.347812499997</v>
      </c>
    </row>
    <row r="3238" spans="1:20" ht="43.2" x14ac:dyDescent="0.5500000000000000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5">
        <v>1482962433</v>
      </c>
      <c r="J3238">
        <v>1480370433</v>
      </c>
      <c r="K3238" t="b">
        <v>0</v>
      </c>
      <c r="L3238">
        <v>110</v>
      </c>
      <c r="M3238">
        <f t="shared" si="301"/>
        <v>182.91</v>
      </c>
      <c r="N3238" t="b">
        <v>1</v>
      </c>
      <c r="O3238">
        <f t="shared" si="304"/>
        <v>101</v>
      </c>
      <c r="P3238" t="s">
        <v>8271</v>
      </c>
      <c r="Q3238" t="str">
        <f t="shared" si="305"/>
        <v>theater</v>
      </c>
      <c r="R3238" t="str">
        <f t="shared" si="306"/>
        <v>plays</v>
      </c>
      <c r="S3238" s="7">
        <f t="shared" si="302"/>
        <v>42732.917048611111</v>
      </c>
      <c r="T3238" s="7">
        <f t="shared" si="303"/>
        <v>42702.917048611111</v>
      </c>
    </row>
    <row r="3239" spans="1:20" ht="28.8" x14ac:dyDescent="0.5500000000000000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5">
        <v>1443499140</v>
      </c>
      <c r="J3239">
        <v>1441452184</v>
      </c>
      <c r="K3239" t="b">
        <v>1</v>
      </c>
      <c r="L3239">
        <v>269</v>
      </c>
      <c r="M3239">
        <f t="shared" si="301"/>
        <v>131.13999999999999</v>
      </c>
      <c r="N3239" t="b">
        <v>1</v>
      </c>
      <c r="O3239">
        <f t="shared" si="304"/>
        <v>101</v>
      </c>
      <c r="P3239" t="s">
        <v>8271</v>
      </c>
      <c r="Q3239" t="str">
        <f t="shared" si="305"/>
        <v>theater</v>
      </c>
      <c r="R3239" t="str">
        <f t="shared" si="306"/>
        <v>plays</v>
      </c>
      <c r="S3239" s="7">
        <f t="shared" si="302"/>
        <v>42276.165972222225</v>
      </c>
      <c r="T3239" s="7">
        <f t="shared" si="303"/>
        <v>42252.474351851852</v>
      </c>
    </row>
    <row r="3240" spans="1:20" ht="43.2" hidden="1" x14ac:dyDescent="0.5500000000000000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5">
        <v>1435752898</v>
      </c>
      <c r="J3240">
        <v>1433160898</v>
      </c>
      <c r="K3240" t="b">
        <v>1</v>
      </c>
      <c r="L3240">
        <v>79</v>
      </c>
      <c r="M3240">
        <f t="shared" si="301"/>
        <v>39.81</v>
      </c>
      <c r="N3240" t="b">
        <v>1</v>
      </c>
      <c r="O3240">
        <f t="shared" si="304"/>
        <v>112</v>
      </c>
      <c r="P3240" t="s">
        <v>8271</v>
      </c>
      <c r="Q3240" t="str">
        <f t="shared" si="305"/>
        <v>theater</v>
      </c>
      <c r="R3240" t="str">
        <f t="shared" si="306"/>
        <v>plays</v>
      </c>
      <c r="S3240" s="7">
        <f t="shared" si="302"/>
        <v>42186.510393518518</v>
      </c>
      <c r="T3240" s="7">
        <f t="shared" si="303"/>
        <v>42156.510393518518</v>
      </c>
    </row>
    <row r="3241" spans="1:20" ht="43.2" hidden="1" x14ac:dyDescent="0.5500000000000000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5">
        <v>1445817540</v>
      </c>
      <c r="J3241">
        <v>1443665293</v>
      </c>
      <c r="K3241" t="b">
        <v>1</v>
      </c>
      <c r="L3241">
        <v>104</v>
      </c>
      <c r="M3241">
        <f t="shared" si="301"/>
        <v>59.7</v>
      </c>
      <c r="N3241" t="b">
        <v>1</v>
      </c>
      <c r="O3241">
        <f t="shared" si="304"/>
        <v>106</v>
      </c>
      <c r="P3241" t="s">
        <v>8271</v>
      </c>
      <c r="Q3241" t="str">
        <f t="shared" si="305"/>
        <v>theater</v>
      </c>
      <c r="R3241" t="str">
        <f t="shared" si="306"/>
        <v>plays</v>
      </c>
      <c r="S3241" s="7">
        <f t="shared" si="302"/>
        <v>42302.999305555553</v>
      </c>
      <c r="T3241" s="7">
        <f t="shared" si="303"/>
        <v>42278.089039351849</v>
      </c>
    </row>
    <row r="3242" spans="1:20" ht="43.2" hidden="1" x14ac:dyDescent="0.5500000000000000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5">
        <v>1487286000</v>
      </c>
      <c r="J3242">
        <v>1484843948</v>
      </c>
      <c r="K3242" t="b">
        <v>0</v>
      </c>
      <c r="L3242">
        <v>34</v>
      </c>
      <c r="M3242">
        <f t="shared" si="301"/>
        <v>88.74</v>
      </c>
      <c r="N3242" t="b">
        <v>1</v>
      </c>
      <c r="O3242">
        <f t="shared" si="304"/>
        <v>101</v>
      </c>
      <c r="P3242" t="s">
        <v>8271</v>
      </c>
      <c r="Q3242" t="str">
        <f t="shared" si="305"/>
        <v>theater</v>
      </c>
      <c r="R3242" t="str">
        <f t="shared" si="306"/>
        <v>plays</v>
      </c>
      <c r="S3242" s="7">
        <f t="shared" si="302"/>
        <v>42782.958333333328</v>
      </c>
      <c r="T3242" s="7">
        <f t="shared" si="303"/>
        <v>42754.693842592591</v>
      </c>
    </row>
    <row r="3243" spans="1:20" ht="57.6" x14ac:dyDescent="0.5500000000000000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5">
        <v>1413269940</v>
      </c>
      <c r="J3243">
        <v>1410421670</v>
      </c>
      <c r="K3243" t="b">
        <v>1</v>
      </c>
      <c r="L3243">
        <v>167</v>
      </c>
      <c r="M3243">
        <f t="shared" si="301"/>
        <v>58.69</v>
      </c>
      <c r="N3243" t="b">
        <v>1</v>
      </c>
      <c r="O3243">
        <f t="shared" si="304"/>
        <v>115</v>
      </c>
      <c r="P3243" t="s">
        <v>8271</v>
      </c>
      <c r="Q3243" t="str">
        <f t="shared" si="305"/>
        <v>theater</v>
      </c>
      <c r="R3243" t="str">
        <f t="shared" si="306"/>
        <v>plays</v>
      </c>
      <c r="S3243" s="7">
        <f t="shared" si="302"/>
        <v>41926.290972222225</v>
      </c>
      <c r="T3243" s="7">
        <f t="shared" si="303"/>
        <v>41893.324884259258</v>
      </c>
    </row>
    <row r="3244" spans="1:20" ht="28.8" x14ac:dyDescent="0.5500000000000000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5">
        <v>1411150092</v>
      </c>
      <c r="J3244">
        <v>1408558092</v>
      </c>
      <c r="K3244" t="b">
        <v>1</v>
      </c>
      <c r="L3244">
        <v>183</v>
      </c>
      <c r="M3244">
        <f t="shared" si="301"/>
        <v>69.569999999999993</v>
      </c>
      <c r="N3244" t="b">
        <v>1</v>
      </c>
      <c r="O3244">
        <f t="shared" si="304"/>
        <v>127</v>
      </c>
      <c r="P3244" t="s">
        <v>8271</v>
      </c>
      <c r="Q3244" t="str">
        <f t="shared" si="305"/>
        <v>theater</v>
      </c>
      <c r="R3244" t="str">
        <f t="shared" si="306"/>
        <v>plays</v>
      </c>
      <c r="S3244" s="7">
        <f t="shared" si="302"/>
        <v>41901.755694444444</v>
      </c>
      <c r="T3244" s="7">
        <f t="shared" si="303"/>
        <v>41871.755694444444</v>
      </c>
    </row>
    <row r="3245" spans="1:20" ht="43.2" x14ac:dyDescent="0.5500000000000000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5">
        <v>1444348800</v>
      </c>
      <c r="J3245">
        <v>1442283562</v>
      </c>
      <c r="K3245" t="b">
        <v>1</v>
      </c>
      <c r="L3245">
        <v>71</v>
      </c>
      <c r="M3245">
        <f t="shared" si="301"/>
        <v>115.87</v>
      </c>
      <c r="N3245" t="b">
        <v>1</v>
      </c>
      <c r="O3245">
        <f t="shared" si="304"/>
        <v>103</v>
      </c>
      <c r="P3245" t="s">
        <v>8271</v>
      </c>
      <c r="Q3245" t="str">
        <f t="shared" si="305"/>
        <v>theater</v>
      </c>
      <c r="R3245" t="str">
        <f t="shared" si="306"/>
        <v>plays</v>
      </c>
      <c r="S3245" s="7">
        <f t="shared" si="302"/>
        <v>42286</v>
      </c>
      <c r="T3245" s="7">
        <f t="shared" si="303"/>
        <v>42262.096782407403</v>
      </c>
    </row>
    <row r="3246" spans="1:20" ht="43.2" hidden="1" x14ac:dyDescent="0.5500000000000000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5">
        <v>1480613982</v>
      </c>
      <c r="J3246">
        <v>1478018382</v>
      </c>
      <c r="K3246" t="b">
        <v>0</v>
      </c>
      <c r="L3246">
        <v>69</v>
      </c>
      <c r="M3246">
        <f t="shared" si="301"/>
        <v>23.87</v>
      </c>
      <c r="N3246" t="b">
        <v>1</v>
      </c>
      <c r="O3246">
        <f t="shared" si="304"/>
        <v>103</v>
      </c>
      <c r="P3246" t="s">
        <v>8271</v>
      </c>
      <c r="Q3246" t="str">
        <f t="shared" si="305"/>
        <v>theater</v>
      </c>
      <c r="R3246" t="str">
        <f t="shared" si="306"/>
        <v>plays</v>
      </c>
      <c r="S3246" s="7">
        <f t="shared" si="302"/>
        <v>42705.735902777778</v>
      </c>
      <c r="T3246" s="7">
        <f t="shared" si="303"/>
        <v>42675.694236111114</v>
      </c>
    </row>
    <row r="3247" spans="1:20" ht="43.2" x14ac:dyDescent="0.5500000000000000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5">
        <v>1434074400</v>
      </c>
      <c r="J3247">
        <v>1431354258</v>
      </c>
      <c r="K3247" t="b">
        <v>0</v>
      </c>
      <c r="L3247">
        <v>270</v>
      </c>
      <c r="M3247">
        <f t="shared" si="301"/>
        <v>81.13</v>
      </c>
      <c r="N3247" t="b">
        <v>1</v>
      </c>
      <c r="O3247">
        <f t="shared" si="304"/>
        <v>104</v>
      </c>
      <c r="P3247" t="s">
        <v>8271</v>
      </c>
      <c r="Q3247" t="str">
        <f t="shared" si="305"/>
        <v>theater</v>
      </c>
      <c r="R3247" t="str">
        <f t="shared" si="306"/>
        <v>plays</v>
      </c>
      <c r="S3247" s="7">
        <f t="shared" si="302"/>
        <v>42167.083333333328</v>
      </c>
      <c r="T3247" s="7">
        <f t="shared" si="303"/>
        <v>42135.60020833333</v>
      </c>
    </row>
    <row r="3248" spans="1:20" ht="43.2" x14ac:dyDescent="0.5500000000000000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5">
        <v>1442030340</v>
      </c>
      <c r="J3248">
        <v>1439551200</v>
      </c>
      <c r="K3248" t="b">
        <v>1</v>
      </c>
      <c r="L3248">
        <v>193</v>
      </c>
      <c r="M3248">
        <f t="shared" si="301"/>
        <v>57.63</v>
      </c>
      <c r="N3248" t="b">
        <v>1</v>
      </c>
      <c r="O3248">
        <f t="shared" si="304"/>
        <v>111</v>
      </c>
      <c r="P3248" t="s">
        <v>8271</v>
      </c>
      <c r="Q3248" t="str">
        <f t="shared" si="305"/>
        <v>theater</v>
      </c>
      <c r="R3248" t="str">
        <f t="shared" si="306"/>
        <v>plays</v>
      </c>
      <c r="S3248" s="7">
        <f t="shared" si="302"/>
        <v>42259.165972222225</v>
      </c>
      <c r="T3248" s="7">
        <f t="shared" si="303"/>
        <v>42230.472222222219</v>
      </c>
    </row>
    <row r="3249" spans="1:20" ht="43.2" hidden="1" x14ac:dyDescent="0.5500000000000000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5">
        <v>1436696712</v>
      </c>
      <c r="J3249">
        <v>1434104712</v>
      </c>
      <c r="K3249" t="b">
        <v>1</v>
      </c>
      <c r="L3249">
        <v>57</v>
      </c>
      <c r="M3249">
        <f t="shared" si="301"/>
        <v>46.43</v>
      </c>
      <c r="N3249" t="b">
        <v>1</v>
      </c>
      <c r="O3249">
        <f t="shared" si="304"/>
        <v>106</v>
      </c>
      <c r="P3249" t="s">
        <v>8271</v>
      </c>
      <c r="Q3249" t="str">
        <f t="shared" si="305"/>
        <v>theater</v>
      </c>
      <c r="R3249" t="str">
        <f t="shared" si="306"/>
        <v>plays</v>
      </c>
      <c r="S3249" s="7">
        <f t="shared" si="302"/>
        <v>42197.434166666666</v>
      </c>
      <c r="T3249" s="7">
        <f t="shared" si="303"/>
        <v>42167.434166666666</v>
      </c>
    </row>
    <row r="3250" spans="1:20" ht="28.8" x14ac:dyDescent="0.5500000000000000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5">
        <v>1428178757</v>
      </c>
      <c r="J3250">
        <v>1425590357</v>
      </c>
      <c r="K3250" t="b">
        <v>1</v>
      </c>
      <c r="L3250">
        <v>200</v>
      </c>
      <c r="M3250">
        <f t="shared" si="301"/>
        <v>60.48</v>
      </c>
      <c r="N3250" t="b">
        <v>1</v>
      </c>
      <c r="O3250">
        <f t="shared" si="304"/>
        <v>101</v>
      </c>
      <c r="P3250" t="s">
        <v>8271</v>
      </c>
      <c r="Q3250" t="str">
        <f t="shared" si="305"/>
        <v>theater</v>
      </c>
      <c r="R3250" t="str">
        <f t="shared" si="306"/>
        <v>plays</v>
      </c>
      <c r="S3250" s="7">
        <f t="shared" si="302"/>
        <v>42098.846724537041</v>
      </c>
      <c r="T3250" s="7">
        <f t="shared" si="303"/>
        <v>42068.888391203705</v>
      </c>
    </row>
    <row r="3251" spans="1:20" ht="43.2" x14ac:dyDescent="0.5500000000000000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5">
        <v>1434822914</v>
      </c>
      <c r="J3251">
        <v>1432230914</v>
      </c>
      <c r="K3251" t="b">
        <v>1</v>
      </c>
      <c r="L3251">
        <v>88</v>
      </c>
      <c r="M3251">
        <f t="shared" si="301"/>
        <v>65.58</v>
      </c>
      <c r="N3251" t="b">
        <v>1</v>
      </c>
      <c r="O3251">
        <f t="shared" si="304"/>
        <v>105</v>
      </c>
      <c r="P3251" t="s">
        <v>8271</v>
      </c>
      <c r="Q3251" t="str">
        <f t="shared" si="305"/>
        <v>theater</v>
      </c>
      <c r="R3251" t="str">
        <f t="shared" si="306"/>
        <v>plays</v>
      </c>
      <c r="S3251" s="7">
        <f t="shared" si="302"/>
        <v>42175.746689814812</v>
      </c>
      <c r="T3251" s="7">
        <f t="shared" si="303"/>
        <v>42145.746689814812</v>
      </c>
    </row>
    <row r="3252" spans="1:20" ht="43.2" x14ac:dyDescent="0.5500000000000000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5">
        <v>1415213324</v>
      </c>
      <c r="J3252">
        <v>1412617724</v>
      </c>
      <c r="K3252" t="b">
        <v>1</v>
      </c>
      <c r="L3252">
        <v>213</v>
      </c>
      <c r="M3252">
        <f t="shared" si="301"/>
        <v>119.19</v>
      </c>
      <c r="N3252" t="b">
        <v>1</v>
      </c>
      <c r="O3252">
        <f t="shared" si="304"/>
        <v>102</v>
      </c>
      <c r="P3252" t="s">
        <v>8271</v>
      </c>
      <c r="Q3252" t="str">
        <f t="shared" si="305"/>
        <v>theater</v>
      </c>
      <c r="R3252" t="str">
        <f t="shared" si="306"/>
        <v>plays</v>
      </c>
      <c r="S3252" s="7">
        <f t="shared" si="302"/>
        <v>41948.783842592595</v>
      </c>
      <c r="T3252" s="7">
        <f t="shared" si="303"/>
        <v>41918.742175925923</v>
      </c>
    </row>
    <row r="3253" spans="1:20" ht="43.2" x14ac:dyDescent="0.5500000000000000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5">
        <v>1434907966</v>
      </c>
      <c r="J3253">
        <v>1432315966</v>
      </c>
      <c r="K3253" t="b">
        <v>1</v>
      </c>
      <c r="L3253">
        <v>20</v>
      </c>
      <c r="M3253">
        <f t="shared" si="301"/>
        <v>83.05</v>
      </c>
      <c r="N3253" t="b">
        <v>1</v>
      </c>
      <c r="O3253">
        <f t="shared" si="304"/>
        <v>111</v>
      </c>
      <c r="P3253" t="s">
        <v>8271</v>
      </c>
      <c r="Q3253" t="str">
        <f t="shared" si="305"/>
        <v>theater</v>
      </c>
      <c r="R3253" t="str">
        <f t="shared" si="306"/>
        <v>plays</v>
      </c>
      <c r="S3253" s="7">
        <f t="shared" si="302"/>
        <v>42176.731087962966</v>
      </c>
      <c r="T3253" s="7">
        <f t="shared" si="303"/>
        <v>42146.731087962966</v>
      </c>
    </row>
    <row r="3254" spans="1:20" ht="28.8" hidden="1" x14ac:dyDescent="0.5500000000000000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5">
        <v>1473247240</v>
      </c>
      <c r="J3254">
        <v>1470655240</v>
      </c>
      <c r="K3254" t="b">
        <v>1</v>
      </c>
      <c r="L3254">
        <v>50</v>
      </c>
      <c r="M3254">
        <f t="shared" si="301"/>
        <v>57.52</v>
      </c>
      <c r="N3254" t="b">
        <v>1</v>
      </c>
      <c r="O3254">
        <f t="shared" si="304"/>
        <v>128</v>
      </c>
      <c r="P3254" t="s">
        <v>8271</v>
      </c>
      <c r="Q3254" t="str">
        <f t="shared" si="305"/>
        <v>theater</v>
      </c>
      <c r="R3254" t="str">
        <f t="shared" si="306"/>
        <v>plays</v>
      </c>
      <c r="S3254" s="7">
        <f t="shared" si="302"/>
        <v>42620.472685185188</v>
      </c>
      <c r="T3254" s="7">
        <f t="shared" si="303"/>
        <v>42590.472685185188</v>
      </c>
    </row>
    <row r="3255" spans="1:20" ht="43.2" x14ac:dyDescent="0.5500000000000000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5">
        <v>1473306300</v>
      </c>
      <c r="J3255">
        <v>1471701028</v>
      </c>
      <c r="K3255" t="b">
        <v>1</v>
      </c>
      <c r="L3255">
        <v>115</v>
      </c>
      <c r="M3255">
        <f t="shared" si="301"/>
        <v>177.09</v>
      </c>
      <c r="N3255" t="b">
        <v>1</v>
      </c>
      <c r="O3255">
        <f t="shared" si="304"/>
        <v>102</v>
      </c>
      <c r="P3255" t="s">
        <v>8271</v>
      </c>
      <c r="Q3255" t="str">
        <f t="shared" si="305"/>
        <v>theater</v>
      </c>
      <c r="R3255" t="str">
        <f t="shared" si="306"/>
        <v>plays</v>
      </c>
      <c r="S3255" s="7">
        <f t="shared" si="302"/>
        <v>42621.15625</v>
      </c>
      <c r="T3255" s="7">
        <f t="shared" si="303"/>
        <v>42602.576712962968</v>
      </c>
    </row>
    <row r="3256" spans="1:20" ht="43.2" hidden="1" x14ac:dyDescent="0.5500000000000000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5">
        <v>1427331809</v>
      </c>
      <c r="J3256">
        <v>1424743409</v>
      </c>
      <c r="K3256" t="b">
        <v>1</v>
      </c>
      <c r="L3256">
        <v>186</v>
      </c>
      <c r="M3256">
        <f t="shared" si="301"/>
        <v>70.77</v>
      </c>
      <c r="N3256" t="b">
        <v>1</v>
      </c>
      <c r="O3256">
        <f t="shared" si="304"/>
        <v>101</v>
      </c>
      <c r="P3256" t="s">
        <v>8271</v>
      </c>
      <c r="Q3256" t="str">
        <f t="shared" si="305"/>
        <v>theater</v>
      </c>
      <c r="R3256" t="str">
        <f t="shared" si="306"/>
        <v>plays</v>
      </c>
      <c r="S3256" s="7">
        <f t="shared" si="302"/>
        <v>42089.044085648144</v>
      </c>
      <c r="T3256" s="7">
        <f t="shared" si="303"/>
        <v>42059.085752314815</v>
      </c>
    </row>
    <row r="3257" spans="1:20" ht="43.2" hidden="1" x14ac:dyDescent="0.5500000000000000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5">
        <v>1412706375</v>
      </c>
      <c r="J3257">
        <v>1410114375</v>
      </c>
      <c r="K3257" t="b">
        <v>1</v>
      </c>
      <c r="L3257">
        <v>18</v>
      </c>
      <c r="M3257">
        <f t="shared" si="301"/>
        <v>29.17</v>
      </c>
      <c r="N3257" t="b">
        <v>1</v>
      </c>
      <c r="O3257">
        <f t="shared" si="304"/>
        <v>175</v>
      </c>
      <c r="P3257" t="s">
        <v>8271</v>
      </c>
      <c r="Q3257" t="str">
        <f t="shared" si="305"/>
        <v>theater</v>
      </c>
      <c r="R3257" t="str">
        <f t="shared" si="306"/>
        <v>plays</v>
      </c>
      <c r="S3257" s="7">
        <f t="shared" si="302"/>
        <v>41919.768229166664</v>
      </c>
      <c r="T3257" s="7">
        <f t="shared" si="303"/>
        <v>41889.768229166664</v>
      </c>
    </row>
    <row r="3258" spans="1:20" ht="43.2" x14ac:dyDescent="0.5500000000000000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5">
        <v>1433995140</v>
      </c>
      <c r="J3258">
        <v>1432129577</v>
      </c>
      <c r="K3258" t="b">
        <v>1</v>
      </c>
      <c r="L3258">
        <v>176</v>
      </c>
      <c r="M3258">
        <f t="shared" si="301"/>
        <v>72.760000000000005</v>
      </c>
      <c r="N3258" t="b">
        <v>1</v>
      </c>
      <c r="O3258">
        <f t="shared" si="304"/>
        <v>128</v>
      </c>
      <c r="P3258" t="s">
        <v>8271</v>
      </c>
      <c r="Q3258" t="str">
        <f t="shared" si="305"/>
        <v>theater</v>
      </c>
      <c r="R3258" t="str">
        <f t="shared" si="306"/>
        <v>plays</v>
      </c>
      <c r="S3258" s="7">
        <f t="shared" si="302"/>
        <v>42166.165972222225</v>
      </c>
      <c r="T3258" s="7">
        <f t="shared" si="303"/>
        <v>42144.573807870373</v>
      </c>
    </row>
    <row r="3259" spans="1:20" ht="43.2" hidden="1" x14ac:dyDescent="0.5500000000000000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5">
        <v>1487769952</v>
      </c>
      <c r="J3259">
        <v>1485177952</v>
      </c>
      <c r="K3259" t="b">
        <v>0</v>
      </c>
      <c r="L3259">
        <v>41</v>
      </c>
      <c r="M3259">
        <f t="shared" si="301"/>
        <v>51.85</v>
      </c>
      <c r="N3259" t="b">
        <v>1</v>
      </c>
      <c r="O3259">
        <f t="shared" si="304"/>
        <v>106</v>
      </c>
      <c r="P3259" t="s">
        <v>8271</v>
      </c>
      <c r="Q3259" t="str">
        <f t="shared" si="305"/>
        <v>theater</v>
      </c>
      <c r="R3259" t="str">
        <f t="shared" si="306"/>
        <v>plays</v>
      </c>
      <c r="S3259" s="7">
        <f t="shared" si="302"/>
        <v>42788.559629629628</v>
      </c>
      <c r="T3259" s="7">
        <f t="shared" si="303"/>
        <v>42758.559629629628</v>
      </c>
    </row>
    <row r="3260" spans="1:20" ht="28.8" x14ac:dyDescent="0.5500000000000000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5">
        <v>1420751861</v>
      </c>
      <c r="J3260">
        <v>1418159861</v>
      </c>
      <c r="K3260" t="b">
        <v>1</v>
      </c>
      <c r="L3260">
        <v>75</v>
      </c>
      <c r="M3260">
        <f t="shared" si="301"/>
        <v>98.2</v>
      </c>
      <c r="N3260" t="b">
        <v>1</v>
      </c>
      <c r="O3260">
        <f t="shared" si="304"/>
        <v>105</v>
      </c>
      <c r="P3260" t="s">
        <v>8271</v>
      </c>
      <c r="Q3260" t="str">
        <f t="shared" si="305"/>
        <v>theater</v>
      </c>
      <c r="R3260" t="str">
        <f t="shared" si="306"/>
        <v>plays</v>
      </c>
      <c r="S3260" s="7">
        <f t="shared" si="302"/>
        <v>42012.887280092589</v>
      </c>
      <c r="T3260" s="7">
        <f t="shared" si="303"/>
        <v>41982.887280092589</v>
      </c>
    </row>
    <row r="3261" spans="1:20" ht="43.2" x14ac:dyDescent="0.5500000000000000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5">
        <v>1475294340</v>
      </c>
      <c r="J3261">
        <v>1472753745</v>
      </c>
      <c r="K3261" t="b">
        <v>1</v>
      </c>
      <c r="L3261">
        <v>97</v>
      </c>
      <c r="M3261">
        <f t="shared" si="301"/>
        <v>251.74</v>
      </c>
      <c r="N3261" t="b">
        <v>1</v>
      </c>
      <c r="O3261">
        <f t="shared" si="304"/>
        <v>106</v>
      </c>
      <c r="P3261" t="s">
        <v>8271</v>
      </c>
      <c r="Q3261" t="str">
        <f t="shared" si="305"/>
        <v>theater</v>
      </c>
      <c r="R3261" t="str">
        <f t="shared" si="306"/>
        <v>plays</v>
      </c>
      <c r="S3261" s="7">
        <f t="shared" si="302"/>
        <v>42644.165972222225</v>
      </c>
      <c r="T3261" s="7">
        <f t="shared" si="303"/>
        <v>42614.760937500003</v>
      </c>
    </row>
    <row r="3262" spans="1:20" ht="43.2" x14ac:dyDescent="0.5500000000000000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5">
        <v>1448903318</v>
      </c>
      <c r="J3262">
        <v>1445875718</v>
      </c>
      <c r="K3262" t="b">
        <v>1</v>
      </c>
      <c r="L3262">
        <v>73</v>
      </c>
      <c r="M3262">
        <f t="shared" si="301"/>
        <v>74.819999999999993</v>
      </c>
      <c r="N3262" t="b">
        <v>1</v>
      </c>
      <c r="O3262">
        <f t="shared" si="304"/>
        <v>109</v>
      </c>
      <c r="P3262" t="s">
        <v>8271</v>
      </c>
      <c r="Q3262" t="str">
        <f t="shared" si="305"/>
        <v>theater</v>
      </c>
      <c r="R3262" t="str">
        <f t="shared" si="306"/>
        <v>plays</v>
      </c>
      <c r="S3262" s="7">
        <f t="shared" si="302"/>
        <v>42338.714328703703</v>
      </c>
      <c r="T3262" s="7">
        <f t="shared" si="303"/>
        <v>42303.672662037032</v>
      </c>
    </row>
    <row r="3263" spans="1:20" ht="43.2" x14ac:dyDescent="0.5500000000000000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5">
        <v>1437067476</v>
      </c>
      <c r="J3263">
        <v>1434475476</v>
      </c>
      <c r="K3263" t="b">
        <v>1</v>
      </c>
      <c r="L3263">
        <v>49</v>
      </c>
      <c r="M3263">
        <f t="shared" si="301"/>
        <v>67.650000000000006</v>
      </c>
      <c r="N3263" t="b">
        <v>1</v>
      </c>
      <c r="O3263">
        <f t="shared" si="304"/>
        <v>100</v>
      </c>
      <c r="P3263" t="s">
        <v>8271</v>
      </c>
      <c r="Q3263" t="str">
        <f t="shared" si="305"/>
        <v>theater</v>
      </c>
      <c r="R3263" t="str">
        <f t="shared" si="306"/>
        <v>plays</v>
      </c>
      <c r="S3263" s="7">
        <f t="shared" si="302"/>
        <v>42201.725416666668</v>
      </c>
      <c r="T3263" s="7">
        <f t="shared" si="303"/>
        <v>42171.725416666668</v>
      </c>
    </row>
    <row r="3264" spans="1:20" ht="28.8" x14ac:dyDescent="0.5500000000000000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5">
        <v>1419220800</v>
      </c>
      <c r="J3264">
        <v>1416555262</v>
      </c>
      <c r="K3264" t="b">
        <v>1</v>
      </c>
      <c r="L3264">
        <v>134</v>
      </c>
      <c r="M3264">
        <f t="shared" si="301"/>
        <v>93.81</v>
      </c>
      <c r="N3264" t="b">
        <v>1</v>
      </c>
      <c r="O3264">
        <f t="shared" si="304"/>
        <v>103</v>
      </c>
      <c r="P3264" t="s">
        <v>8271</v>
      </c>
      <c r="Q3264" t="str">
        <f t="shared" si="305"/>
        <v>theater</v>
      </c>
      <c r="R3264" t="str">
        <f t="shared" si="306"/>
        <v>plays</v>
      </c>
      <c r="S3264" s="7">
        <f t="shared" si="302"/>
        <v>41995.166666666672</v>
      </c>
      <c r="T3264" s="7">
        <f t="shared" si="303"/>
        <v>41964.315532407403</v>
      </c>
    </row>
    <row r="3265" spans="1:20" ht="28.8" x14ac:dyDescent="0.5500000000000000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5">
        <v>1446238800</v>
      </c>
      <c r="J3265">
        <v>1444220588</v>
      </c>
      <c r="K3265" t="b">
        <v>1</v>
      </c>
      <c r="L3265">
        <v>68</v>
      </c>
      <c r="M3265">
        <f t="shared" si="301"/>
        <v>41.24</v>
      </c>
      <c r="N3265" t="b">
        <v>1</v>
      </c>
      <c r="O3265">
        <f t="shared" si="304"/>
        <v>112</v>
      </c>
      <c r="P3265" t="s">
        <v>8271</v>
      </c>
      <c r="Q3265" t="str">
        <f t="shared" si="305"/>
        <v>theater</v>
      </c>
      <c r="R3265" t="str">
        <f t="shared" si="306"/>
        <v>plays</v>
      </c>
      <c r="S3265" s="7">
        <f t="shared" si="302"/>
        <v>42307.875</v>
      </c>
      <c r="T3265" s="7">
        <f t="shared" si="303"/>
        <v>42284.516064814816</v>
      </c>
    </row>
    <row r="3266" spans="1:20" ht="28.8" x14ac:dyDescent="0.5500000000000000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5">
        <v>1422482400</v>
      </c>
      <c r="J3266">
        <v>1421089938</v>
      </c>
      <c r="K3266" t="b">
        <v>1</v>
      </c>
      <c r="L3266">
        <v>49</v>
      </c>
      <c r="M3266">
        <f t="shared" ref="M3266:M3329" si="307">IF(L3266=0,0,ROUND(E3266/L3266,2))</f>
        <v>52.55</v>
      </c>
      <c r="N3266" t="b">
        <v>1</v>
      </c>
      <c r="O3266">
        <f t="shared" si="304"/>
        <v>103</v>
      </c>
      <c r="P3266" t="s">
        <v>8271</v>
      </c>
      <c r="Q3266" t="str">
        <f t="shared" si="305"/>
        <v>theater</v>
      </c>
      <c r="R3266" t="str">
        <f t="shared" si="306"/>
        <v>plays</v>
      </c>
      <c r="S3266" s="7">
        <f t="shared" ref="S3266:S3329" si="308">(((I3266/60)/60)/24)+DATE(1970,1,1)</f>
        <v>42032.916666666672</v>
      </c>
      <c r="T3266" s="7">
        <f t="shared" ref="T3266:T3329" si="309">(((J3266/60)/60)/24)+DATE(1970,1,1)</f>
        <v>42016.800208333334</v>
      </c>
    </row>
    <row r="3267" spans="1:20" ht="43.2" hidden="1" x14ac:dyDescent="0.5500000000000000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5">
        <v>1449162000</v>
      </c>
      <c r="J3267">
        <v>1446570315</v>
      </c>
      <c r="K3267" t="b">
        <v>1</v>
      </c>
      <c r="L3267">
        <v>63</v>
      </c>
      <c r="M3267">
        <f t="shared" si="307"/>
        <v>70.290000000000006</v>
      </c>
      <c r="N3267" t="b">
        <v>1</v>
      </c>
      <c r="O3267">
        <f t="shared" ref="O3267:O3330" si="310">ROUND(($E3267*100)/$D3267,0)</f>
        <v>164</v>
      </c>
      <c r="P3267" t="s">
        <v>8271</v>
      </c>
      <c r="Q3267" t="str">
        <f t="shared" ref="Q3267:Q3330" si="311">LEFT(P3267,FIND("/",P3267)-1)</f>
        <v>theater</v>
      </c>
      <c r="R3267" t="str">
        <f t="shared" si="306"/>
        <v>plays</v>
      </c>
      <c r="S3267" s="7">
        <f t="shared" si="308"/>
        <v>42341.708333333328</v>
      </c>
      <c r="T3267" s="7">
        <f t="shared" si="309"/>
        <v>42311.711979166663</v>
      </c>
    </row>
    <row r="3268" spans="1:20" ht="43.2" x14ac:dyDescent="0.5500000000000000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5">
        <v>1434142800</v>
      </c>
      <c r="J3268">
        <v>1431435122</v>
      </c>
      <c r="K3268" t="b">
        <v>1</v>
      </c>
      <c r="L3268">
        <v>163</v>
      </c>
      <c r="M3268">
        <f t="shared" si="307"/>
        <v>48.33</v>
      </c>
      <c r="N3268" t="b">
        <v>1</v>
      </c>
      <c r="O3268">
        <f t="shared" si="310"/>
        <v>131</v>
      </c>
      <c r="P3268" t="s">
        <v>8271</v>
      </c>
      <c r="Q3268" t="str">
        <f t="shared" si="311"/>
        <v>theater</v>
      </c>
      <c r="R3268" t="str">
        <f t="shared" si="306"/>
        <v>plays</v>
      </c>
      <c r="S3268" s="7">
        <f t="shared" si="308"/>
        <v>42167.875</v>
      </c>
      <c r="T3268" s="7">
        <f t="shared" si="309"/>
        <v>42136.536134259266</v>
      </c>
    </row>
    <row r="3269" spans="1:20" ht="43.2" x14ac:dyDescent="0.5500000000000000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5">
        <v>1437156660</v>
      </c>
      <c r="J3269">
        <v>1434564660</v>
      </c>
      <c r="K3269" t="b">
        <v>1</v>
      </c>
      <c r="L3269">
        <v>288</v>
      </c>
      <c r="M3269">
        <f t="shared" si="307"/>
        <v>53.18</v>
      </c>
      <c r="N3269" t="b">
        <v>1</v>
      </c>
      <c r="O3269">
        <f t="shared" si="310"/>
        <v>102</v>
      </c>
      <c r="P3269" t="s">
        <v>8271</v>
      </c>
      <c r="Q3269" t="str">
        <f t="shared" si="311"/>
        <v>theater</v>
      </c>
      <c r="R3269" t="str">
        <f t="shared" si="306"/>
        <v>plays</v>
      </c>
      <c r="S3269" s="7">
        <f t="shared" si="308"/>
        <v>42202.757638888885</v>
      </c>
      <c r="T3269" s="7">
        <f t="shared" si="309"/>
        <v>42172.757638888885</v>
      </c>
    </row>
    <row r="3270" spans="1:20" ht="43.2" x14ac:dyDescent="0.5500000000000000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5">
        <v>1472074928</v>
      </c>
      <c r="J3270">
        <v>1470692528</v>
      </c>
      <c r="K3270" t="b">
        <v>1</v>
      </c>
      <c r="L3270">
        <v>42</v>
      </c>
      <c r="M3270">
        <f t="shared" si="307"/>
        <v>60.95</v>
      </c>
      <c r="N3270" t="b">
        <v>1</v>
      </c>
      <c r="O3270">
        <f t="shared" si="310"/>
        <v>128</v>
      </c>
      <c r="P3270" t="s">
        <v>8271</v>
      </c>
      <c r="Q3270" t="str">
        <f t="shared" si="311"/>
        <v>theater</v>
      </c>
      <c r="R3270" t="str">
        <f t="shared" si="306"/>
        <v>plays</v>
      </c>
      <c r="S3270" s="7">
        <f t="shared" si="308"/>
        <v>42606.90425925926</v>
      </c>
      <c r="T3270" s="7">
        <f t="shared" si="309"/>
        <v>42590.90425925926</v>
      </c>
    </row>
    <row r="3271" spans="1:20" ht="43.2" hidden="1" x14ac:dyDescent="0.5500000000000000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5">
        <v>1434452400</v>
      </c>
      <c r="J3271">
        <v>1431509397</v>
      </c>
      <c r="K3271" t="b">
        <v>1</v>
      </c>
      <c r="L3271">
        <v>70</v>
      </c>
      <c r="M3271">
        <f t="shared" si="307"/>
        <v>116</v>
      </c>
      <c r="N3271" t="b">
        <v>1</v>
      </c>
      <c r="O3271">
        <f t="shared" si="310"/>
        <v>102</v>
      </c>
      <c r="P3271" t="s">
        <v>8271</v>
      </c>
      <c r="Q3271" t="str">
        <f t="shared" si="311"/>
        <v>theater</v>
      </c>
      <c r="R3271" t="str">
        <f t="shared" si="306"/>
        <v>plays</v>
      </c>
      <c r="S3271" s="7">
        <f t="shared" si="308"/>
        <v>42171.458333333328</v>
      </c>
      <c r="T3271" s="7">
        <f t="shared" si="309"/>
        <v>42137.395798611105</v>
      </c>
    </row>
    <row r="3272" spans="1:20" ht="43.2" hidden="1" x14ac:dyDescent="0.5500000000000000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5">
        <v>1436705265</v>
      </c>
      <c r="J3272">
        <v>1434113265</v>
      </c>
      <c r="K3272" t="b">
        <v>1</v>
      </c>
      <c r="L3272">
        <v>30</v>
      </c>
      <c r="M3272">
        <f t="shared" si="307"/>
        <v>61</v>
      </c>
      <c r="N3272" t="b">
        <v>1</v>
      </c>
      <c r="O3272">
        <f t="shared" si="310"/>
        <v>102</v>
      </c>
      <c r="P3272" t="s">
        <v>8271</v>
      </c>
      <c r="Q3272" t="str">
        <f t="shared" si="311"/>
        <v>theater</v>
      </c>
      <c r="R3272" t="str">
        <f t="shared" si="306"/>
        <v>plays</v>
      </c>
      <c r="S3272" s="7">
        <f t="shared" si="308"/>
        <v>42197.533159722225</v>
      </c>
      <c r="T3272" s="7">
        <f t="shared" si="309"/>
        <v>42167.533159722225</v>
      </c>
    </row>
    <row r="3273" spans="1:20" hidden="1" x14ac:dyDescent="0.5500000000000000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5">
        <v>1414927775</v>
      </c>
      <c r="J3273">
        <v>1412332175</v>
      </c>
      <c r="K3273" t="b">
        <v>1</v>
      </c>
      <c r="L3273">
        <v>51</v>
      </c>
      <c r="M3273">
        <f t="shared" si="307"/>
        <v>38.24</v>
      </c>
      <c r="N3273" t="b">
        <v>1</v>
      </c>
      <c r="O3273">
        <f t="shared" si="310"/>
        <v>130</v>
      </c>
      <c r="P3273" t="s">
        <v>8271</v>
      </c>
      <c r="Q3273" t="str">
        <f t="shared" si="311"/>
        <v>theater</v>
      </c>
      <c r="R3273" t="str">
        <f t="shared" si="306"/>
        <v>plays</v>
      </c>
      <c r="S3273" s="7">
        <f t="shared" si="308"/>
        <v>41945.478877314818</v>
      </c>
      <c r="T3273" s="7">
        <f t="shared" si="309"/>
        <v>41915.437210648146</v>
      </c>
    </row>
    <row r="3274" spans="1:20" ht="43.2" x14ac:dyDescent="0.5500000000000000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5">
        <v>1446814809</v>
      </c>
      <c r="J3274">
        <v>1444219209</v>
      </c>
      <c r="K3274" t="b">
        <v>1</v>
      </c>
      <c r="L3274">
        <v>145</v>
      </c>
      <c r="M3274">
        <f t="shared" si="307"/>
        <v>106.5</v>
      </c>
      <c r="N3274" t="b">
        <v>1</v>
      </c>
      <c r="O3274">
        <f t="shared" si="310"/>
        <v>154</v>
      </c>
      <c r="P3274" t="s">
        <v>8271</v>
      </c>
      <c r="Q3274" t="str">
        <f t="shared" si="311"/>
        <v>theater</v>
      </c>
      <c r="R3274" t="str">
        <f t="shared" si="306"/>
        <v>plays</v>
      </c>
      <c r="S3274" s="7">
        <f t="shared" si="308"/>
        <v>42314.541770833333</v>
      </c>
      <c r="T3274" s="7">
        <f t="shared" si="309"/>
        <v>42284.500104166669</v>
      </c>
    </row>
    <row r="3275" spans="1:20" ht="43.2" x14ac:dyDescent="0.5500000000000000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5">
        <v>1473879600</v>
      </c>
      <c r="J3275">
        <v>1472498042</v>
      </c>
      <c r="K3275" t="b">
        <v>1</v>
      </c>
      <c r="L3275">
        <v>21</v>
      </c>
      <c r="M3275">
        <f t="shared" si="307"/>
        <v>204.57</v>
      </c>
      <c r="N3275" t="b">
        <v>1</v>
      </c>
      <c r="O3275">
        <f t="shared" si="310"/>
        <v>107</v>
      </c>
      <c r="P3275" t="s">
        <v>8271</v>
      </c>
      <c r="Q3275" t="str">
        <f t="shared" si="311"/>
        <v>theater</v>
      </c>
      <c r="R3275" t="str">
        <f t="shared" ref="R3275:R3338" si="312">RIGHT(P3275,LEN(P3275)-FIND("/",P3275))</f>
        <v>plays</v>
      </c>
      <c r="S3275" s="7">
        <f t="shared" si="308"/>
        <v>42627.791666666672</v>
      </c>
      <c r="T3275" s="7">
        <f t="shared" si="309"/>
        <v>42611.801412037035</v>
      </c>
    </row>
    <row r="3276" spans="1:20" ht="43.2" x14ac:dyDescent="0.5500000000000000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5">
        <v>1458075600</v>
      </c>
      <c r="J3276">
        <v>1454259272</v>
      </c>
      <c r="K3276" t="b">
        <v>1</v>
      </c>
      <c r="L3276">
        <v>286</v>
      </c>
      <c r="M3276">
        <f t="shared" si="307"/>
        <v>54.91</v>
      </c>
      <c r="N3276" t="b">
        <v>1</v>
      </c>
      <c r="O3276">
        <f t="shared" si="310"/>
        <v>101</v>
      </c>
      <c r="P3276" t="s">
        <v>8271</v>
      </c>
      <c r="Q3276" t="str">
        <f t="shared" si="311"/>
        <v>theater</v>
      </c>
      <c r="R3276" t="str">
        <f t="shared" si="312"/>
        <v>plays</v>
      </c>
      <c r="S3276" s="7">
        <f t="shared" si="308"/>
        <v>42444.875</v>
      </c>
      <c r="T3276" s="7">
        <f t="shared" si="309"/>
        <v>42400.704537037032</v>
      </c>
    </row>
    <row r="3277" spans="1:20" ht="43.2" x14ac:dyDescent="0.5500000000000000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5">
        <v>1423456200</v>
      </c>
      <c r="J3277">
        <v>1421183271</v>
      </c>
      <c r="K3277" t="b">
        <v>1</v>
      </c>
      <c r="L3277">
        <v>12</v>
      </c>
      <c r="M3277">
        <f t="shared" si="307"/>
        <v>150.41999999999999</v>
      </c>
      <c r="N3277" t="b">
        <v>1</v>
      </c>
      <c r="O3277">
        <f t="shared" si="310"/>
        <v>100</v>
      </c>
      <c r="P3277" t="s">
        <v>8271</v>
      </c>
      <c r="Q3277" t="str">
        <f t="shared" si="311"/>
        <v>theater</v>
      </c>
      <c r="R3277" t="str">
        <f t="shared" si="312"/>
        <v>plays</v>
      </c>
      <c r="S3277" s="7">
        <f t="shared" si="308"/>
        <v>42044.1875</v>
      </c>
      <c r="T3277" s="7">
        <f t="shared" si="309"/>
        <v>42017.88045138889</v>
      </c>
    </row>
    <row r="3278" spans="1:20" ht="43.2" hidden="1" x14ac:dyDescent="0.5500000000000000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5">
        <v>1459483140</v>
      </c>
      <c r="J3278">
        <v>1456526879</v>
      </c>
      <c r="K3278" t="b">
        <v>1</v>
      </c>
      <c r="L3278">
        <v>100</v>
      </c>
      <c r="M3278">
        <f t="shared" si="307"/>
        <v>52.58</v>
      </c>
      <c r="N3278" t="b">
        <v>1</v>
      </c>
      <c r="O3278">
        <f t="shared" si="310"/>
        <v>117</v>
      </c>
      <c r="P3278" t="s">
        <v>8271</v>
      </c>
      <c r="Q3278" t="str">
        <f t="shared" si="311"/>
        <v>theater</v>
      </c>
      <c r="R3278" t="str">
        <f t="shared" si="312"/>
        <v>plays</v>
      </c>
      <c r="S3278" s="7">
        <f t="shared" si="308"/>
        <v>42461.165972222225</v>
      </c>
      <c r="T3278" s="7">
        <f t="shared" si="309"/>
        <v>42426.949988425928</v>
      </c>
    </row>
    <row r="3279" spans="1:20" ht="43.2" hidden="1" x14ac:dyDescent="0.5500000000000000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5">
        <v>1416331406</v>
      </c>
      <c r="J3279">
        <v>1413735806</v>
      </c>
      <c r="K3279" t="b">
        <v>1</v>
      </c>
      <c r="L3279">
        <v>100</v>
      </c>
      <c r="M3279">
        <f t="shared" si="307"/>
        <v>54.3</v>
      </c>
      <c r="N3279" t="b">
        <v>1</v>
      </c>
      <c r="O3279">
        <f t="shared" si="310"/>
        <v>109</v>
      </c>
      <c r="P3279" t="s">
        <v>8271</v>
      </c>
      <c r="Q3279" t="str">
        <f t="shared" si="311"/>
        <v>theater</v>
      </c>
      <c r="R3279" t="str">
        <f t="shared" si="312"/>
        <v>plays</v>
      </c>
      <c r="S3279" s="7">
        <f t="shared" si="308"/>
        <v>41961.724606481483</v>
      </c>
      <c r="T3279" s="7">
        <f t="shared" si="309"/>
        <v>41931.682939814818</v>
      </c>
    </row>
    <row r="3280" spans="1:20" ht="43.2" hidden="1" x14ac:dyDescent="0.5500000000000000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5">
        <v>1433017303</v>
      </c>
      <c r="J3280">
        <v>1430425303</v>
      </c>
      <c r="K3280" t="b">
        <v>1</v>
      </c>
      <c r="L3280">
        <v>34</v>
      </c>
      <c r="M3280">
        <f t="shared" si="307"/>
        <v>76.03</v>
      </c>
      <c r="N3280" t="b">
        <v>1</v>
      </c>
      <c r="O3280">
        <f t="shared" si="310"/>
        <v>103</v>
      </c>
      <c r="P3280" t="s">
        <v>8271</v>
      </c>
      <c r="Q3280" t="str">
        <f t="shared" si="311"/>
        <v>theater</v>
      </c>
      <c r="R3280" t="str">
        <f t="shared" si="312"/>
        <v>plays</v>
      </c>
      <c r="S3280" s="7">
        <f t="shared" si="308"/>
        <v>42154.848414351851</v>
      </c>
      <c r="T3280" s="7">
        <f t="shared" si="309"/>
        <v>42124.848414351851</v>
      </c>
    </row>
    <row r="3281" spans="1:20" ht="43.2" x14ac:dyDescent="0.5500000000000000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5">
        <v>1459474059</v>
      </c>
      <c r="J3281">
        <v>1456885659</v>
      </c>
      <c r="K3281" t="b">
        <v>0</v>
      </c>
      <c r="L3281">
        <v>63</v>
      </c>
      <c r="M3281">
        <f t="shared" si="307"/>
        <v>105.21</v>
      </c>
      <c r="N3281" t="b">
        <v>1</v>
      </c>
      <c r="O3281">
        <f t="shared" si="310"/>
        <v>114</v>
      </c>
      <c r="P3281" t="s">
        <v>8271</v>
      </c>
      <c r="Q3281" t="str">
        <f t="shared" si="311"/>
        <v>theater</v>
      </c>
      <c r="R3281" t="str">
        <f t="shared" si="312"/>
        <v>plays</v>
      </c>
      <c r="S3281" s="7">
        <f t="shared" si="308"/>
        <v>42461.06086805556</v>
      </c>
      <c r="T3281" s="7">
        <f t="shared" si="309"/>
        <v>42431.102534722217</v>
      </c>
    </row>
    <row r="3282" spans="1:20" ht="43.2" x14ac:dyDescent="0.5500000000000000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5">
        <v>1433134800</v>
      </c>
      <c r="J3282">
        <v>1430158198</v>
      </c>
      <c r="K3282" t="b">
        <v>0</v>
      </c>
      <c r="L3282">
        <v>30</v>
      </c>
      <c r="M3282">
        <f t="shared" si="307"/>
        <v>68.67</v>
      </c>
      <c r="N3282" t="b">
        <v>1</v>
      </c>
      <c r="O3282">
        <f t="shared" si="310"/>
        <v>103</v>
      </c>
      <c r="P3282" t="s">
        <v>8271</v>
      </c>
      <c r="Q3282" t="str">
        <f t="shared" si="311"/>
        <v>theater</v>
      </c>
      <c r="R3282" t="str">
        <f t="shared" si="312"/>
        <v>plays</v>
      </c>
      <c r="S3282" s="7">
        <f t="shared" si="308"/>
        <v>42156.208333333328</v>
      </c>
      <c r="T3282" s="7">
        <f t="shared" si="309"/>
        <v>42121.756921296299</v>
      </c>
    </row>
    <row r="3283" spans="1:20" ht="28.8" x14ac:dyDescent="0.5500000000000000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5">
        <v>1441153705</v>
      </c>
      <c r="J3283">
        <v>1438561705</v>
      </c>
      <c r="K3283" t="b">
        <v>0</v>
      </c>
      <c r="L3283">
        <v>47</v>
      </c>
      <c r="M3283">
        <f t="shared" si="307"/>
        <v>129.36000000000001</v>
      </c>
      <c r="N3283" t="b">
        <v>1</v>
      </c>
      <c r="O3283">
        <f t="shared" si="310"/>
        <v>122</v>
      </c>
      <c r="P3283" t="s">
        <v>8271</v>
      </c>
      <c r="Q3283" t="str">
        <f t="shared" si="311"/>
        <v>theater</v>
      </c>
      <c r="R3283" t="str">
        <f t="shared" si="312"/>
        <v>plays</v>
      </c>
      <c r="S3283" s="7">
        <f t="shared" si="308"/>
        <v>42249.019733796296</v>
      </c>
      <c r="T3283" s="7">
        <f t="shared" si="309"/>
        <v>42219.019733796296</v>
      </c>
    </row>
    <row r="3284" spans="1:20" ht="43.2" x14ac:dyDescent="0.5500000000000000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5">
        <v>1461904788</v>
      </c>
      <c r="J3284">
        <v>1458103188</v>
      </c>
      <c r="K3284" t="b">
        <v>0</v>
      </c>
      <c r="L3284">
        <v>237</v>
      </c>
      <c r="M3284">
        <f t="shared" si="307"/>
        <v>134.26</v>
      </c>
      <c r="N3284" t="b">
        <v>1</v>
      </c>
      <c r="O3284">
        <f t="shared" si="310"/>
        <v>103</v>
      </c>
      <c r="P3284" t="s">
        <v>8271</v>
      </c>
      <c r="Q3284" t="str">
        <f t="shared" si="311"/>
        <v>theater</v>
      </c>
      <c r="R3284" t="str">
        <f t="shared" si="312"/>
        <v>plays</v>
      </c>
      <c r="S3284" s="7">
        <f t="shared" si="308"/>
        <v>42489.19430555556</v>
      </c>
      <c r="T3284" s="7">
        <f t="shared" si="309"/>
        <v>42445.19430555556</v>
      </c>
    </row>
    <row r="3285" spans="1:20" ht="43.2" hidden="1" x14ac:dyDescent="0.5500000000000000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5">
        <v>1455138000</v>
      </c>
      <c r="J3285">
        <v>1452448298</v>
      </c>
      <c r="K3285" t="b">
        <v>0</v>
      </c>
      <c r="L3285">
        <v>47</v>
      </c>
      <c r="M3285">
        <f t="shared" si="307"/>
        <v>17.829999999999998</v>
      </c>
      <c r="N3285" t="b">
        <v>1</v>
      </c>
      <c r="O3285">
        <f t="shared" si="310"/>
        <v>105</v>
      </c>
      <c r="P3285" t="s">
        <v>8271</v>
      </c>
      <c r="Q3285" t="str">
        <f t="shared" si="311"/>
        <v>theater</v>
      </c>
      <c r="R3285" t="str">
        <f t="shared" si="312"/>
        <v>plays</v>
      </c>
      <c r="S3285" s="7">
        <f t="shared" si="308"/>
        <v>42410.875</v>
      </c>
      <c r="T3285" s="7">
        <f t="shared" si="309"/>
        <v>42379.74418981481</v>
      </c>
    </row>
    <row r="3286" spans="1:20" ht="43.2" x14ac:dyDescent="0.5500000000000000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5">
        <v>1454047140</v>
      </c>
      <c r="J3286">
        <v>1452546853</v>
      </c>
      <c r="K3286" t="b">
        <v>0</v>
      </c>
      <c r="L3286">
        <v>15</v>
      </c>
      <c r="M3286">
        <f t="shared" si="307"/>
        <v>203.2</v>
      </c>
      <c r="N3286" t="b">
        <v>1</v>
      </c>
      <c r="O3286">
        <f t="shared" si="310"/>
        <v>102</v>
      </c>
      <c r="P3286" t="s">
        <v>8271</v>
      </c>
      <c r="Q3286" t="str">
        <f t="shared" si="311"/>
        <v>theater</v>
      </c>
      <c r="R3286" t="str">
        <f t="shared" si="312"/>
        <v>plays</v>
      </c>
      <c r="S3286" s="7">
        <f t="shared" si="308"/>
        <v>42398.249305555553</v>
      </c>
      <c r="T3286" s="7">
        <f t="shared" si="309"/>
        <v>42380.884872685187</v>
      </c>
    </row>
    <row r="3287" spans="1:20" x14ac:dyDescent="0.5500000000000000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5">
        <v>1488258000</v>
      </c>
      <c r="J3287">
        <v>1485556626</v>
      </c>
      <c r="K3287" t="b">
        <v>0</v>
      </c>
      <c r="L3287">
        <v>81</v>
      </c>
      <c r="M3287">
        <f t="shared" si="307"/>
        <v>69.19</v>
      </c>
      <c r="N3287" t="b">
        <v>1</v>
      </c>
      <c r="O3287">
        <f t="shared" si="310"/>
        <v>112</v>
      </c>
      <c r="P3287" t="s">
        <v>8271</v>
      </c>
      <c r="Q3287" t="str">
        <f t="shared" si="311"/>
        <v>theater</v>
      </c>
      <c r="R3287" t="str">
        <f t="shared" si="312"/>
        <v>plays</v>
      </c>
      <c r="S3287" s="7">
        <f t="shared" si="308"/>
        <v>42794.208333333328</v>
      </c>
      <c r="T3287" s="7">
        <f t="shared" si="309"/>
        <v>42762.942430555559</v>
      </c>
    </row>
    <row r="3288" spans="1:20" ht="43.2" x14ac:dyDescent="0.5500000000000000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5">
        <v>1471291782</v>
      </c>
      <c r="J3288">
        <v>1468699782</v>
      </c>
      <c r="K3288" t="b">
        <v>0</v>
      </c>
      <c r="L3288">
        <v>122</v>
      </c>
      <c r="M3288">
        <f t="shared" si="307"/>
        <v>125.12</v>
      </c>
      <c r="N3288" t="b">
        <v>1</v>
      </c>
      <c r="O3288">
        <f t="shared" si="310"/>
        <v>102</v>
      </c>
      <c r="P3288" t="s">
        <v>8271</v>
      </c>
      <c r="Q3288" t="str">
        <f t="shared" si="311"/>
        <v>theater</v>
      </c>
      <c r="R3288" t="str">
        <f t="shared" si="312"/>
        <v>plays</v>
      </c>
      <c r="S3288" s="7">
        <f t="shared" si="308"/>
        <v>42597.840069444443</v>
      </c>
      <c r="T3288" s="7">
        <f t="shared" si="309"/>
        <v>42567.840069444443</v>
      </c>
    </row>
    <row r="3289" spans="1:20" ht="28.8" hidden="1" x14ac:dyDescent="0.5500000000000000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5">
        <v>1448733628</v>
      </c>
      <c r="J3289">
        <v>1446573628</v>
      </c>
      <c r="K3289" t="b">
        <v>0</v>
      </c>
      <c r="L3289">
        <v>34</v>
      </c>
      <c r="M3289">
        <f t="shared" si="307"/>
        <v>73.53</v>
      </c>
      <c r="N3289" t="b">
        <v>1</v>
      </c>
      <c r="O3289">
        <f t="shared" si="310"/>
        <v>100</v>
      </c>
      <c r="P3289" t="s">
        <v>8271</v>
      </c>
      <c r="Q3289" t="str">
        <f t="shared" si="311"/>
        <v>theater</v>
      </c>
      <c r="R3289" t="str">
        <f t="shared" si="312"/>
        <v>plays</v>
      </c>
      <c r="S3289" s="7">
        <f t="shared" si="308"/>
        <v>42336.750324074077</v>
      </c>
      <c r="T3289" s="7">
        <f t="shared" si="309"/>
        <v>42311.750324074077</v>
      </c>
    </row>
    <row r="3290" spans="1:20" ht="43.2" hidden="1" x14ac:dyDescent="0.5500000000000000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5">
        <v>1466463600</v>
      </c>
      <c r="J3290">
        <v>1463337315</v>
      </c>
      <c r="K3290" t="b">
        <v>0</v>
      </c>
      <c r="L3290">
        <v>207</v>
      </c>
      <c r="M3290">
        <f t="shared" si="307"/>
        <v>48.44</v>
      </c>
      <c r="N3290" t="b">
        <v>1</v>
      </c>
      <c r="O3290">
        <f t="shared" si="310"/>
        <v>100</v>
      </c>
      <c r="P3290" t="s">
        <v>8271</v>
      </c>
      <c r="Q3290" t="str">
        <f t="shared" si="311"/>
        <v>theater</v>
      </c>
      <c r="R3290" t="str">
        <f t="shared" si="312"/>
        <v>plays</v>
      </c>
      <c r="S3290" s="7">
        <f t="shared" si="308"/>
        <v>42541.958333333328</v>
      </c>
      <c r="T3290" s="7">
        <f t="shared" si="309"/>
        <v>42505.774479166663</v>
      </c>
    </row>
    <row r="3291" spans="1:20" ht="43.2" hidden="1" x14ac:dyDescent="0.5500000000000000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5">
        <v>1487580602</v>
      </c>
      <c r="J3291">
        <v>1485161402</v>
      </c>
      <c r="K3291" t="b">
        <v>0</v>
      </c>
      <c r="L3291">
        <v>25</v>
      </c>
      <c r="M3291">
        <f t="shared" si="307"/>
        <v>26.61</v>
      </c>
      <c r="N3291" t="b">
        <v>1</v>
      </c>
      <c r="O3291">
        <f t="shared" si="310"/>
        <v>133</v>
      </c>
      <c r="P3291" t="s">
        <v>8271</v>
      </c>
      <c r="Q3291" t="str">
        <f t="shared" si="311"/>
        <v>theater</v>
      </c>
      <c r="R3291" t="str">
        <f t="shared" si="312"/>
        <v>plays</v>
      </c>
      <c r="S3291" s="7">
        <f t="shared" si="308"/>
        <v>42786.368078703701</v>
      </c>
      <c r="T3291" s="7">
        <f t="shared" si="309"/>
        <v>42758.368078703701</v>
      </c>
    </row>
    <row r="3292" spans="1:20" ht="72" hidden="1" x14ac:dyDescent="0.5500000000000000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5">
        <v>1489234891</v>
      </c>
      <c r="J3292">
        <v>1486642891</v>
      </c>
      <c r="K3292" t="b">
        <v>0</v>
      </c>
      <c r="L3292">
        <v>72</v>
      </c>
      <c r="M3292">
        <f t="shared" si="307"/>
        <v>33.67</v>
      </c>
      <c r="N3292" t="b">
        <v>1</v>
      </c>
      <c r="O3292">
        <f t="shared" si="310"/>
        <v>121</v>
      </c>
      <c r="P3292" t="s">
        <v>8271</v>
      </c>
      <c r="Q3292" t="str">
        <f t="shared" si="311"/>
        <v>theater</v>
      </c>
      <c r="R3292" t="str">
        <f t="shared" si="312"/>
        <v>plays</v>
      </c>
      <c r="S3292" s="7">
        <f t="shared" si="308"/>
        <v>42805.51494212963</v>
      </c>
      <c r="T3292" s="7">
        <f t="shared" si="309"/>
        <v>42775.51494212963</v>
      </c>
    </row>
    <row r="3293" spans="1:20" ht="43.2" x14ac:dyDescent="0.5500000000000000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5">
        <v>1442462340</v>
      </c>
      <c r="J3293">
        <v>1439743900</v>
      </c>
      <c r="K3293" t="b">
        <v>0</v>
      </c>
      <c r="L3293">
        <v>14</v>
      </c>
      <c r="M3293">
        <f t="shared" si="307"/>
        <v>40.71</v>
      </c>
      <c r="N3293" t="b">
        <v>1</v>
      </c>
      <c r="O3293">
        <f t="shared" si="310"/>
        <v>114</v>
      </c>
      <c r="P3293" t="s">
        <v>8271</v>
      </c>
      <c r="Q3293" t="str">
        <f t="shared" si="311"/>
        <v>theater</v>
      </c>
      <c r="R3293" t="str">
        <f t="shared" si="312"/>
        <v>plays</v>
      </c>
      <c r="S3293" s="7">
        <f t="shared" si="308"/>
        <v>42264.165972222225</v>
      </c>
      <c r="T3293" s="7">
        <f t="shared" si="309"/>
        <v>42232.702546296292</v>
      </c>
    </row>
    <row r="3294" spans="1:20" ht="43.2" hidden="1" x14ac:dyDescent="0.5500000000000000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5">
        <v>1449257348</v>
      </c>
      <c r="J3294">
        <v>1444069748</v>
      </c>
      <c r="K3294" t="b">
        <v>0</v>
      </c>
      <c r="L3294">
        <v>15</v>
      </c>
      <c r="M3294">
        <f t="shared" si="307"/>
        <v>19.27</v>
      </c>
      <c r="N3294" t="b">
        <v>1</v>
      </c>
      <c r="O3294">
        <f t="shared" si="310"/>
        <v>286</v>
      </c>
      <c r="P3294" t="s">
        <v>8271</v>
      </c>
      <c r="Q3294" t="str">
        <f t="shared" si="311"/>
        <v>theater</v>
      </c>
      <c r="R3294" t="str">
        <f t="shared" si="312"/>
        <v>plays</v>
      </c>
      <c r="S3294" s="7">
        <f t="shared" si="308"/>
        <v>42342.811898148153</v>
      </c>
      <c r="T3294" s="7">
        <f t="shared" si="309"/>
        <v>42282.770231481481</v>
      </c>
    </row>
    <row r="3295" spans="1:20" ht="57.6" hidden="1" x14ac:dyDescent="0.5500000000000000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5">
        <v>1488622352</v>
      </c>
      <c r="J3295">
        <v>1486030352</v>
      </c>
      <c r="K3295" t="b">
        <v>0</v>
      </c>
      <c r="L3295">
        <v>91</v>
      </c>
      <c r="M3295">
        <f t="shared" si="307"/>
        <v>84.29</v>
      </c>
      <c r="N3295" t="b">
        <v>1</v>
      </c>
      <c r="O3295">
        <f t="shared" si="310"/>
        <v>170</v>
      </c>
      <c r="P3295" t="s">
        <v>8271</v>
      </c>
      <c r="Q3295" t="str">
        <f t="shared" si="311"/>
        <v>theater</v>
      </c>
      <c r="R3295" t="str">
        <f t="shared" si="312"/>
        <v>plays</v>
      </c>
      <c r="S3295" s="7">
        <f t="shared" si="308"/>
        <v>42798.425370370373</v>
      </c>
      <c r="T3295" s="7">
        <f t="shared" si="309"/>
        <v>42768.425370370373</v>
      </c>
    </row>
    <row r="3296" spans="1:20" ht="43.2" hidden="1" x14ac:dyDescent="0.5500000000000000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5">
        <v>1434459554</v>
      </c>
      <c r="J3296">
        <v>1431867554</v>
      </c>
      <c r="K3296" t="b">
        <v>0</v>
      </c>
      <c r="L3296">
        <v>24</v>
      </c>
      <c r="M3296">
        <f t="shared" si="307"/>
        <v>29.58</v>
      </c>
      <c r="N3296" t="b">
        <v>1</v>
      </c>
      <c r="O3296">
        <f t="shared" si="310"/>
        <v>118</v>
      </c>
      <c r="P3296" t="s">
        <v>8271</v>
      </c>
      <c r="Q3296" t="str">
        <f t="shared" si="311"/>
        <v>theater</v>
      </c>
      <c r="R3296" t="str">
        <f t="shared" si="312"/>
        <v>plays</v>
      </c>
      <c r="S3296" s="7">
        <f t="shared" si="308"/>
        <v>42171.541134259256</v>
      </c>
      <c r="T3296" s="7">
        <f t="shared" si="309"/>
        <v>42141.541134259256</v>
      </c>
    </row>
    <row r="3297" spans="1:20" ht="43.2" hidden="1" x14ac:dyDescent="0.5500000000000000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5">
        <v>1474886229</v>
      </c>
      <c r="J3297">
        <v>1472294229</v>
      </c>
      <c r="K3297" t="b">
        <v>0</v>
      </c>
      <c r="L3297">
        <v>27</v>
      </c>
      <c r="M3297">
        <f t="shared" si="307"/>
        <v>26.67</v>
      </c>
      <c r="N3297" t="b">
        <v>1</v>
      </c>
      <c r="O3297">
        <f t="shared" si="310"/>
        <v>103</v>
      </c>
      <c r="P3297" t="s">
        <v>8271</v>
      </c>
      <c r="Q3297" t="str">
        <f t="shared" si="311"/>
        <v>theater</v>
      </c>
      <c r="R3297" t="str">
        <f t="shared" si="312"/>
        <v>plays</v>
      </c>
      <c r="S3297" s="7">
        <f t="shared" si="308"/>
        <v>42639.442465277782</v>
      </c>
      <c r="T3297" s="7">
        <f t="shared" si="309"/>
        <v>42609.442465277782</v>
      </c>
    </row>
    <row r="3298" spans="1:20" ht="43.2" hidden="1" x14ac:dyDescent="0.5500000000000000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5">
        <v>1448229600</v>
      </c>
      <c r="J3298">
        <v>1446401372</v>
      </c>
      <c r="K3298" t="b">
        <v>0</v>
      </c>
      <c r="L3298">
        <v>47</v>
      </c>
      <c r="M3298">
        <f t="shared" si="307"/>
        <v>45.98</v>
      </c>
      <c r="N3298" t="b">
        <v>1</v>
      </c>
      <c r="O3298">
        <f t="shared" si="310"/>
        <v>144</v>
      </c>
      <c r="P3298" t="s">
        <v>8271</v>
      </c>
      <c r="Q3298" t="str">
        <f t="shared" si="311"/>
        <v>theater</v>
      </c>
      <c r="R3298" t="str">
        <f t="shared" si="312"/>
        <v>plays</v>
      </c>
      <c r="S3298" s="7">
        <f t="shared" si="308"/>
        <v>42330.916666666672</v>
      </c>
      <c r="T3298" s="7">
        <f t="shared" si="309"/>
        <v>42309.756620370375</v>
      </c>
    </row>
    <row r="3299" spans="1:20" ht="43.2" hidden="1" x14ac:dyDescent="0.5500000000000000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5">
        <v>1438037940</v>
      </c>
      <c r="J3299">
        <v>1436380256</v>
      </c>
      <c r="K3299" t="b">
        <v>0</v>
      </c>
      <c r="L3299">
        <v>44</v>
      </c>
      <c r="M3299">
        <f t="shared" si="307"/>
        <v>125.09</v>
      </c>
      <c r="N3299" t="b">
        <v>1</v>
      </c>
      <c r="O3299">
        <f t="shared" si="310"/>
        <v>100</v>
      </c>
      <c r="P3299" t="s">
        <v>8271</v>
      </c>
      <c r="Q3299" t="str">
        <f t="shared" si="311"/>
        <v>theater</v>
      </c>
      <c r="R3299" t="str">
        <f t="shared" si="312"/>
        <v>plays</v>
      </c>
      <c r="S3299" s="7">
        <f t="shared" si="308"/>
        <v>42212.957638888889</v>
      </c>
      <c r="T3299" s="7">
        <f t="shared" si="309"/>
        <v>42193.771481481483</v>
      </c>
    </row>
    <row r="3300" spans="1:20" ht="43.2" x14ac:dyDescent="0.5500000000000000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5">
        <v>1442102400</v>
      </c>
      <c r="J3300">
        <v>1440370768</v>
      </c>
      <c r="K3300" t="b">
        <v>0</v>
      </c>
      <c r="L3300">
        <v>72</v>
      </c>
      <c r="M3300">
        <f t="shared" si="307"/>
        <v>141.29</v>
      </c>
      <c r="N3300" t="b">
        <v>1</v>
      </c>
      <c r="O3300">
        <f t="shared" si="310"/>
        <v>102</v>
      </c>
      <c r="P3300" t="s">
        <v>8271</v>
      </c>
      <c r="Q3300" t="str">
        <f t="shared" si="311"/>
        <v>theater</v>
      </c>
      <c r="R3300" t="str">
        <f t="shared" si="312"/>
        <v>plays</v>
      </c>
      <c r="S3300" s="7">
        <f t="shared" si="308"/>
        <v>42260</v>
      </c>
      <c r="T3300" s="7">
        <f t="shared" si="309"/>
        <v>42239.957962962959</v>
      </c>
    </row>
    <row r="3301" spans="1:20" ht="43.2" x14ac:dyDescent="0.5500000000000000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5">
        <v>1444860063</v>
      </c>
      <c r="J3301">
        <v>1442268063</v>
      </c>
      <c r="K3301" t="b">
        <v>0</v>
      </c>
      <c r="L3301">
        <v>63</v>
      </c>
      <c r="M3301">
        <f t="shared" si="307"/>
        <v>55.33</v>
      </c>
      <c r="N3301" t="b">
        <v>1</v>
      </c>
      <c r="O3301">
        <f t="shared" si="310"/>
        <v>116</v>
      </c>
      <c r="P3301" t="s">
        <v>8271</v>
      </c>
      <c r="Q3301" t="str">
        <f t="shared" si="311"/>
        <v>theater</v>
      </c>
      <c r="R3301" t="str">
        <f t="shared" si="312"/>
        <v>plays</v>
      </c>
      <c r="S3301" s="7">
        <f t="shared" si="308"/>
        <v>42291.917395833334</v>
      </c>
      <c r="T3301" s="7">
        <f t="shared" si="309"/>
        <v>42261.917395833334</v>
      </c>
    </row>
    <row r="3302" spans="1:20" ht="43.2" x14ac:dyDescent="0.5500000000000000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5">
        <v>1430329862</v>
      </c>
      <c r="J3302">
        <v>1428515462</v>
      </c>
      <c r="K3302" t="b">
        <v>0</v>
      </c>
      <c r="L3302">
        <v>88</v>
      </c>
      <c r="M3302">
        <f t="shared" si="307"/>
        <v>46.42</v>
      </c>
      <c r="N3302" t="b">
        <v>1</v>
      </c>
      <c r="O3302">
        <f t="shared" si="310"/>
        <v>136</v>
      </c>
      <c r="P3302" t="s">
        <v>8271</v>
      </c>
      <c r="Q3302" t="str">
        <f t="shared" si="311"/>
        <v>theater</v>
      </c>
      <c r="R3302" t="str">
        <f t="shared" si="312"/>
        <v>plays</v>
      </c>
      <c r="S3302" s="7">
        <f t="shared" si="308"/>
        <v>42123.743773148148</v>
      </c>
      <c r="T3302" s="7">
        <f t="shared" si="309"/>
        <v>42102.743773148148</v>
      </c>
    </row>
    <row r="3303" spans="1:20" ht="43.2" x14ac:dyDescent="0.5500000000000000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5">
        <v>1470034740</v>
      </c>
      <c r="J3303">
        <v>1466185176</v>
      </c>
      <c r="K3303" t="b">
        <v>0</v>
      </c>
      <c r="L3303">
        <v>70</v>
      </c>
      <c r="M3303">
        <f t="shared" si="307"/>
        <v>57.2</v>
      </c>
      <c r="N3303" t="b">
        <v>1</v>
      </c>
      <c r="O3303">
        <f t="shared" si="310"/>
        <v>133</v>
      </c>
      <c r="P3303" t="s">
        <v>8271</v>
      </c>
      <c r="Q3303" t="str">
        <f t="shared" si="311"/>
        <v>theater</v>
      </c>
      <c r="R3303" t="str">
        <f t="shared" si="312"/>
        <v>plays</v>
      </c>
      <c r="S3303" s="7">
        <f t="shared" si="308"/>
        <v>42583.290972222225</v>
      </c>
      <c r="T3303" s="7">
        <f t="shared" si="309"/>
        <v>42538.73583333334</v>
      </c>
    </row>
    <row r="3304" spans="1:20" hidden="1" x14ac:dyDescent="0.5500000000000000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5">
        <v>1481099176</v>
      </c>
      <c r="J3304">
        <v>1478507176</v>
      </c>
      <c r="K3304" t="b">
        <v>0</v>
      </c>
      <c r="L3304">
        <v>50</v>
      </c>
      <c r="M3304">
        <f t="shared" si="307"/>
        <v>173.7</v>
      </c>
      <c r="N3304" t="b">
        <v>1</v>
      </c>
      <c r="O3304">
        <f t="shared" si="310"/>
        <v>103</v>
      </c>
      <c r="P3304" t="s">
        <v>8271</v>
      </c>
      <c r="Q3304" t="str">
        <f t="shared" si="311"/>
        <v>theater</v>
      </c>
      <c r="R3304" t="str">
        <f t="shared" si="312"/>
        <v>plays</v>
      </c>
      <c r="S3304" s="7">
        <f t="shared" si="308"/>
        <v>42711.35157407407</v>
      </c>
      <c r="T3304" s="7">
        <f t="shared" si="309"/>
        <v>42681.35157407407</v>
      </c>
    </row>
    <row r="3305" spans="1:20" ht="43.2" x14ac:dyDescent="0.5500000000000000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5">
        <v>1427553484</v>
      </c>
      <c r="J3305">
        <v>1424533084</v>
      </c>
      <c r="K3305" t="b">
        <v>0</v>
      </c>
      <c r="L3305">
        <v>35</v>
      </c>
      <c r="M3305">
        <f t="shared" si="307"/>
        <v>59.6</v>
      </c>
      <c r="N3305" t="b">
        <v>1</v>
      </c>
      <c r="O3305">
        <f t="shared" si="310"/>
        <v>116</v>
      </c>
      <c r="P3305" t="s">
        <v>8271</v>
      </c>
      <c r="Q3305" t="str">
        <f t="shared" si="311"/>
        <v>theater</v>
      </c>
      <c r="R3305" t="str">
        <f t="shared" si="312"/>
        <v>plays</v>
      </c>
      <c r="S3305" s="7">
        <f t="shared" si="308"/>
        <v>42091.609768518523</v>
      </c>
      <c r="T3305" s="7">
        <f t="shared" si="309"/>
        <v>42056.65143518518</v>
      </c>
    </row>
    <row r="3306" spans="1:20" ht="43.2" x14ac:dyDescent="0.5500000000000000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5">
        <v>1482418752</v>
      </c>
      <c r="J3306">
        <v>1479826752</v>
      </c>
      <c r="K3306" t="b">
        <v>0</v>
      </c>
      <c r="L3306">
        <v>175</v>
      </c>
      <c r="M3306">
        <f t="shared" si="307"/>
        <v>89.59</v>
      </c>
      <c r="N3306" t="b">
        <v>1</v>
      </c>
      <c r="O3306">
        <f t="shared" si="310"/>
        <v>105</v>
      </c>
      <c r="P3306" t="s">
        <v>8271</v>
      </c>
      <c r="Q3306" t="str">
        <f t="shared" si="311"/>
        <v>theater</v>
      </c>
      <c r="R3306" t="str">
        <f t="shared" si="312"/>
        <v>plays</v>
      </c>
      <c r="S3306" s="7">
        <f t="shared" si="308"/>
        <v>42726.624444444446</v>
      </c>
      <c r="T3306" s="7">
        <f t="shared" si="309"/>
        <v>42696.624444444446</v>
      </c>
    </row>
    <row r="3307" spans="1:20" ht="43.2" x14ac:dyDescent="0.5500000000000000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5">
        <v>1438374748</v>
      </c>
      <c r="J3307">
        <v>1435782748</v>
      </c>
      <c r="K3307" t="b">
        <v>0</v>
      </c>
      <c r="L3307">
        <v>20</v>
      </c>
      <c r="M3307">
        <f t="shared" si="307"/>
        <v>204.05</v>
      </c>
      <c r="N3307" t="b">
        <v>1</v>
      </c>
      <c r="O3307">
        <f t="shared" si="310"/>
        <v>102</v>
      </c>
      <c r="P3307" t="s">
        <v>8271</v>
      </c>
      <c r="Q3307" t="str">
        <f t="shared" si="311"/>
        <v>theater</v>
      </c>
      <c r="R3307" t="str">
        <f t="shared" si="312"/>
        <v>plays</v>
      </c>
      <c r="S3307" s="7">
        <f t="shared" si="308"/>
        <v>42216.855879629627</v>
      </c>
      <c r="T3307" s="7">
        <f t="shared" si="309"/>
        <v>42186.855879629627</v>
      </c>
    </row>
    <row r="3308" spans="1:20" ht="43.2" x14ac:dyDescent="0.5500000000000000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5">
        <v>1465527600</v>
      </c>
      <c r="J3308">
        <v>1462252542</v>
      </c>
      <c r="K3308" t="b">
        <v>0</v>
      </c>
      <c r="L3308">
        <v>54</v>
      </c>
      <c r="M3308">
        <f t="shared" si="307"/>
        <v>48.7</v>
      </c>
      <c r="N3308" t="b">
        <v>1</v>
      </c>
      <c r="O3308">
        <f t="shared" si="310"/>
        <v>175</v>
      </c>
      <c r="P3308" t="s">
        <v>8271</v>
      </c>
      <c r="Q3308" t="str">
        <f t="shared" si="311"/>
        <v>theater</v>
      </c>
      <c r="R3308" t="str">
        <f t="shared" si="312"/>
        <v>plays</v>
      </c>
      <c r="S3308" s="7">
        <f t="shared" si="308"/>
        <v>42531.125</v>
      </c>
      <c r="T3308" s="7">
        <f t="shared" si="309"/>
        <v>42493.219236111108</v>
      </c>
    </row>
    <row r="3309" spans="1:20" ht="43.2" x14ac:dyDescent="0.5500000000000000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5">
        <v>1463275339</v>
      </c>
      <c r="J3309">
        <v>1460683339</v>
      </c>
      <c r="K3309" t="b">
        <v>0</v>
      </c>
      <c r="L3309">
        <v>20</v>
      </c>
      <c r="M3309">
        <f t="shared" si="307"/>
        <v>53.34</v>
      </c>
      <c r="N3309" t="b">
        <v>1</v>
      </c>
      <c r="O3309">
        <f t="shared" si="310"/>
        <v>107</v>
      </c>
      <c r="P3309" t="s">
        <v>8271</v>
      </c>
      <c r="Q3309" t="str">
        <f t="shared" si="311"/>
        <v>theater</v>
      </c>
      <c r="R3309" t="str">
        <f t="shared" si="312"/>
        <v>plays</v>
      </c>
      <c r="S3309" s="7">
        <f t="shared" si="308"/>
        <v>42505.057164351849</v>
      </c>
      <c r="T3309" s="7">
        <f t="shared" si="309"/>
        <v>42475.057164351849</v>
      </c>
    </row>
    <row r="3310" spans="1:20" ht="43.2" x14ac:dyDescent="0.5500000000000000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5">
        <v>1460581365</v>
      </c>
      <c r="J3310">
        <v>1458766965</v>
      </c>
      <c r="K3310" t="b">
        <v>0</v>
      </c>
      <c r="L3310">
        <v>57</v>
      </c>
      <c r="M3310">
        <f t="shared" si="307"/>
        <v>75.09</v>
      </c>
      <c r="N3310" t="b">
        <v>1</v>
      </c>
      <c r="O3310">
        <f t="shared" si="310"/>
        <v>122</v>
      </c>
      <c r="P3310" t="s">
        <v>8271</v>
      </c>
      <c r="Q3310" t="str">
        <f t="shared" si="311"/>
        <v>theater</v>
      </c>
      <c r="R3310" t="str">
        <f t="shared" si="312"/>
        <v>plays</v>
      </c>
      <c r="S3310" s="7">
        <f t="shared" si="308"/>
        <v>42473.876909722225</v>
      </c>
      <c r="T3310" s="7">
        <f t="shared" si="309"/>
        <v>42452.876909722225</v>
      </c>
    </row>
    <row r="3311" spans="1:20" ht="28.8" hidden="1" x14ac:dyDescent="0.5500000000000000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5">
        <v>1476632178</v>
      </c>
      <c r="J3311">
        <v>1473953778</v>
      </c>
      <c r="K3311" t="b">
        <v>0</v>
      </c>
      <c r="L3311">
        <v>31</v>
      </c>
      <c r="M3311">
        <f t="shared" si="307"/>
        <v>18</v>
      </c>
      <c r="N3311" t="b">
        <v>1</v>
      </c>
      <c r="O3311">
        <f t="shared" si="310"/>
        <v>159</v>
      </c>
      <c r="P3311" t="s">
        <v>8271</v>
      </c>
      <c r="Q3311" t="str">
        <f t="shared" si="311"/>
        <v>theater</v>
      </c>
      <c r="R3311" t="str">
        <f t="shared" si="312"/>
        <v>plays</v>
      </c>
      <c r="S3311" s="7">
        <f t="shared" si="308"/>
        <v>42659.650208333333</v>
      </c>
      <c r="T3311" s="7">
        <f t="shared" si="309"/>
        <v>42628.650208333333</v>
      </c>
    </row>
    <row r="3312" spans="1:20" ht="28.8" x14ac:dyDescent="0.5500000000000000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5">
        <v>1444169825</v>
      </c>
      <c r="J3312">
        <v>1441577825</v>
      </c>
      <c r="K3312" t="b">
        <v>0</v>
      </c>
      <c r="L3312">
        <v>31</v>
      </c>
      <c r="M3312">
        <f t="shared" si="307"/>
        <v>209.84</v>
      </c>
      <c r="N3312" t="b">
        <v>1</v>
      </c>
      <c r="O3312">
        <f t="shared" si="310"/>
        <v>100</v>
      </c>
      <c r="P3312" t="s">
        <v>8271</v>
      </c>
      <c r="Q3312" t="str">
        <f t="shared" si="311"/>
        <v>theater</v>
      </c>
      <c r="R3312" t="str">
        <f t="shared" si="312"/>
        <v>plays</v>
      </c>
      <c r="S3312" s="7">
        <f t="shared" si="308"/>
        <v>42283.928530092591</v>
      </c>
      <c r="T3312" s="7">
        <f t="shared" si="309"/>
        <v>42253.928530092591</v>
      </c>
    </row>
    <row r="3313" spans="1:20" ht="43.2" x14ac:dyDescent="0.5500000000000000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5">
        <v>1445065210</v>
      </c>
      <c r="J3313">
        <v>1442473210</v>
      </c>
      <c r="K3313" t="b">
        <v>0</v>
      </c>
      <c r="L3313">
        <v>45</v>
      </c>
      <c r="M3313">
        <f t="shared" si="307"/>
        <v>61.02</v>
      </c>
      <c r="N3313" t="b">
        <v>1</v>
      </c>
      <c r="O3313">
        <f t="shared" si="310"/>
        <v>110</v>
      </c>
      <c r="P3313" t="s">
        <v>8271</v>
      </c>
      <c r="Q3313" t="str">
        <f t="shared" si="311"/>
        <v>theater</v>
      </c>
      <c r="R3313" t="str">
        <f t="shared" si="312"/>
        <v>plays</v>
      </c>
      <c r="S3313" s="7">
        <f t="shared" si="308"/>
        <v>42294.29178240741</v>
      </c>
      <c r="T3313" s="7">
        <f t="shared" si="309"/>
        <v>42264.29178240741</v>
      </c>
    </row>
    <row r="3314" spans="1:20" ht="43.2" x14ac:dyDescent="0.5500000000000000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5">
        <v>1478901600</v>
      </c>
      <c r="J3314">
        <v>1477077946</v>
      </c>
      <c r="K3314" t="b">
        <v>0</v>
      </c>
      <c r="L3314">
        <v>41</v>
      </c>
      <c r="M3314">
        <f t="shared" si="307"/>
        <v>61</v>
      </c>
      <c r="N3314" t="b">
        <v>1</v>
      </c>
      <c r="O3314">
        <f t="shared" si="310"/>
        <v>100</v>
      </c>
      <c r="P3314" t="s">
        <v>8271</v>
      </c>
      <c r="Q3314" t="str">
        <f t="shared" si="311"/>
        <v>theater</v>
      </c>
      <c r="R3314" t="str">
        <f t="shared" si="312"/>
        <v>plays</v>
      </c>
      <c r="S3314" s="7">
        <f t="shared" si="308"/>
        <v>42685.916666666672</v>
      </c>
      <c r="T3314" s="7">
        <f t="shared" si="309"/>
        <v>42664.809560185182</v>
      </c>
    </row>
    <row r="3315" spans="1:20" ht="43.2" x14ac:dyDescent="0.5500000000000000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5">
        <v>1453856400</v>
      </c>
      <c r="J3315">
        <v>1452664317</v>
      </c>
      <c r="K3315" t="b">
        <v>0</v>
      </c>
      <c r="L3315">
        <v>29</v>
      </c>
      <c r="M3315">
        <f t="shared" si="307"/>
        <v>80.03</v>
      </c>
      <c r="N3315" t="b">
        <v>1</v>
      </c>
      <c r="O3315">
        <f t="shared" si="310"/>
        <v>116</v>
      </c>
      <c r="P3315" t="s">
        <v>8271</v>
      </c>
      <c r="Q3315" t="str">
        <f t="shared" si="311"/>
        <v>theater</v>
      </c>
      <c r="R3315" t="str">
        <f t="shared" si="312"/>
        <v>plays</v>
      </c>
      <c r="S3315" s="7">
        <f t="shared" si="308"/>
        <v>42396.041666666672</v>
      </c>
      <c r="T3315" s="7">
        <f t="shared" si="309"/>
        <v>42382.244409722218</v>
      </c>
    </row>
    <row r="3316" spans="1:20" ht="43.2" hidden="1" x14ac:dyDescent="0.5500000000000000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5">
        <v>1431115500</v>
      </c>
      <c r="J3316">
        <v>1428733511</v>
      </c>
      <c r="K3316" t="b">
        <v>0</v>
      </c>
      <c r="L3316">
        <v>58</v>
      </c>
      <c r="M3316">
        <f t="shared" si="307"/>
        <v>29.07</v>
      </c>
      <c r="N3316" t="b">
        <v>1</v>
      </c>
      <c r="O3316">
        <f t="shared" si="310"/>
        <v>211</v>
      </c>
      <c r="P3316" t="s">
        <v>8271</v>
      </c>
      <c r="Q3316" t="str">
        <f t="shared" si="311"/>
        <v>theater</v>
      </c>
      <c r="R3316" t="str">
        <f t="shared" si="312"/>
        <v>plays</v>
      </c>
      <c r="S3316" s="7">
        <f t="shared" si="308"/>
        <v>42132.836805555555</v>
      </c>
      <c r="T3316" s="7">
        <f t="shared" si="309"/>
        <v>42105.267488425925</v>
      </c>
    </row>
    <row r="3317" spans="1:20" ht="43.2" hidden="1" x14ac:dyDescent="0.5500000000000000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5">
        <v>1462519041</v>
      </c>
      <c r="J3317">
        <v>1459927041</v>
      </c>
      <c r="K3317" t="b">
        <v>0</v>
      </c>
      <c r="L3317">
        <v>89</v>
      </c>
      <c r="M3317">
        <f t="shared" si="307"/>
        <v>49.44</v>
      </c>
      <c r="N3317" t="b">
        <v>1</v>
      </c>
      <c r="O3317">
        <f t="shared" si="310"/>
        <v>110</v>
      </c>
      <c r="P3317" t="s">
        <v>8271</v>
      </c>
      <c r="Q3317" t="str">
        <f t="shared" si="311"/>
        <v>theater</v>
      </c>
      <c r="R3317" t="str">
        <f t="shared" si="312"/>
        <v>plays</v>
      </c>
      <c r="S3317" s="7">
        <f t="shared" si="308"/>
        <v>42496.303715277783</v>
      </c>
      <c r="T3317" s="7">
        <f t="shared" si="309"/>
        <v>42466.303715277783</v>
      </c>
    </row>
    <row r="3318" spans="1:20" ht="72" x14ac:dyDescent="0.5500000000000000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5">
        <v>1407506040</v>
      </c>
      <c r="J3318">
        <v>1404680075</v>
      </c>
      <c r="K3318" t="b">
        <v>0</v>
      </c>
      <c r="L3318">
        <v>125</v>
      </c>
      <c r="M3318">
        <f t="shared" si="307"/>
        <v>93.98</v>
      </c>
      <c r="N3318" t="b">
        <v>1</v>
      </c>
      <c r="O3318">
        <f t="shared" si="310"/>
        <v>100</v>
      </c>
      <c r="P3318" t="s">
        <v>8271</v>
      </c>
      <c r="Q3318" t="str">
        <f t="shared" si="311"/>
        <v>theater</v>
      </c>
      <c r="R3318" t="str">
        <f t="shared" si="312"/>
        <v>plays</v>
      </c>
      <c r="S3318" s="7">
        <f t="shared" si="308"/>
        <v>41859.57916666667</v>
      </c>
      <c r="T3318" s="7">
        <f t="shared" si="309"/>
        <v>41826.871238425927</v>
      </c>
    </row>
    <row r="3319" spans="1:20" ht="43.2" x14ac:dyDescent="0.5500000000000000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5">
        <v>1465347424</v>
      </c>
      <c r="J3319">
        <v>1462755424</v>
      </c>
      <c r="K3319" t="b">
        <v>0</v>
      </c>
      <c r="L3319">
        <v>18</v>
      </c>
      <c r="M3319">
        <f t="shared" si="307"/>
        <v>61.94</v>
      </c>
      <c r="N3319" t="b">
        <v>1</v>
      </c>
      <c r="O3319">
        <f t="shared" si="310"/>
        <v>106</v>
      </c>
      <c r="P3319" t="s">
        <v>8271</v>
      </c>
      <c r="Q3319" t="str">
        <f t="shared" si="311"/>
        <v>theater</v>
      </c>
      <c r="R3319" t="str">
        <f t="shared" si="312"/>
        <v>plays</v>
      </c>
      <c r="S3319" s="7">
        <f t="shared" si="308"/>
        <v>42529.039629629624</v>
      </c>
      <c r="T3319" s="7">
        <f t="shared" si="309"/>
        <v>42499.039629629624</v>
      </c>
    </row>
    <row r="3320" spans="1:20" ht="28.8" hidden="1" x14ac:dyDescent="0.5500000000000000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5">
        <v>1460341800</v>
      </c>
      <c r="J3320">
        <v>1456902893</v>
      </c>
      <c r="K3320" t="b">
        <v>0</v>
      </c>
      <c r="L3320">
        <v>32</v>
      </c>
      <c r="M3320">
        <f t="shared" si="307"/>
        <v>78.5</v>
      </c>
      <c r="N3320" t="b">
        <v>1</v>
      </c>
      <c r="O3320">
        <f t="shared" si="310"/>
        <v>126</v>
      </c>
      <c r="P3320" t="s">
        <v>8271</v>
      </c>
      <c r="Q3320" t="str">
        <f t="shared" si="311"/>
        <v>theater</v>
      </c>
      <c r="R3320" t="str">
        <f t="shared" si="312"/>
        <v>plays</v>
      </c>
      <c r="S3320" s="7">
        <f t="shared" si="308"/>
        <v>42471.104166666672</v>
      </c>
      <c r="T3320" s="7">
        <f t="shared" si="309"/>
        <v>42431.302002314813</v>
      </c>
    </row>
    <row r="3321" spans="1:20" ht="43.2" hidden="1" x14ac:dyDescent="0.5500000000000000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5">
        <v>1422712986</v>
      </c>
      <c r="J3321">
        <v>1418824986</v>
      </c>
      <c r="K3321" t="b">
        <v>0</v>
      </c>
      <c r="L3321">
        <v>16</v>
      </c>
      <c r="M3321">
        <f t="shared" si="307"/>
        <v>33.75</v>
      </c>
      <c r="N3321" t="b">
        <v>1</v>
      </c>
      <c r="O3321">
        <f t="shared" si="310"/>
        <v>108</v>
      </c>
      <c r="P3321" t="s">
        <v>8271</v>
      </c>
      <c r="Q3321" t="str">
        <f t="shared" si="311"/>
        <v>theater</v>
      </c>
      <c r="R3321" t="str">
        <f t="shared" si="312"/>
        <v>plays</v>
      </c>
      <c r="S3321" s="7">
        <f t="shared" si="308"/>
        <v>42035.585486111115</v>
      </c>
      <c r="T3321" s="7">
        <f t="shared" si="309"/>
        <v>41990.585486111115</v>
      </c>
    </row>
    <row r="3322" spans="1:20" ht="43.2" x14ac:dyDescent="0.5500000000000000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5">
        <v>1466557557</v>
      </c>
      <c r="J3322">
        <v>1463965557</v>
      </c>
      <c r="K3322" t="b">
        <v>0</v>
      </c>
      <c r="L3322">
        <v>38</v>
      </c>
      <c r="M3322">
        <f t="shared" si="307"/>
        <v>66.45</v>
      </c>
      <c r="N3322" t="b">
        <v>1</v>
      </c>
      <c r="O3322">
        <f t="shared" si="310"/>
        <v>101</v>
      </c>
      <c r="P3322" t="s">
        <v>8271</v>
      </c>
      <c r="Q3322" t="str">
        <f t="shared" si="311"/>
        <v>theater</v>
      </c>
      <c r="R3322" t="str">
        <f t="shared" si="312"/>
        <v>plays</v>
      </c>
      <c r="S3322" s="7">
        <f t="shared" si="308"/>
        <v>42543.045798611114</v>
      </c>
      <c r="T3322" s="7">
        <f t="shared" si="309"/>
        <v>42513.045798611114</v>
      </c>
    </row>
    <row r="3323" spans="1:20" ht="43.2" x14ac:dyDescent="0.5500000000000000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5">
        <v>1413431940</v>
      </c>
      <c r="J3323">
        <v>1412216665</v>
      </c>
      <c r="K3323" t="b">
        <v>0</v>
      </c>
      <c r="L3323">
        <v>15</v>
      </c>
      <c r="M3323">
        <f t="shared" si="307"/>
        <v>35.799999999999997</v>
      </c>
      <c r="N3323" t="b">
        <v>1</v>
      </c>
      <c r="O3323">
        <f t="shared" si="310"/>
        <v>107</v>
      </c>
      <c r="P3323" t="s">
        <v>8271</v>
      </c>
      <c r="Q3323" t="str">
        <f t="shared" si="311"/>
        <v>theater</v>
      </c>
      <c r="R3323" t="str">
        <f t="shared" si="312"/>
        <v>plays</v>
      </c>
      <c r="S3323" s="7">
        <f t="shared" si="308"/>
        <v>41928.165972222225</v>
      </c>
      <c r="T3323" s="7">
        <f t="shared" si="309"/>
        <v>41914.100289351853</v>
      </c>
    </row>
    <row r="3324" spans="1:20" ht="43.2" x14ac:dyDescent="0.5500000000000000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5">
        <v>1466567700</v>
      </c>
      <c r="J3324">
        <v>1464653696</v>
      </c>
      <c r="K3324" t="b">
        <v>0</v>
      </c>
      <c r="L3324">
        <v>23</v>
      </c>
      <c r="M3324">
        <f t="shared" si="307"/>
        <v>145.65</v>
      </c>
      <c r="N3324" t="b">
        <v>1</v>
      </c>
      <c r="O3324">
        <f t="shared" si="310"/>
        <v>102</v>
      </c>
      <c r="P3324" t="s">
        <v>8271</v>
      </c>
      <c r="Q3324" t="str">
        <f t="shared" si="311"/>
        <v>theater</v>
      </c>
      <c r="R3324" t="str">
        <f t="shared" si="312"/>
        <v>plays</v>
      </c>
      <c r="S3324" s="7">
        <f t="shared" si="308"/>
        <v>42543.163194444445</v>
      </c>
      <c r="T3324" s="7">
        <f t="shared" si="309"/>
        <v>42521.010370370372</v>
      </c>
    </row>
    <row r="3325" spans="1:20" ht="43.2" hidden="1" x14ac:dyDescent="0.5500000000000000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5">
        <v>1474793208</v>
      </c>
      <c r="J3325">
        <v>1472201208</v>
      </c>
      <c r="K3325" t="b">
        <v>0</v>
      </c>
      <c r="L3325">
        <v>49</v>
      </c>
      <c r="M3325">
        <f t="shared" si="307"/>
        <v>25.69</v>
      </c>
      <c r="N3325" t="b">
        <v>1</v>
      </c>
      <c r="O3325">
        <f t="shared" si="310"/>
        <v>126</v>
      </c>
      <c r="P3325" t="s">
        <v>8271</v>
      </c>
      <c r="Q3325" t="str">
        <f t="shared" si="311"/>
        <v>theater</v>
      </c>
      <c r="R3325" t="str">
        <f t="shared" si="312"/>
        <v>plays</v>
      </c>
      <c r="S3325" s="7">
        <f t="shared" si="308"/>
        <v>42638.36583333333</v>
      </c>
      <c r="T3325" s="7">
        <f t="shared" si="309"/>
        <v>42608.36583333333</v>
      </c>
    </row>
    <row r="3326" spans="1:20" ht="28.8" hidden="1" x14ac:dyDescent="0.5500000000000000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5">
        <v>1465135190</v>
      </c>
      <c r="J3326">
        <v>1463925590</v>
      </c>
      <c r="K3326" t="b">
        <v>0</v>
      </c>
      <c r="L3326">
        <v>10</v>
      </c>
      <c r="M3326">
        <f t="shared" si="307"/>
        <v>152.5</v>
      </c>
      <c r="N3326" t="b">
        <v>1</v>
      </c>
      <c r="O3326">
        <f t="shared" si="310"/>
        <v>102</v>
      </c>
      <c r="P3326" t="s">
        <v>8271</v>
      </c>
      <c r="Q3326" t="str">
        <f t="shared" si="311"/>
        <v>theater</v>
      </c>
      <c r="R3326" t="str">
        <f t="shared" si="312"/>
        <v>plays</v>
      </c>
      <c r="S3326" s="7">
        <f t="shared" si="308"/>
        <v>42526.58321759259</v>
      </c>
      <c r="T3326" s="7">
        <f t="shared" si="309"/>
        <v>42512.58321759259</v>
      </c>
    </row>
    <row r="3327" spans="1:20" ht="43.2" hidden="1" x14ac:dyDescent="0.5500000000000000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5">
        <v>1428256277</v>
      </c>
      <c r="J3327">
        <v>1425235877</v>
      </c>
      <c r="K3327" t="b">
        <v>0</v>
      </c>
      <c r="L3327">
        <v>15</v>
      </c>
      <c r="M3327">
        <f t="shared" si="307"/>
        <v>30</v>
      </c>
      <c r="N3327" t="b">
        <v>1</v>
      </c>
      <c r="O3327">
        <f t="shared" si="310"/>
        <v>113</v>
      </c>
      <c r="P3327" t="s">
        <v>8271</v>
      </c>
      <c r="Q3327" t="str">
        <f t="shared" si="311"/>
        <v>theater</v>
      </c>
      <c r="R3327" t="str">
        <f t="shared" si="312"/>
        <v>plays</v>
      </c>
      <c r="S3327" s="7">
        <f t="shared" si="308"/>
        <v>42099.743946759263</v>
      </c>
      <c r="T3327" s="7">
        <f t="shared" si="309"/>
        <v>42064.785613425927</v>
      </c>
    </row>
    <row r="3328" spans="1:20" ht="43.2" x14ac:dyDescent="0.5500000000000000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5">
        <v>1425830905</v>
      </c>
      <c r="J3328">
        <v>1423242505</v>
      </c>
      <c r="K3328" t="b">
        <v>0</v>
      </c>
      <c r="L3328">
        <v>57</v>
      </c>
      <c r="M3328">
        <f t="shared" si="307"/>
        <v>142.28</v>
      </c>
      <c r="N3328" t="b">
        <v>1</v>
      </c>
      <c r="O3328">
        <f t="shared" si="310"/>
        <v>101</v>
      </c>
      <c r="P3328" t="s">
        <v>8271</v>
      </c>
      <c r="Q3328" t="str">
        <f t="shared" si="311"/>
        <v>theater</v>
      </c>
      <c r="R3328" t="str">
        <f t="shared" si="312"/>
        <v>plays</v>
      </c>
      <c r="S3328" s="7">
        <f t="shared" si="308"/>
        <v>42071.67251157407</v>
      </c>
      <c r="T3328" s="7">
        <f t="shared" si="309"/>
        <v>42041.714178240742</v>
      </c>
    </row>
    <row r="3329" spans="1:20" ht="43.2" hidden="1" x14ac:dyDescent="0.5500000000000000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5">
        <v>1462697966</v>
      </c>
      <c r="J3329">
        <v>1460105966</v>
      </c>
      <c r="K3329" t="b">
        <v>0</v>
      </c>
      <c r="L3329">
        <v>33</v>
      </c>
      <c r="M3329">
        <f t="shared" si="307"/>
        <v>24.55</v>
      </c>
      <c r="N3329" t="b">
        <v>1</v>
      </c>
      <c r="O3329">
        <f t="shared" si="310"/>
        <v>101</v>
      </c>
      <c r="P3329" t="s">
        <v>8271</v>
      </c>
      <c r="Q3329" t="str">
        <f t="shared" si="311"/>
        <v>theater</v>
      </c>
      <c r="R3329" t="str">
        <f t="shared" si="312"/>
        <v>plays</v>
      </c>
      <c r="S3329" s="7">
        <f t="shared" si="308"/>
        <v>42498.374606481477</v>
      </c>
      <c r="T3329" s="7">
        <f t="shared" si="309"/>
        <v>42468.374606481477</v>
      </c>
    </row>
    <row r="3330" spans="1:20" ht="43.2" x14ac:dyDescent="0.5500000000000000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5">
        <v>1404522000</v>
      </c>
      <c r="J3330">
        <v>1404308883</v>
      </c>
      <c r="K3330" t="b">
        <v>0</v>
      </c>
      <c r="L3330">
        <v>9</v>
      </c>
      <c r="M3330">
        <f t="shared" ref="M3330:M3393" si="313">IF(L3330=0,0,ROUND(E3330/L3330,2))</f>
        <v>292.77999999999997</v>
      </c>
      <c r="N3330" t="b">
        <v>1</v>
      </c>
      <c r="O3330">
        <f t="shared" si="310"/>
        <v>146</v>
      </c>
      <c r="P3330" t="s">
        <v>8271</v>
      </c>
      <c r="Q3330" t="str">
        <f t="shared" si="311"/>
        <v>theater</v>
      </c>
      <c r="R3330" t="str">
        <f t="shared" si="312"/>
        <v>plays</v>
      </c>
      <c r="S3330" s="7">
        <f t="shared" ref="S3330:S3393" si="314">(((I3330/60)/60)/24)+DATE(1970,1,1)</f>
        <v>41825.041666666664</v>
      </c>
      <c r="T3330" s="7">
        <f t="shared" ref="T3330:T3393" si="315">(((J3330/60)/60)/24)+DATE(1970,1,1)</f>
        <v>41822.57503472222</v>
      </c>
    </row>
    <row r="3331" spans="1:20" ht="43.2" hidden="1" x14ac:dyDescent="0.5500000000000000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5">
        <v>1406502000</v>
      </c>
      <c r="J3331">
        <v>1405583108</v>
      </c>
      <c r="K3331" t="b">
        <v>0</v>
      </c>
      <c r="L3331">
        <v>26</v>
      </c>
      <c r="M3331">
        <f t="shared" si="313"/>
        <v>44.92</v>
      </c>
      <c r="N3331" t="b">
        <v>1</v>
      </c>
      <c r="O3331">
        <f t="shared" ref="O3331:O3394" si="316">ROUND(($E3331*100)/$D3331,0)</f>
        <v>117</v>
      </c>
      <c r="P3331" t="s">
        <v>8271</v>
      </c>
      <c r="Q3331" t="str">
        <f t="shared" ref="Q3331:Q3394" si="317">LEFT(P3331,FIND("/",P3331)-1)</f>
        <v>theater</v>
      </c>
      <c r="R3331" t="str">
        <f t="shared" si="312"/>
        <v>plays</v>
      </c>
      <c r="S3331" s="7">
        <f t="shared" si="314"/>
        <v>41847.958333333336</v>
      </c>
      <c r="T3331" s="7">
        <f t="shared" si="315"/>
        <v>41837.323009259257</v>
      </c>
    </row>
    <row r="3332" spans="1:20" ht="43.2" hidden="1" x14ac:dyDescent="0.5500000000000000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5">
        <v>1427919468</v>
      </c>
      <c r="J3332">
        <v>1425331068</v>
      </c>
      <c r="K3332" t="b">
        <v>0</v>
      </c>
      <c r="L3332">
        <v>69</v>
      </c>
      <c r="M3332">
        <f t="shared" si="313"/>
        <v>23.1</v>
      </c>
      <c r="N3332" t="b">
        <v>1</v>
      </c>
      <c r="O3332">
        <f t="shared" si="316"/>
        <v>106</v>
      </c>
      <c r="P3332" t="s">
        <v>8271</v>
      </c>
      <c r="Q3332" t="str">
        <f t="shared" si="317"/>
        <v>theater</v>
      </c>
      <c r="R3332" t="str">
        <f t="shared" si="312"/>
        <v>plays</v>
      </c>
      <c r="S3332" s="7">
        <f t="shared" si="314"/>
        <v>42095.845694444448</v>
      </c>
      <c r="T3332" s="7">
        <f t="shared" si="315"/>
        <v>42065.887361111112</v>
      </c>
    </row>
    <row r="3333" spans="1:20" ht="43.2" x14ac:dyDescent="0.5500000000000000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5">
        <v>1444149886</v>
      </c>
      <c r="J3333">
        <v>1441125886</v>
      </c>
      <c r="K3333" t="b">
        <v>0</v>
      </c>
      <c r="L3333">
        <v>65</v>
      </c>
      <c r="M3333">
        <f t="shared" si="313"/>
        <v>80.400000000000006</v>
      </c>
      <c r="N3333" t="b">
        <v>1</v>
      </c>
      <c r="O3333">
        <f t="shared" si="316"/>
        <v>105</v>
      </c>
      <c r="P3333" t="s">
        <v>8271</v>
      </c>
      <c r="Q3333" t="str">
        <f t="shared" si="317"/>
        <v>theater</v>
      </c>
      <c r="R3333" t="str">
        <f t="shared" si="312"/>
        <v>plays</v>
      </c>
      <c r="S3333" s="7">
        <f t="shared" si="314"/>
        <v>42283.697754629626</v>
      </c>
      <c r="T3333" s="7">
        <f t="shared" si="315"/>
        <v>42248.697754629626</v>
      </c>
    </row>
    <row r="3334" spans="1:20" ht="43.2" x14ac:dyDescent="0.5500000000000000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5">
        <v>1405802330</v>
      </c>
      <c r="J3334">
        <v>1403210330</v>
      </c>
      <c r="K3334" t="b">
        <v>0</v>
      </c>
      <c r="L3334">
        <v>83</v>
      </c>
      <c r="M3334">
        <f t="shared" si="313"/>
        <v>72.290000000000006</v>
      </c>
      <c r="N3334" t="b">
        <v>1</v>
      </c>
      <c r="O3334">
        <f t="shared" si="316"/>
        <v>100</v>
      </c>
      <c r="P3334" t="s">
        <v>8271</v>
      </c>
      <c r="Q3334" t="str">
        <f t="shared" si="317"/>
        <v>theater</v>
      </c>
      <c r="R3334" t="str">
        <f t="shared" si="312"/>
        <v>plays</v>
      </c>
      <c r="S3334" s="7">
        <f t="shared" si="314"/>
        <v>41839.860300925924</v>
      </c>
      <c r="T3334" s="7">
        <f t="shared" si="315"/>
        <v>41809.860300925924</v>
      </c>
    </row>
    <row r="3335" spans="1:20" ht="43.2" x14ac:dyDescent="0.5500000000000000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5">
        <v>1434384880</v>
      </c>
      <c r="J3335">
        <v>1432484080</v>
      </c>
      <c r="K3335" t="b">
        <v>0</v>
      </c>
      <c r="L3335">
        <v>111</v>
      </c>
      <c r="M3335">
        <f t="shared" si="313"/>
        <v>32.97</v>
      </c>
      <c r="N3335" t="b">
        <v>1</v>
      </c>
      <c r="O3335">
        <f t="shared" si="316"/>
        <v>105</v>
      </c>
      <c r="P3335" t="s">
        <v>8271</v>
      </c>
      <c r="Q3335" t="str">
        <f t="shared" si="317"/>
        <v>theater</v>
      </c>
      <c r="R3335" t="str">
        <f t="shared" si="312"/>
        <v>plays</v>
      </c>
      <c r="S3335" s="7">
        <f t="shared" si="314"/>
        <v>42170.676851851851</v>
      </c>
      <c r="T3335" s="7">
        <f t="shared" si="315"/>
        <v>42148.676851851851</v>
      </c>
    </row>
    <row r="3336" spans="1:20" ht="28.8" x14ac:dyDescent="0.5500000000000000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5">
        <v>1438259422</v>
      </c>
      <c r="J3336">
        <v>1435667422</v>
      </c>
      <c r="K3336" t="b">
        <v>0</v>
      </c>
      <c r="L3336">
        <v>46</v>
      </c>
      <c r="M3336">
        <f t="shared" si="313"/>
        <v>116.65</v>
      </c>
      <c r="N3336" t="b">
        <v>1</v>
      </c>
      <c r="O3336">
        <f t="shared" si="316"/>
        <v>139</v>
      </c>
      <c r="P3336" t="s">
        <v>8271</v>
      </c>
      <c r="Q3336" t="str">
        <f t="shared" si="317"/>
        <v>theater</v>
      </c>
      <c r="R3336" t="str">
        <f t="shared" si="312"/>
        <v>plays</v>
      </c>
      <c r="S3336" s="7">
        <f t="shared" si="314"/>
        <v>42215.521087962959</v>
      </c>
      <c r="T3336" s="7">
        <f t="shared" si="315"/>
        <v>42185.521087962959</v>
      </c>
    </row>
    <row r="3337" spans="1:20" ht="43.2" hidden="1" x14ac:dyDescent="0.5500000000000000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5">
        <v>1407106800</v>
      </c>
      <c r="J3337">
        <v>1404749446</v>
      </c>
      <c r="K3337" t="b">
        <v>0</v>
      </c>
      <c r="L3337">
        <v>63</v>
      </c>
      <c r="M3337">
        <f t="shared" si="313"/>
        <v>79.62</v>
      </c>
      <c r="N3337" t="b">
        <v>1</v>
      </c>
      <c r="O3337">
        <f t="shared" si="316"/>
        <v>100</v>
      </c>
      <c r="P3337" t="s">
        <v>8271</v>
      </c>
      <c r="Q3337" t="str">
        <f t="shared" si="317"/>
        <v>theater</v>
      </c>
      <c r="R3337" t="str">
        <f t="shared" si="312"/>
        <v>plays</v>
      </c>
      <c r="S3337" s="7">
        <f t="shared" si="314"/>
        <v>41854.958333333336</v>
      </c>
      <c r="T3337" s="7">
        <f t="shared" si="315"/>
        <v>41827.674143518518</v>
      </c>
    </row>
    <row r="3338" spans="1:20" ht="43.2" hidden="1" x14ac:dyDescent="0.5500000000000000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5">
        <v>1459845246</v>
      </c>
      <c r="J3338">
        <v>1457429646</v>
      </c>
      <c r="K3338" t="b">
        <v>0</v>
      </c>
      <c r="L3338">
        <v>9</v>
      </c>
      <c r="M3338">
        <f t="shared" si="313"/>
        <v>27.78</v>
      </c>
      <c r="N3338" t="b">
        <v>1</v>
      </c>
      <c r="O3338">
        <f t="shared" si="316"/>
        <v>100</v>
      </c>
      <c r="P3338" t="s">
        <v>8271</v>
      </c>
      <c r="Q3338" t="str">
        <f t="shared" si="317"/>
        <v>theater</v>
      </c>
      <c r="R3338" t="str">
        <f t="shared" si="312"/>
        <v>plays</v>
      </c>
      <c r="S3338" s="7">
        <f t="shared" si="314"/>
        <v>42465.35701388889</v>
      </c>
      <c r="T3338" s="7">
        <f t="shared" si="315"/>
        <v>42437.398680555561</v>
      </c>
    </row>
    <row r="3339" spans="1:20" ht="43.2" hidden="1" x14ac:dyDescent="0.5500000000000000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5">
        <v>1412974800</v>
      </c>
      <c r="J3339">
        <v>1411109167</v>
      </c>
      <c r="K3339" t="b">
        <v>0</v>
      </c>
      <c r="L3339">
        <v>34</v>
      </c>
      <c r="M3339">
        <f t="shared" si="313"/>
        <v>81.03</v>
      </c>
      <c r="N3339" t="b">
        <v>1</v>
      </c>
      <c r="O3339">
        <f t="shared" si="316"/>
        <v>110</v>
      </c>
      <c r="P3339" t="s">
        <v>8271</v>
      </c>
      <c r="Q3339" t="str">
        <f t="shared" si="317"/>
        <v>theater</v>
      </c>
      <c r="R3339" t="str">
        <f t="shared" ref="R3339:R3402" si="318">RIGHT(P3339,LEN(P3339)-FIND("/",P3339))</f>
        <v>plays</v>
      </c>
      <c r="S3339" s="7">
        <f t="shared" si="314"/>
        <v>41922.875</v>
      </c>
      <c r="T3339" s="7">
        <f t="shared" si="315"/>
        <v>41901.282025462962</v>
      </c>
    </row>
    <row r="3340" spans="1:20" ht="28.8" x14ac:dyDescent="0.5500000000000000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5">
        <v>1487944080</v>
      </c>
      <c r="J3340">
        <v>1486129680</v>
      </c>
      <c r="K3340" t="b">
        <v>0</v>
      </c>
      <c r="L3340">
        <v>112</v>
      </c>
      <c r="M3340">
        <f t="shared" si="313"/>
        <v>136.85</v>
      </c>
      <c r="N3340" t="b">
        <v>1</v>
      </c>
      <c r="O3340">
        <f t="shared" si="316"/>
        <v>102</v>
      </c>
      <c r="P3340" t="s">
        <v>8271</v>
      </c>
      <c r="Q3340" t="str">
        <f t="shared" si="317"/>
        <v>theater</v>
      </c>
      <c r="R3340" t="str">
        <f t="shared" si="318"/>
        <v>plays</v>
      </c>
      <c r="S3340" s="7">
        <f t="shared" si="314"/>
        <v>42790.574999999997</v>
      </c>
      <c r="T3340" s="7">
        <f t="shared" si="315"/>
        <v>42769.574999999997</v>
      </c>
    </row>
    <row r="3341" spans="1:20" ht="28.8" x14ac:dyDescent="0.5500000000000000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5">
        <v>1469721518</v>
      </c>
      <c r="J3341">
        <v>1467129518</v>
      </c>
      <c r="K3341" t="b">
        <v>0</v>
      </c>
      <c r="L3341">
        <v>47</v>
      </c>
      <c r="M3341">
        <f t="shared" si="313"/>
        <v>177.62</v>
      </c>
      <c r="N3341" t="b">
        <v>1</v>
      </c>
      <c r="O3341">
        <f t="shared" si="316"/>
        <v>104</v>
      </c>
      <c r="P3341" t="s">
        <v>8271</v>
      </c>
      <c r="Q3341" t="str">
        <f t="shared" si="317"/>
        <v>theater</v>
      </c>
      <c r="R3341" t="str">
        <f t="shared" si="318"/>
        <v>plays</v>
      </c>
      <c r="S3341" s="7">
        <f t="shared" si="314"/>
        <v>42579.665717592594</v>
      </c>
      <c r="T3341" s="7">
        <f t="shared" si="315"/>
        <v>42549.665717592594</v>
      </c>
    </row>
    <row r="3342" spans="1:20" ht="43.2" x14ac:dyDescent="0.5500000000000000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5">
        <v>1481066554</v>
      </c>
      <c r="J3342">
        <v>1478906554</v>
      </c>
      <c r="K3342" t="b">
        <v>0</v>
      </c>
      <c r="L3342">
        <v>38</v>
      </c>
      <c r="M3342">
        <f t="shared" si="313"/>
        <v>109.08</v>
      </c>
      <c r="N3342" t="b">
        <v>1</v>
      </c>
      <c r="O3342">
        <f t="shared" si="316"/>
        <v>138</v>
      </c>
      <c r="P3342" t="s">
        <v>8271</v>
      </c>
      <c r="Q3342" t="str">
        <f t="shared" si="317"/>
        <v>theater</v>
      </c>
      <c r="R3342" t="str">
        <f t="shared" si="318"/>
        <v>plays</v>
      </c>
      <c r="S3342" s="7">
        <f t="shared" si="314"/>
        <v>42710.974004629628</v>
      </c>
      <c r="T3342" s="7">
        <f t="shared" si="315"/>
        <v>42685.974004629628</v>
      </c>
    </row>
    <row r="3343" spans="1:20" ht="43.2" hidden="1" x14ac:dyDescent="0.5500000000000000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5">
        <v>1465750800</v>
      </c>
      <c r="J3343">
        <v>1463771421</v>
      </c>
      <c r="K3343" t="b">
        <v>0</v>
      </c>
      <c r="L3343">
        <v>28</v>
      </c>
      <c r="M3343">
        <f t="shared" si="313"/>
        <v>119.64</v>
      </c>
      <c r="N3343" t="b">
        <v>1</v>
      </c>
      <c r="O3343">
        <f t="shared" si="316"/>
        <v>100</v>
      </c>
      <c r="P3343" t="s">
        <v>8271</v>
      </c>
      <c r="Q3343" t="str">
        <f t="shared" si="317"/>
        <v>theater</v>
      </c>
      <c r="R3343" t="str">
        <f t="shared" si="318"/>
        <v>plays</v>
      </c>
      <c r="S3343" s="7">
        <f t="shared" si="314"/>
        <v>42533.708333333328</v>
      </c>
      <c r="T3343" s="7">
        <f t="shared" si="315"/>
        <v>42510.798854166671</v>
      </c>
    </row>
    <row r="3344" spans="1:20" ht="28.8" x14ac:dyDescent="0.5500000000000000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5">
        <v>1427864340</v>
      </c>
      <c r="J3344">
        <v>1425020810</v>
      </c>
      <c r="K3344" t="b">
        <v>0</v>
      </c>
      <c r="L3344">
        <v>78</v>
      </c>
      <c r="M3344">
        <f t="shared" si="313"/>
        <v>78.209999999999994</v>
      </c>
      <c r="N3344" t="b">
        <v>1</v>
      </c>
      <c r="O3344">
        <f t="shared" si="316"/>
        <v>102</v>
      </c>
      <c r="P3344" t="s">
        <v>8271</v>
      </c>
      <c r="Q3344" t="str">
        <f t="shared" si="317"/>
        <v>theater</v>
      </c>
      <c r="R3344" t="str">
        <f t="shared" si="318"/>
        <v>plays</v>
      </c>
      <c r="S3344" s="7">
        <f t="shared" si="314"/>
        <v>42095.207638888889</v>
      </c>
      <c r="T3344" s="7">
        <f t="shared" si="315"/>
        <v>42062.296412037031</v>
      </c>
    </row>
    <row r="3345" spans="1:20" ht="43.2" hidden="1" x14ac:dyDescent="0.5500000000000000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5">
        <v>1460553480</v>
      </c>
      <c r="J3345">
        <v>1458770384</v>
      </c>
      <c r="K3345" t="b">
        <v>0</v>
      </c>
      <c r="L3345">
        <v>23</v>
      </c>
      <c r="M3345">
        <f t="shared" si="313"/>
        <v>52.17</v>
      </c>
      <c r="N3345" t="b">
        <v>1</v>
      </c>
      <c r="O3345">
        <f t="shared" si="316"/>
        <v>171</v>
      </c>
      <c r="P3345" t="s">
        <v>8271</v>
      </c>
      <c r="Q3345" t="str">
        <f t="shared" si="317"/>
        <v>theater</v>
      </c>
      <c r="R3345" t="str">
        <f t="shared" si="318"/>
        <v>plays</v>
      </c>
      <c r="S3345" s="7">
        <f t="shared" si="314"/>
        <v>42473.554166666669</v>
      </c>
      <c r="T3345" s="7">
        <f t="shared" si="315"/>
        <v>42452.916481481487</v>
      </c>
    </row>
    <row r="3346" spans="1:20" ht="43.2" x14ac:dyDescent="0.5500000000000000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5">
        <v>1409374093</v>
      </c>
      <c r="J3346">
        <v>1406782093</v>
      </c>
      <c r="K3346" t="b">
        <v>0</v>
      </c>
      <c r="L3346">
        <v>40</v>
      </c>
      <c r="M3346">
        <f t="shared" si="313"/>
        <v>114.13</v>
      </c>
      <c r="N3346" t="b">
        <v>1</v>
      </c>
      <c r="O3346">
        <f t="shared" si="316"/>
        <v>101</v>
      </c>
      <c r="P3346" t="s">
        <v>8271</v>
      </c>
      <c r="Q3346" t="str">
        <f t="shared" si="317"/>
        <v>theater</v>
      </c>
      <c r="R3346" t="str">
        <f t="shared" si="318"/>
        <v>plays</v>
      </c>
      <c r="S3346" s="7">
        <f t="shared" si="314"/>
        <v>41881.200150462959</v>
      </c>
      <c r="T3346" s="7">
        <f t="shared" si="315"/>
        <v>41851.200150462959</v>
      </c>
    </row>
    <row r="3347" spans="1:20" ht="43.2" x14ac:dyDescent="0.5500000000000000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5">
        <v>1429317420</v>
      </c>
      <c r="J3347">
        <v>1424226768</v>
      </c>
      <c r="K3347" t="b">
        <v>0</v>
      </c>
      <c r="L3347">
        <v>13</v>
      </c>
      <c r="M3347">
        <f t="shared" si="313"/>
        <v>50</v>
      </c>
      <c r="N3347" t="b">
        <v>1</v>
      </c>
      <c r="O3347">
        <f t="shared" si="316"/>
        <v>130</v>
      </c>
      <c r="P3347" t="s">
        <v>8271</v>
      </c>
      <c r="Q3347" t="str">
        <f t="shared" si="317"/>
        <v>theater</v>
      </c>
      <c r="R3347" t="str">
        <f t="shared" si="318"/>
        <v>plays</v>
      </c>
      <c r="S3347" s="7">
        <f t="shared" si="314"/>
        <v>42112.025694444441</v>
      </c>
      <c r="T3347" s="7">
        <f t="shared" si="315"/>
        <v>42053.106111111112</v>
      </c>
    </row>
    <row r="3348" spans="1:20" ht="43.2" x14ac:dyDescent="0.5500000000000000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5">
        <v>1424910910</v>
      </c>
      <c r="J3348">
        <v>1424306110</v>
      </c>
      <c r="K3348" t="b">
        <v>0</v>
      </c>
      <c r="L3348">
        <v>18</v>
      </c>
      <c r="M3348">
        <f t="shared" si="313"/>
        <v>91.67</v>
      </c>
      <c r="N3348" t="b">
        <v>1</v>
      </c>
      <c r="O3348">
        <f t="shared" si="316"/>
        <v>110</v>
      </c>
      <c r="P3348" t="s">
        <v>8271</v>
      </c>
      <c r="Q3348" t="str">
        <f t="shared" si="317"/>
        <v>theater</v>
      </c>
      <c r="R3348" t="str">
        <f t="shared" si="318"/>
        <v>plays</v>
      </c>
      <c r="S3348" s="7">
        <f t="shared" si="314"/>
        <v>42061.024421296301</v>
      </c>
      <c r="T3348" s="7">
        <f t="shared" si="315"/>
        <v>42054.024421296301</v>
      </c>
    </row>
    <row r="3349" spans="1:20" ht="43.2" hidden="1" x14ac:dyDescent="0.5500000000000000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5">
        <v>1462741200</v>
      </c>
      <c r="J3349">
        <v>1461503654</v>
      </c>
      <c r="K3349" t="b">
        <v>0</v>
      </c>
      <c r="L3349">
        <v>22</v>
      </c>
      <c r="M3349">
        <f t="shared" si="313"/>
        <v>108.59</v>
      </c>
      <c r="N3349" t="b">
        <v>1</v>
      </c>
      <c r="O3349">
        <f t="shared" si="316"/>
        <v>119</v>
      </c>
      <c r="P3349" t="s">
        <v>8271</v>
      </c>
      <c r="Q3349" t="str">
        <f t="shared" si="317"/>
        <v>theater</v>
      </c>
      <c r="R3349" t="str">
        <f t="shared" si="318"/>
        <v>plays</v>
      </c>
      <c r="S3349" s="7">
        <f t="shared" si="314"/>
        <v>42498.875</v>
      </c>
      <c r="T3349" s="7">
        <f t="shared" si="315"/>
        <v>42484.551550925928</v>
      </c>
    </row>
    <row r="3350" spans="1:20" ht="43.2" x14ac:dyDescent="0.5500000000000000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5">
        <v>1461988740</v>
      </c>
      <c r="J3350">
        <v>1459949080</v>
      </c>
      <c r="K3350" t="b">
        <v>0</v>
      </c>
      <c r="L3350">
        <v>79</v>
      </c>
      <c r="M3350">
        <f t="shared" si="313"/>
        <v>69.819999999999993</v>
      </c>
      <c r="N3350" t="b">
        <v>1</v>
      </c>
      <c r="O3350">
        <f t="shared" si="316"/>
        <v>100</v>
      </c>
      <c r="P3350" t="s">
        <v>8271</v>
      </c>
      <c r="Q3350" t="str">
        <f t="shared" si="317"/>
        <v>theater</v>
      </c>
      <c r="R3350" t="str">
        <f t="shared" si="318"/>
        <v>plays</v>
      </c>
      <c r="S3350" s="7">
        <f t="shared" si="314"/>
        <v>42490.165972222225</v>
      </c>
      <c r="T3350" s="7">
        <f t="shared" si="315"/>
        <v>42466.558796296296</v>
      </c>
    </row>
    <row r="3351" spans="1:20" ht="43.2" x14ac:dyDescent="0.5500000000000000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5">
        <v>1465837200</v>
      </c>
      <c r="J3351">
        <v>1463971172</v>
      </c>
      <c r="K3351" t="b">
        <v>0</v>
      </c>
      <c r="L3351">
        <v>14</v>
      </c>
      <c r="M3351">
        <f t="shared" si="313"/>
        <v>109.57</v>
      </c>
      <c r="N3351" t="b">
        <v>1</v>
      </c>
      <c r="O3351">
        <f t="shared" si="316"/>
        <v>153</v>
      </c>
      <c r="P3351" t="s">
        <v>8271</v>
      </c>
      <c r="Q3351" t="str">
        <f t="shared" si="317"/>
        <v>theater</v>
      </c>
      <c r="R3351" t="str">
        <f t="shared" si="318"/>
        <v>plays</v>
      </c>
      <c r="S3351" s="7">
        <f t="shared" si="314"/>
        <v>42534.708333333328</v>
      </c>
      <c r="T3351" s="7">
        <f t="shared" si="315"/>
        <v>42513.110787037032</v>
      </c>
    </row>
    <row r="3352" spans="1:20" ht="43.2" hidden="1" x14ac:dyDescent="0.5500000000000000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5">
        <v>1448838000</v>
      </c>
      <c r="J3352">
        <v>1445791811</v>
      </c>
      <c r="K3352" t="b">
        <v>0</v>
      </c>
      <c r="L3352">
        <v>51</v>
      </c>
      <c r="M3352">
        <f t="shared" si="313"/>
        <v>71.67</v>
      </c>
      <c r="N3352" t="b">
        <v>1</v>
      </c>
      <c r="O3352">
        <f t="shared" si="316"/>
        <v>104</v>
      </c>
      <c r="P3352" t="s">
        <v>8271</v>
      </c>
      <c r="Q3352" t="str">
        <f t="shared" si="317"/>
        <v>theater</v>
      </c>
      <c r="R3352" t="str">
        <f t="shared" si="318"/>
        <v>plays</v>
      </c>
      <c r="S3352" s="7">
        <f t="shared" si="314"/>
        <v>42337.958333333328</v>
      </c>
      <c r="T3352" s="7">
        <f t="shared" si="315"/>
        <v>42302.701516203699</v>
      </c>
    </row>
    <row r="3353" spans="1:20" ht="43.2" hidden="1" x14ac:dyDescent="0.5500000000000000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5">
        <v>1406113200</v>
      </c>
      <c r="J3353">
        <v>1402910965</v>
      </c>
      <c r="K3353" t="b">
        <v>0</v>
      </c>
      <c r="L3353">
        <v>54</v>
      </c>
      <c r="M3353">
        <f t="shared" si="313"/>
        <v>93.61</v>
      </c>
      <c r="N3353" t="b">
        <v>1</v>
      </c>
      <c r="O3353">
        <f t="shared" si="316"/>
        <v>101</v>
      </c>
      <c r="P3353" t="s">
        <v>8271</v>
      </c>
      <c r="Q3353" t="str">
        <f t="shared" si="317"/>
        <v>theater</v>
      </c>
      <c r="R3353" t="str">
        <f t="shared" si="318"/>
        <v>plays</v>
      </c>
      <c r="S3353" s="7">
        <f t="shared" si="314"/>
        <v>41843.458333333336</v>
      </c>
      <c r="T3353" s="7">
        <f t="shared" si="315"/>
        <v>41806.395428240743</v>
      </c>
    </row>
    <row r="3354" spans="1:20" ht="43.2" hidden="1" x14ac:dyDescent="0.5500000000000000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5">
        <v>1467414000</v>
      </c>
      <c r="J3354">
        <v>1462492178</v>
      </c>
      <c r="K3354" t="b">
        <v>0</v>
      </c>
      <c r="L3354">
        <v>70</v>
      </c>
      <c r="M3354">
        <f t="shared" si="313"/>
        <v>76.8</v>
      </c>
      <c r="N3354" t="b">
        <v>1</v>
      </c>
      <c r="O3354">
        <f t="shared" si="316"/>
        <v>108</v>
      </c>
      <c r="P3354" t="s">
        <v>8271</v>
      </c>
      <c r="Q3354" t="str">
        <f t="shared" si="317"/>
        <v>theater</v>
      </c>
      <c r="R3354" t="str">
        <f t="shared" si="318"/>
        <v>plays</v>
      </c>
      <c r="S3354" s="7">
        <f t="shared" si="314"/>
        <v>42552.958333333328</v>
      </c>
      <c r="T3354" s="7">
        <f t="shared" si="315"/>
        <v>42495.992800925931</v>
      </c>
    </row>
    <row r="3355" spans="1:20" ht="43.2" hidden="1" x14ac:dyDescent="0.5500000000000000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5">
        <v>1462230000</v>
      </c>
      <c r="J3355">
        <v>1461061350</v>
      </c>
      <c r="K3355" t="b">
        <v>0</v>
      </c>
      <c r="L3355">
        <v>44</v>
      </c>
      <c r="M3355">
        <f t="shared" si="313"/>
        <v>35.799999999999997</v>
      </c>
      <c r="N3355" t="b">
        <v>1</v>
      </c>
      <c r="O3355">
        <f t="shared" si="316"/>
        <v>315</v>
      </c>
      <c r="P3355" t="s">
        <v>8271</v>
      </c>
      <c r="Q3355" t="str">
        <f t="shared" si="317"/>
        <v>theater</v>
      </c>
      <c r="R3355" t="str">
        <f t="shared" si="318"/>
        <v>plays</v>
      </c>
      <c r="S3355" s="7">
        <f t="shared" si="314"/>
        <v>42492.958333333328</v>
      </c>
      <c r="T3355" s="7">
        <f t="shared" si="315"/>
        <v>42479.432291666672</v>
      </c>
    </row>
    <row r="3356" spans="1:20" ht="28.8" x14ac:dyDescent="0.5500000000000000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5">
        <v>1446091260</v>
      </c>
      <c r="J3356">
        <v>1443029206</v>
      </c>
      <c r="K3356" t="b">
        <v>0</v>
      </c>
      <c r="L3356">
        <v>55</v>
      </c>
      <c r="M3356">
        <f t="shared" si="313"/>
        <v>55.6</v>
      </c>
      <c r="N3356" t="b">
        <v>1</v>
      </c>
      <c r="O3356">
        <f t="shared" si="316"/>
        <v>102</v>
      </c>
      <c r="P3356" t="s">
        <v>8271</v>
      </c>
      <c r="Q3356" t="str">
        <f t="shared" si="317"/>
        <v>theater</v>
      </c>
      <c r="R3356" t="str">
        <f t="shared" si="318"/>
        <v>plays</v>
      </c>
      <c r="S3356" s="7">
        <f t="shared" si="314"/>
        <v>42306.167361111111</v>
      </c>
      <c r="T3356" s="7">
        <f t="shared" si="315"/>
        <v>42270.7269212963</v>
      </c>
    </row>
    <row r="3357" spans="1:20" ht="43.2" hidden="1" x14ac:dyDescent="0.5500000000000000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5">
        <v>1462879020</v>
      </c>
      <c r="J3357">
        <v>1461941527</v>
      </c>
      <c r="K3357" t="b">
        <v>0</v>
      </c>
      <c r="L3357">
        <v>15</v>
      </c>
      <c r="M3357">
        <f t="shared" si="313"/>
        <v>147.33000000000001</v>
      </c>
      <c r="N3357" t="b">
        <v>1</v>
      </c>
      <c r="O3357">
        <f t="shared" si="316"/>
        <v>126</v>
      </c>
      <c r="P3357" t="s">
        <v>8271</v>
      </c>
      <c r="Q3357" t="str">
        <f t="shared" si="317"/>
        <v>theater</v>
      </c>
      <c r="R3357" t="str">
        <f t="shared" si="318"/>
        <v>plays</v>
      </c>
      <c r="S3357" s="7">
        <f t="shared" si="314"/>
        <v>42500.470138888893</v>
      </c>
      <c r="T3357" s="7">
        <f t="shared" si="315"/>
        <v>42489.619525462964</v>
      </c>
    </row>
    <row r="3358" spans="1:20" ht="43.2" hidden="1" x14ac:dyDescent="0.5500000000000000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5">
        <v>1468611272</v>
      </c>
      <c r="J3358">
        <v>1466019272</v>
      </c>
      <c r="K3358" t="b">
        <v>0</v>
      </c>
      <c r="L3358">
        <v>27</v>
      </c>
      <c r="M3358">
        <f t="shared" si="313"/>
        <v>56.33</v>
      </c>
      <c r="N3358" t="b">
        <v>1</v>
      </c>
      <c r="O3358">
        <f t="shared" si="316"/>
        <v>101</v>
      </c>
      <c r="P3358" t="s">
        <v>8271</v>
      </c>
      <c r="Q3358" t="str">
        <f t="shared" si="317"/>
        <v>theater</v>
      </c>
      <c r="R3358" t="str">
        <f t="shared" si="318"/>
        <v>plays</v>
      </c>
      <c r="S3358" s="7">
        <f t="shared" si="314"/>
        <v>42566.815648148149</v>
      </c>
      <c r="T3358" s="7">
        <f t="shared" si="315"/>
        <v>42536.815648148149</v>
      </c>
    </row>
    <row r="3359" spans="1:20" ht="43.2" hidden="1" x14ac:dyDescent="0.5500000000000000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5">
        <v>1406887310</v>
      </c>
      <c r="J3359">
        <v>1404295310</v>
      </c>
      <c r="K3359" t="b">
        <v>0</v>
      </c>
      <c r="L3359">
        <v>21</v>
      </c>
      <c r="M3359">
        <f t="shared" si="313"/>
        <v>96.19</v>
      </c>
      <c r="N3359" t="b">
        <v>1</v>
      </c>
      <c r="O3359">
        <f t="shared" si="316"/>
        <v>101</v>
      </c>
      <c r="P3359" t="s">
        <v>8271</v>
      </c>
      <c r="Q3359" t="str">
        <f t="shared" si="317"/>
        <v>theater</v>
      </c>
      <c r="R3359" t="str">
        <f t="shared" si="318"/>
        <v>plays</v>
      </c>
      <c r="S3359" s="7">
        <f t="shared" si="314"/>
        <v>41852.417939814812</v>
      </c>
      <c r="T3359" s="7">
        <f t="shared" si="315"/>
        <v>41822.417939814812</v>
      </c>
    </row>
    <row r="3360" spans="1:20" ht="43.2" x14ac:dyDescent="0.5500000000000000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5">
        <v>1416385679</v>
      </c>
      <c r="J3360">
        <v>1413790079</v>
      </c>
      <c r="K3360" t="b">
        <v>0</v>
      </c>
      <c r="L3360">
        <v>162</v>
      </c>
      <c r="M3360">
        <f t="shared" si="313"/>
        <v>63.57</v>
      </c>
      <c r="N3360" t="b">
        <v>1</v>
      </c>
      <c r="O3360">
        <f t="shared" si="316"/>
        <v>103</v>
      </c>
      <c r="P3360" t="s">
        <v>8271</v>
      </c>
      <c r="Q3360" t="str">
        <f t="shared" si="317"/>
        <v>theater</v>
      </c>
      <c r="R3360" t="str">
        <f t="shared" si="318"/>
        <v>plays</v>
      </c>
      <c r="S3360" s="7">
        <f t="shared" si="314"/>
        <v>41962.352766203709</v>
      </c>
      <c r="T3360" s="7">
        <f t="shared" si="315"/>
        <v>41932.311099537037</v>
      </c>
    </row>
    <row r="3361" spans="1:20" ht="28.8" x14ac:dyDescent="0.5500000000000000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5">
        <v>1487985734</v>
      </c>
      <c r="J3361">
        <v>1484097734</v>
      </c>
      <c r="K3361" t="b">
        <v>0</v>
      </c>
      <c r="L3361">
        <v>23</v>
      </c>
      <c r="M3361">
        <f t="shared" si="313"/>
        <v>184.78</v>
      </c>
      <c r="N3361" t="b">
        <v>1</v>
      </c>
      <c r="O3361">
        <f t="shared" si="316"/>
        <v>106</v>
      </c>
      <c r="P3361" t="s">
        <v>8271</v>
      </c>
      <c r="Q3361" t="str">
        <f t="shared" si="317"/>
        <v>theater</v>
      </c>
      <c r="R3361" t="str">
        <f t="shared" si="318"/>
        <v>plays</v>
      </c>
      <c r="S3361" s="7">
        <f t="shared" si="314"/>
        <v>42791.057106481487</v>
      </c>
      <c r="T3361" s="7">
        <f t="shared" si="315"/>
        <v>42746.057106481487</v>
      </c>
    </row>
    <row r="3362" spans="1:20" ht="28.8" hidden="1" x14ac:dyDescent="0.5500000000000000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5">
        <v>1481731140</v>
      </c>
      <c r="J3362">
        <v>1479866343</v>
      </c>
      <c r="K3362" t="b">
        <v>0</v>
      </c>
      <c r="L3362">
        <v>72</v>
      </c>
      <c r="M3362">
        <f t="shared" si="313"/>
        <v>126.72</v>
      </c>
      <c r="N3362" t="b">
        <v>1</v>
      </c>
      <c r="O3362">
        <f t="shared" si="316"/>
        <v>101</v>
      </c>
      <c r="P3362" t="s">
        <v>8271</v>
      </c>
      <c r="Q3362" t="str">
        <f t="shared" si="317"/>
        <v>theater</v>
      </c>
      <c r="R3362" t="str">
        <f t="shared" si="318"/>
        <v>plays</v>
      </c>
      <c r="S3362" s="7">
        <f t="shared" si="314"/>
        <v>42718.665972222225</v>
      </c>
      <c r="T3362" s="7">
        <f t="shared" si="315"/>
        <v>42697.082673611112</v>
      </c>
    </row>
    <row r="3363" spans="1:20" ht="43.2" x14ac:dyDescent="0.5500000000000000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5">
        <v>1409587140</v>
      </c>
      <c r="J3363">
        <v>1408062990</v>
      </c>
      <c r="K3363" t="b">
        <v>0</v>
      </c>
      <c r="L3363">
        <v>68</v>
      </c>
      <c r="M3363">
        <f t="shared" si="313"/>
        <v>83.43</v>
      </c>
      <c r="N3363" t="b">
        <v>1</v>
      </c>
      <c r="O3363">
        <f t="shared" si="316"/>
        <v>113</v>
      </c>
      <c r="P3363" t="s">
        <v>8271</v>
      </c>
      <c r="Q3363" t="str">
        <f t="shared" si="317"/>
        <v>theater</v>
      </c>
      <c r="R3363" t="str">
        <f t="shared" si="318"/>
        <v>plays</v>
      </c>
      <c r="S3363" s="7">
        <f t="shared" si="314"/>
        <v>41883.665972222225</v>
      </c>
      <c r="T3363" s="7">
        <f t="shared" si="315"/>
        <v>41866.025347222225</v>
      </c>
    </row>
    <row r="3364" spans="1:20" ht="43.2" x14ac:dyDescent="0.5500000000000000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5">
        <v>1425704100</v>
      </c>
      <c r="J3364">
        <v>1424484717</v>
      </c>
      <c r="K3364" t="b">
        <v>0</v>
      </c>
      <c r="L3364">
        <v>20</v>
      </c>
      <c r="M3364">
        <f t="shared" si="313"/>
        <v>54.5</v>
      </c>
      <c r="N3364" t="b">
        <v>1</v>
      </c>
      <c r="O3364">
        <f t="shared" si="316"/>
        <v>218</v>
      </c>
      <c r="P3364" t="s">
        <v>8271</v>
      </c>
      <c r="Q3364" t="str">
        <f t="shared" si="317"/>
        <v>theater</v>
      </c>
      <c r="R3364" t="str">
        <f t="shared" si="318"/>
        <v>plays</v>
      </c>
      <c r="S3364" s="7">
        <f t="shared" si="314"/>
        <v>42070.204861111109</v>
      </c>
      <c r="T3364" s="7">
        <f t="shared" si="315"/>
        <v>42056.091631944444</v>
      </c>
    </row>
    <row r="3365" spans="1:20" ht="43.2" x14ac:dyDescent="0.5500000000000000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5">
        <v>1408464000</v>
      </c>
      <c r="J3365">
        <v>1406831445</v>
      </c>
      <c r="K3365" t="b">
        <v>0</v>
      </c>
      <c r="L3365">
        <v>26</v>
      </c>
      <c r="M3365">
        <f t="shared" si="313"/>
        <v>302.31</v>
      </c>
      <c r="N3365" t="b">
        <v>1</v>
      </c>
      <c r="O3365">
        <f t="shared" si="316"/>
        <v>101</v>
      </c>
      <c r="P3365" t="s">
        <v>8271</v>
      </c>
      <c r="Q3365" t="str">
        <f t="shared" si="317"/>
        <v>theater</v>
      </c>
      <c r="R3365" t="str">
        <f t="shared" si="318"/>
        <v>plays</v>
      </c>
      <c r="S3365" s="7">
        <f t="shared" si="314"/>
        <v>41870.666666666664</v>
      </c>
      <c r="T3365" s="7">
        <f t="shared" si="315"/>
        <v>41851.771354166667</v>
      </c>
    </row>
    <row r="3366" spans="1:20" ht="43.2" hidden="1" x14ac:dyDescent="0.5500000000000000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5">
        <v>1458075600</v>
      </c>
      <c r="J3366">
        <v>1456183649</v>
      </c>
      <c r="K3366" t="b">
        <v>0</v>
      </c>
      <c r="L3366">
        <v>72</v>
      </c>
      <c r="M3366">
        <f t="shared" si="313"/>
        <v>44.14</v>
      </c>
      <c r="N3366" t="b">
        <v>1</v>
      </c>
      <c r="O3366">
        <f t="shared" si="316"/>
        <v>106</v>
      </c>
      <c r="P3366" t="s">
        <v>8271</v>
      </c>
      <c r="Q3366" t="str">
        <f t="shared" si="317"/>
        <v>theater</v>
      </c>
      <c r="R3366" t="str">
        <f t="shared" si="318"/>
        <v>plays</v>
      </c>
      <c r="S3366" s="7">
        <f t="shared" si="314"/>
        <v>42444.875</v>
      </c>
      <c r="T3366" s="7">
        <f t="shared" si="315"/>
        <v>42422.977418981478</v>
      </c>
    </row>
    <row r="3367" spans="1:20" ht="43.2" x14ac:dyDescent="0.5500000000000000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5">
        <v>1449973592</v>
      </c>
      <c r="J3367">
        <v>1447381592</v>
      </c>
      <c r="K3367" t="b">
        <v>0</v>
      </c>
      <c r="L3367">
        <v>3</v>
      </c>
      <c r="M3367">
        <f t="shared" si="313"/>
        <v>866.67</v>
      </c>
      <c r="N3367" t="b">
        <v>1</v>
      </c>
      <c r="O3367">
        <f t="shared" si="316"/>
        <v>104</v>
      </c>
      <c r="P3367" t="s">
        <v>8271</v>
      </c>
      <c r="Q3367" t="str">
        <f t="shared" si="317"/>
        <v>theater</v>
      </c>
      <c r="R3367" t="str">
        <f t="shared" si="318"/>
        <v>plays</v>
      </c>
      <c r="S3367" s="7">
        <f t="shared" si="314"/>
        <v>42351.101759259262</v>
      </c>
      <c r="T3367" s="7">
        <f t="shared" si="315"/>
        <v>42321.101759259262</v>
      </c>
    </row>
    <row r="3368" spans="1:20" ht="43.2" x14ac:dyDescent="0.5500000000000000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5">
        <v>1431481037</v>
      </c>
      <c r="J3368">
        <v>1428889037</v>
      </c>
      <c r="K3368" t="b">
        <v>0</v>
      </c>
      <c r="L3368">
        <v>18</v>
      </c>
      <c r="M3368">
        <f t="shared" si="313"/>
        <v>61.39</v>
      </c>
      <c r="N3368" t="b">
        <v>1</v>
      </c>
      <c r="O3368">
        <f t="shared" si="316"/>
        <v>221</v>
      </c>
      <c r="P3368" t="s">
        <v>8271</v>
      </c>
      <c r="Q3368" t="str">
        <f t="shared" si="317"/>
        <v>theater</v>
      </c>
      <c r="R3368" t="str">
        <f t="shared" si="318"/>
        <v>plays</v>
      </c>
      <c r="S3368" s="7">
        <f t="shared" si="314"/>
        <v>42137.067557870367</v>
      </c>
      <c r="T3368" s="7">
        <f t="shared" si="315"/>
        <v>42107.067557870367</v>
      </c>
    </row>
    <row r="3369" spans="1:20" ht="43.2" hidden="1" x14ac:dyDescent="0.5500000000000000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5">
        <v>1438467894</v>
      </c>
      <c r="J3369">
        <v>1436307894</v>
      </c>
      <c r="K3369" t="b">
        <v>0</v>
      </c>
      <c r="L3369">
        <v>30</v>
      </c>
      <c r="M3369">
        <f t="shared" si="313"/>
        <v>29.67</v>
      </c>
      <c r="N3369" t="b">
        <v>1</v>
      </c>
      <c r="O3369">
        <f t="shared" si="316"/>
        <v>119</v>
      </c>
      <c r="P3369" t="s">
        <v>8271</v>
      </c>
      <c r="Q3369" t="str">
        <f t="shared" si="317"/>
        <v>theater</v>
      </c>
      <c r="R3369" t="str">
        <f t="shared" si="318"/>
        <v>plays</v>
      </c>
      <c r="S3369" s="7">
        <f t="shared" si="314"/>
        <v>42217.933958333335</v>
      </c>
      <c r="T3369" s="7">
        <f t="shared" si="315"/>
        <v>42192.933958333335</v>
      </c>
    </row>
    <row r="3370" spans="1:20" ht="43.2" x14ac:dyDescent="0.5500000000000000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5">
        <v>1420088400</v>
      </c>
      <c r="J3370">
        <v>1416977259</v>
      </c>
      <c r="K3370" t="b">
        <v>0</v>
      </c>
      <c r="L3370">
        <v>23</v>
      </c>
      <c r="M3370">
        <f t="shared" si="313"/>
        <v>45.48</v>
      </c>
      <c r="N3370" t="b">
        <v>1</v>
      </c>
      <c r="O3370">
        <f t="shared" si="316"/>
        <v>105</v>
      </c>
      <c r="P3370" t="s">
        <v>8271</v>
      </c>
      <c r="Q3370" t="str">
        <f t="shared" si="317"/>
        <v>theater</v>
      </c>
      <c r="R3370" t="str">
        <f t="shared" si="318"/>
        <v>plays</v>
      </c>
      <c r="S3370" s="7">
        <f t="shared" si="314"/>
        <v>42005.208333333328</v>
      </c>
      <c r="T3370" s="7">
        <f t="shared" si="315"/>
        <v>41969.199756944443</v>
      </c>
    </row>
    <row r="3371" spans="1:20" ht="43.2" hidden="1" x14ac:dyDescent="0.5500000000000000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5">
        <v>1484441980</v>
      </c>
      <c r="J3371">
        <v>1479257980</v>
      </c>
      <c r="K3371" t="b">
        <v>0</v>
      </c>
      <c r="L3371">
        <v>54</v>
      </c>
      <c r="M3371">
        <f t="shared" si="313"/>
        <v>96.2</v>
      </c>
      <c r="N3371" t="b">
        <v>1</v>
      </c>
      <c r="O3371">
        <f t="shared" si="316"/>
        <v>104</v>
      </c>
      <c r="P3371" t="s">
        <v>8271</v>
      </c>
      <c r="Q3371" t="str">
        <f t="shared" si="317"/>
        <v>theater</v>
      </c>
      <c r="R3371" t="str">
        <f t="shared" si="318"/>
        <v>plays</v>
      </c>
      <c r="S3371" s="7">
        <f t="shared" si="314"/>
        <v>42750.041435185187</v>
      </c>
      <c r="T3371" s="7">
        <f t="shared" si="315"/>
        <v>42690.041435185187</v>
      </c>
    </row>
    <row r="3372" spans="1:20" ht="28.8" x14ac:dyDescent="0.5500000000000000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5">
        <v>1481961600</v>
      </c>
      <c r="J3372">
        <v>1479283285</v>
      </c>
      <c r="K3372" t="b">
        <v>0</v>
      </c>
      <c r="L3372">
        <v>26</v>
      </c>
      <c r="M3372">
        <f t="shared" si="313"/>
        <v>67.92</v>
      </c>
      <c r="N3372" t="b">
        <v>1</v>
      </c>
      <c r="O3372">
        <f t="shared" si="316"/>
        <v>118</v>
      </c>
      <c r="P3372" t="s">
        <v>8271</v>
      </c>
      <c r="Q3372" t="str">
        <f t="shared" si="317"/>
        <v>theater</v>
      </c>
      <c r="R3372" t="str">
        <f t="shared" si="318"/>
        <v>plays</v>
      </c>
      <c r="S3372" s="7">
        <f t="shared" si="314"/>
        <v>42721.333333333328</v>
      </c>
      <c r="T3372" s="7">
        <f t="shared" si="315"/>
        <v>42690.334317129629</v>
      </c>
    </row>
    <row r="3373" spans="1:20" ht="28.8" x14ac:dyDescent="0.5500000000000000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5">
        <v>1449089965</v>
      </c>
      <c r="J3373">
        <v>1446670765</v>
      </c>
      <c r="K3373" t="b">
        <v>0</v>
      </c>
      <c r="L3373">
        <v>9</v>
      </c>
      <c r="M3373">
        <f t="shared" si="313"/>
        <v>30.78</v>
      </c>
      <c r="N3373" t="b">
        <v>1</v>
      </c>
      <c r="O3373">
        <f t="shared" si="316"/>
        <v>139</v>
      </c>
      <c r="P3373" t="s">
        <v>8271</v>
      </c>
      <c r="Q3373" t="str">
        <f t="shared" si="317"/>
        <v>theater</v>
      </c>
      <c r="R3373" t="str">
        <f t="shared" si="318"/>
        <v>plays</v>
      </c>
      <c r="S3373" s="7">
        <f t="shared" si="314"/>
        <v>42340.874594907407</v>
      </c>
      <c r="T3373" s="7">
        <f t="shared" si="315"/>
        <v>42312.874594907407</v>
      </c>
    </row>
    <row r="3374" spans="1:20" ht="43.2" x14ac:dyDescent="0.5500000000000000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5">
        <v>1408942740</v>
      </c>
      <c r="J3374">
        <v>1407157756</v>
      </c>
      <c r="K3374" t="b">
        <v>0</v>
      </c>
      <c r="L3374">
        <v>27</v>
      </c>
      <c r="M3374">
        <f t="shared" si="313"/>
        <v>38.33</v>
      </c>
      <c r="N3374" t="b">
        <v>1</v>
      </c>
      <c r="O3374">
        <f t="shared" si="316"/>
        <v>104</v>
      </c>
      <c r="P3374" t="s">
        <v>8271</v>
      </c>
      <c r="Q3374" t="str">
        <f t="shared" si="317"/>
        <v>theater</v>
      </c>
      <c r="R3374" t="str">
        <f t="shared" si="318"/>
        <v>plays</v>
      </c>
      <c r="S3374" s="7">
        <f t="shared" si="314"/>
        <v>41876.207638888889</v>
      </c>
      <c r="T3374" s="7">
        <f t="shared" si="315"/>
        <v>41855.548101851848</v>
      </c>
    </row>
    <row r="3375" spans="1:20" ht="43.2" hidden="1" x14ac:dyDescent="0.5500000000000000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5">
        <v>1437235200</v>
      </c>
      <c r="J3375">
        <v>1435177840</v>
      </c>
      <c r="K3375" t="b">
        <v>0</v>
      </c>
      <c r="L3375">
        <v>30</v>
      </c>
      <c r="M3375">
        <f t="shared" si="313"/>
        <v>66.83</v>
      </c>
      <c r="N3375" t="b">
        <v>1</v>
      </c>
      <c r="O3375">
        <f t="shared" si="316"/>
        <v>100</v>
      </c>
      <c r="P3375" t="s">
        <v>8271</v>
      </c>
      <c r="Q3375" t="str">
        <f t="shared" si="317"/>
        <v>theater</v>
      </c>
      <c r="R3375" t="str">
        <f t="shared" si="318"/>
        <v>plays</v>
      </c>
      <c r="S3375" s="7">
        <f t="shared" si="314"/>
        <v>42203.666666666672</v>
      </c>
      <c r="T3375" s="7">
        <f t="shared" si="315"/>
        <v>42179.854629629626</v>
      </c>
    </row>
    <row r="3376" spans="1:20" ht="43.2" hidden="1" x14ac:dyDescent="0.5500000000000000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5">
        <v>1446053616</v>
      </c>
      <c r="J3376">
        <v>1443461616</v>
      </c>
      <c r="K3376" t="b">
        <v>0</v>
      </c>
      <c r="L3376">
        <v>52</v>
      </c>
      <c r="M3376">
        <f t="shared" si="313"/>
        <v>71.73</v>
      </c>
      <c r="N3376" t="b">
        <v>1</v>
      </c>
      <c r="O3376">
        <f t="shared" si="316"/>
        <v>107</v>
      </c>
      <c r="P3376" t="s">
        <v>8271</v>
      </c>
      <c r="Q3376" t="str">
        <f t="shared" si="317"/>
        <v>theater</v>
      </c>
      <c r="R3376" t="str">
        <f t="shared" si="318"/>
        <v>plays</v>
      </c>
      <c r="S3376" s="7">
        <f t="shared" si="314"/>
        <v>42305.731666666667</v>
      </c>
      <c r="T3376" s="7">
        <f t="shared" si="315"/>
        <v>42275.731666666667</v>
      </c>
    </row>
    <row r="3377" spans="1:20" ht="43.2" hidden="1" x14ac:dyDescent="0.5500000000000000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5">
        <v>1400423973</v>
      </c>
      <c r="J3377">
        <v>1399387173</v>
      </c>
      <c r="K3377" t="b">
        <v>0</v>
      </c>
      <c r="L3377">
        <v>17</v>
      </c>
      <c r="M3377">
        <f t="shared" si="313"/>
        <v>176.47</v>
      </c>
      <c r="N3377" t="b">
        <v>1</v>
      </c>
      <c r="O3377">
        <f t="shared" si="316"/>
        <v>100</v>
      </c>
      <c r="P3377" t="s">
        <v>8271</v>
      </c>
      <c r="Q3377" t="str">
        <f t="shared" si="317"/>
        <v>theater</v>
      </c>
      <c r="R3377" t="str">
        <f t="shared" si="318"/>
        <v>plays</v>
      </c>
      <c r="S3377" s="7">
        <f t="shared" si="314"/>
        <v>41777.610798611109</v>
      </c>
      <c r="T3377" s="7">
        <f t="shared" si="315"/>
        <v>41765.610798611109</v>
      </c>
    </row>
    <row r="3378" spans="1:20" ht="43.2" x14ac:dyDescent="0.5500000000000000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5">
        <v>1429976994</v>
      </c>
      <c r="J3378">
        <v>1424796594</v>
      </c>
      <c r="K3378" t="b">
        <v>0</v>
      </c>
      <c r="L3378">
        <v>19</v>
      </c>
      <c r="M3378">
        <f t="shared" si="313"/>
        <v>421.11</v>
      </c>
      <c r="N3378" t="b">
        <v>1</v>
      </c>
      <c r="O3378">
        <f t="shared" si="316"/>
        <v>100</v>
      </c>
      <c r="P3378" t="s">
        <v>8271</v>
      </c>
      <c r="Q3378" t="str">
        <f t="shared" si="317"/>
        <v>theater</v>
      </c>
      <c r="R3378" t="str">
        <f t="shared" si="318"/>
        <v>plays</v>
      </c>
      <c r="S3378" s="7">
        <f t="shared" si="314"/>
        <v>42119.659652777773</v>
      </c>
      <c r="T3378" s="7">
        <f t="shared" si="315"/>
        <v>42059.701319444444</v>
      </c>
    </row>
    <row r="3379" spans="1:20" ht="43.2" hidden="1" x14ac:dyDescent="0.5500000000000000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5">
        <v>1426870560</v>
      </c>
      <c r="J3379">
        <v>1424280899</v>
      </c>
      <c r="K3379" t="b">
        <v>0</v>
      </c>
      <c r="L3379">
        <v>77</v>
      </c>
      <c r="M3379">
        <f t="shared" si="313"/>
        <v>104.99</v>
      </c>
      <c r="N3379" t="b">
        <v>1</v>
      </c>
      <c r="O3379">
        <f t="shared" si="316"/>
        <v>101</v>
      </c>
      <c r="P3379" t="s">
        <v>8271</v>
      </c>
      <c r="Q3379" t="str">
        <f t="shared" si="317"/>
        <v>theater</v>
      </c>
      <c r="R3379" t="str">
        <f t="shared" si="318"/>
        <v>plays</v>
      </c>
      <c r="S3379" s="7">
        <f t="shared" si="314"/>
        <v>42083.705555555556</v>
      </c>
      <c r="T3379" s="7">
        <f t="shared" si="315"/>
        <v>42053.732627314821</v>
      </c>
    </row>
    <row r="3380" spans="1:20" ht="43.2" hidden="1" x14ac:dyDescent="0.5500000000000000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5">
        <v>1409490480</v>
      </c>
      <c r="J3380">
        <v>1407400306</v>
      </c>
      <c r="K3380" t="b">
        <v>0</v>
      </c>
      <c r="L3380">
        <v>21</v>
      </c>
      <c r="M3380">
        <f t="shared" si="313"/>
        <v>28.19</v>
      </c>
      <c r="N3380" t="b">
        <v>1</v>
      </c>
      <c r="O3380">
        <f t="shared" si="316"/>
        <v>108</v>
      </c>
      <c r="P3380" t="s">
        <v>8271</v>
      </c>
      <c r="Q3380" t="str">
        <f t="shared" si="317"/>
        <v>theater</v>
      </c>
      <c r="R3380" t="str">
        <f t="shared" si="318"/>
        <v>plays</v>
      </c>
      <c r="S3380" s="7">
        <f t="shared" si="314"/>
        <v>41882.547222222223</v>
      </c>
      <c r="T3380" s="7">
        <f t="shared" si="315"/>
        <v>41858.355393518519</v>
      </c>
    </row>
    <row r="3381" spans="1:20" ht="43.2" hidden="1" x14ac:dyDescent="0.5500000000000000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5">
        <v>1440630000</v>
      </c>
      <c r="J3381">
        <v>1439122800</v>
      </c>
      <c r="K3381" t="b">
        <v>0</v>
      </c>
      <c r="L3381">
        <v>38</v>
      </c>
      <c r="M3381">
        <f t="shared" si="313"/>
        <v>54.55</v>
      </c>
      <c r="N3381" t="b">
        <v>1</v>
      </c>
      <c r="O3381">
        <f t="shared" si="316"/>
        <v>104</v>
      </c>
      <c r="P3381" t="s">
        <v>8271</v>
      </c>
      <c r="Q3381" t="str">
        <f t="shared" si="317"/>
        <v>theater</v>
      </c>
      <c r="R3381" t="str">
        <f t="shared" si="318"/>
        <v>plays</v>
      </c>
      <c r="S3381" s="7">
        <f t="shared" si="314"/>
        <v>42242.958333333328</v>
      </c>
      <c r="T3381" s="7">
        <f t="shared" si="315"/>
        <v>42225.513888888891</v>
      </c>
    </row>
    <row r="3382" spans="1:20" ht="43.2" x14ac:dyDescent="0.5500000000000000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5">
        <v>1417305178</v>
      </c>
      <c r="J3382">
        <v>1414277578</v>
      </c>
      <c r="K3382" t="b">
        <v>0</v>
      </c>
      <c r="L3382">
        <v>28</v>
      </c>
      <c r="M3382">
        <f t="shared" si="313"/>
        <v>111.89</v>
      </c>
      <c r="N3382" t="b">
        <v>1</v>
      </c>
      <c r="O3382">
        <f t="shared" si="316"/>
        <v>104</v>
      </c>
      <c r="P3382" t="s">
        <v>8271</v>
      </c>
      <c r="Q3382" t="str">
        <f t="shared" si="317"/>
        <v>theater</v>
      </c>
      <c r="R3382" t="str">
        <f t="shared" si="318"/>
        <v>plays</v>
      </c>
      <c r="S3382" s="7">
        <f t="shared" si="314"/>
        <v>41972.995115740734</v>
      </c>
      <c r="T3382" s="7">
        <f t="shared" si="315"/>
        <v>41937.95344907407</v>
      </c>
    </row>
    <row r="3383" spans="1:20" ht="43.2" x14ac:dyDescent="0.5500000000000000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5">
        <v>1426044383</v>
      </c>
      <c r="J3383">
        <v>1423455983</v>
      </c>
      <c r="K3383" t="b">
        <v>0</v>
      </c>
      <c r="L3383">
        <v>48</v>
      </c>
      <c r="M3383">
        <f t="shared" si="313"/>
        <v>85.21</v>
      </c>
      <c r="N3383" t="b">
        <v>1</v>
      </c>
      <c r="O3383">
        <f t="shared" si="316"/>
        <v>102</v>
      </c>
      <c r="P3383" t="s">
        <v>8271</v>
      </c>
      <c r="Q3383" t="str">
        <f t="shared" si="317"/>
        <v>theater</v>
      </c>
      <c r="R3383" t="str">
        <f t="shared" si="318"/>
        <v>plays</v>
      </c>
      <c r="S3383" s="7">
        <f t="shared" si="314"/>
        <v>42074.143321759257</v>
      </c>
      <c r="T3383" s="7">
        <f t="shared" si="315"/>
        <v>42044.184988425928</v>
      </c>
    </row>
    <row r="3384" spans="1:20" ht="43.2" hidden="1" x14ac:dyDescent="0.5500000000000000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5">
        <v>1470092340</v>
      </c>
      <c r="J3384">
        <v>1467973256</v>
      </c>
      <c r="K3384" t="b">
        <v>0</v>
      </c>
      <c r="L3384">
        <v>46</v>
      </c>
      <c r="M3384">
        <f t="shared" si="313"/>
        <v>76.650000000000006</v>
      </c>
      <c r="N3384" t="b">
        <v>1</v>
      </c>
      <c r="O3384">
        <f t="shared" si="316"/>
        <v>101</v>
      </c>
      <c r="P3384" t="s">
        <v>8271</v>
      </c>
      <c r="Q3384" t="str">
        <f t="shared" si="317"/>
        <v>theater</v>
      </c>
      <c r="R3384" t="str">
        <f t="shared" si="318"/>
        <v>plays</v>
      </c>
      <c r="S3384" s="7">
        <f t="shared" si="314"/>
        <v>42583.957638888889</v>
      </c>
      <c r="T3384" s="7">
        <f t="shared" si="315"/>
        <v>42559.431203703702</v>
      </c>
    </row>
    <row r="3385" spans="1:20" ht="43.2" x14ac:dyDescent="0.5500000000000000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5">
        <v>1466707620</v>
      </c>
      <c r="J3385">
        <v>1464979620</v>
      </c>
      <c r="K3385" t="b">
        <v>0</v>
      </c>
      <c r="L3385">
        <v>30</v>
      </c>
      <c r="M3385">
        <f t="shared" si="313"/>
        <v>65.17</v>
      </c>
      <c r="N3385" t="b">
        <v>1</v>
      </c>
      <c r="O3385">
        <f t="shared" si="316"/>
        <v>112</v>
      </c>
      <c r="P3385" t="s">
        <v>8271</v>
      </c>
      <c r="Q3385" t="str">
        <f t="shared" si="317"/>
        <v>theater</v>
      </c>
      <c r="R3385" t="str">
        <f t="shared" si="318"/>
        <v>plays</v>
      </c>
      <c r="S3385" s="7">
        <f t="shared" si="314"/>
        <v>42544.782638888893</v>
      </c>
      <c r="T3385" s="7">
        <f t="shared" si="315"/>
        <v>42524.782638888893</v>
      </c>
    </row>
    <row r="3386" spans="1:20" ht="43.2" x14ac:dyDescent="0.5500000000000000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5">
        <v>1448074800</v>
      </c>
      <c r="J3386">
        <v>1444874768</v>
      </c>
      <c r="K3386" t="b">
        <v>0</v>
      </c>
      <c r="L3386">
        <v>64</v>
      </c>
      <c r="M3386">
        <f t="shared" si="313"/>
        <v>93.76</v>
      </c>
      <c r="N3386" t="b">
        <v>1</v>
      </c>
      <c r="O3386">
        <f t="shared" si="316"/>
        <v>100</v>
      </c>
      <c r="P3386" t="s">
        <v>8271</v>
      </c>
      <c r="Q3386" t="str">
        <f t="shared" si="317"/>
        <v>theater</v>
      </c>
      <c r="R3386" t="str">
        <f t="shared" si="318"/>
        <v>plays</v>
      </c>
      <c r="S3386" s="7">
        <f t="shared" si="314"/>
        <v>42329.125</v>
      </c>
      <c r="T3386" s="7">
        <f t="shared" si="315"/>
        <v>42292.087592592594</v>
      </c>
    </row>
    <row r="3387" spans="1:20" ht="43.2" x14ac:dyDescent="0.5500000000000000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5">
        <v>1418244552</v>
      </c>
      <c r="J3387">
        <v>1415652552</v>
      </c>
      <c r="K3387" t="b">
        <v>0</v>
      </c>
      <c r="L3387">
        <v>15</v>
      </c>
      <c r="M3387">
        <f t="shared" si="313"/>
        <v>133.33000000000001</v>
      </c>
      <c r="N3387" t="b">
        <v>1</v>
      </c>
      <c r="O3387">
        <f t="shared" si="316"/>
        <v>100</v>
      </c>
      <c r="P3387" t="s">
        <v>8271</v>
      </c>
      <c r="Q3387" t="str">
        <f t="shared" si="317"/>
        <v>theater</v>
      </c>
      <c r="R3387" t="str">
        <f t="shared" si="318"/>
        <v>plays</v>
      </c>
      <c r="S3387" s="7">
        <f t="shared" si="314"/>
        <v>41983.8675</v>
      </c>
      <c r="T3387" s="7">
        <f t="shared" si="315"/>
        <v>41953.8675</v>
      </c>
    </row>
    <row r="3388" spans="1:20" ht="43.2" x14ac:dyDescent="0.5500000000000000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5">
        <v>1417620506</v>
      </c>
      <c r="J3388">
        <v>1415028506</v>
      </c>
      <c r="K3388" t="b">
        <v>0</v>
      </c>
      <c r="L3388">
        <v>41</v>
      </c>
      <c r="M3388">
        <f t="shared" si="313"/>
        <v>51.22</v>
      </c>
      <c r="N3388" t="b">
        <v>1</v>
      </c>
      <c r="O3388">
        <f t="shared" si="316"/>
        <v>105</v>
      </c>
      <c r="P3388" t="s">
        <v>8271</v>
      </c>
      <c r="Q3388" t="str">
        <f t="shared" si="317"/>
        <v>theater</v>
      </c>
      <c r="R3388" t="str">
        <f t="shared" si="318"/>
        <v>plays</v>
      </c>
      <c r="S3388" s="7">
        <f t="shared" si="314"/>
        <v>41976.644745370373</v>
      </c>
      <c r="T3388" s="7">
        <f t="shared" si="315"/>
        <v>41946.644745370373</v>
      </c>
    </row>
    <row r="3389" spans="1:20" ht="43.2" x14ac:dyDescent="0.5500000000000000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5">
        <v>1418581088</v>
      </c>
      <c r="J3389">
        <v>1415125088</v>
      </c>
      <c r="K3389" t="b">
        <v>0</v>
      </c>
      <c r="L3389">
        <v>35</v>
      </c>
      <c r="M3389">
        <f t="shared" si="313"/>
        <v>100.17</v>
      </c>
      <c r="N3389" t="b">
        <v>1</v>
      </c>
      <c r="O3389">
        <f t="shared" si="316"/>
        <v>117</v>
      </c>
      <c r="P3389" t="s">
        <v>8271</v>
      </c>
      <c r="Q3389" t="str">
        <f t="shared" si="317"/>
        <v>theater</v>
      </c>
      <c r="R3389" t="str">
        <f t="shared" si="318"/>
        <v>plays</v>
      </c>
      <c r="S3389" s="7">
        <f t="shared" si="314"/>
        <v>41987.762592592597</v>
      </c>
      <c r="T3389" s="7">
        <f t="shared" si="315"/>
        <v>41947.762592592589</v>
      </c>
    </row>
    <row r="3390" spans="1:20" ht="43.2" hidden="1" x14ac:dyDescent="0.5500000000000000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5">
        <v>1434625441</v>
      </c>
      <c r="J3390">
        <v>1432033441</v>
      </c>
      <c r="K3390" t="b">
        <v>0</v>
      </c>
      <c r="L3390">
        <v>45</v>
      </c>
      <c r="M3390">
        <f t="shared" si="313"/>
        <v>34.6</v>
      </c>
      <c r="N3390" t="b">
        <v>1</v>
      </c>
      <c r="O3390">
        <f t="shared" si="316"/>
        <v>104</v>
      </c>
      <c r="P3390" t="s">
        <v>8271</v>
      </c>
      <c r="Q3390" t="str">
        <f t="shared" si="317"/>
        <v>theater</v>
      </c>
      <c r="R3390" t="str">
        <f t="shared" si="318"/>
        <v>plays</v>
      </c>
      <c r="S3390" s="7">
        <f t="shared" si="314"/>
        <v>42173.461122685185</v>
      </c>
      <c r="T3390" s="7">
        <f t="shared" si="315"/>
        <v>42143.461122685185</v>
      </c>
    </row>
    <row r="3391" spans="1:20" ht="43.2" x14ac:dyDescent="0.5500000000000000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5">
        <v>1464960682</v>
      </c>
      <c r="J3391">
        <v>1462368682</v>
      </c>
      <c r="K3391" t="b">
        <v>0</v>
      </c>
      <c r="L3391">
        <v>62</v>
      </c>
      <c r="M3391">
        <f t="shared" si="313"/>
        <v>184.68</v>
      </c>
      <c r="N3391" t="b">
        <v>1</v>
      </c>
      <c r="O3391">
        <f t="shared" si="316"/>
        <v>115</v>
      </c>
      <c r="P3391" t="s">
        <v>8271</v>
      </c>
      <c r="Q3391" t="str">
        <f t="shared" si="317"/>
        <v>theater</v>
      </c>
      <c r="R3391" t="str">
        <f t="shared" si="318"/>
        <v>plays</v>
      </c>
      <c r="S3391" s="7">
        <f t="shared" si="314"/>
        <v>42524.563449074078</v>
      </c>
      <c r="T3391" s="7">
        <f t="shared" si="315"/>
        <v>42494.563449074078</v>
      </c>
    </row>
    <row r="3392" spans="1:20" ht="43.2" x14ac:dyDescent="0.5500000000000000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5">
        <v>1405017345</v>
      </c>
      <c r="J3392">
        <v>1403721345</v>
      </c>
      <c r="K3392" t="b">
        <v>0</v>
      </c>
      <c r="L3392">
        <v>22</v>
      </c>
      <c r="M3392">
        <f t="shared" si="313"/>
        <v>69.819999999999993</v>
      </c>
      <c r="N3392" t="b">
        <v>1</v>
      </c>
      <c r="O3392">
        <f t="shared" si="316"/>
        <v>102</v>
      </c>
      <c r="P3392" t="s">
        <v>8271</v>
      </c>
      <c r="Q3392" t="str">
        <f t="shared" si="317"/>
        <v>theater</v>
      </c>
      <c r="R3392" t="str">
        <f t="shared" si="318"/>
        <v>plays</v>
      </c>
      <c r="S3392" s="7">
        <f t="shared" si="314"/>
        <v>41830.774826388886</v>
      </c>
      <c r="T3392" s="7">
        <f t="shared" si="315"/>
        <v>41815.774826388886</v>
      </c>
    </row>
    <row r="3393" spans="1:20" ht="43.2" x14ac:dyDescent="0.5500000000000000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5">
        <v>1407536880</v>
      </c>
      <c r="J3393">
        <v>1404997548</v>
      </c>
      <c r="K3393" t="b">
        <v>0</v>
      </c>
      <c r="L3393">
        <v>18</v>
      </c>
      <c r="M3393">
        <f t="shared" si="313"/>
        <v>61.94</v>
      </c>
      <c r="N3393" t="b">
        <v>1</v>
      </c>
      <c r="O3393">
        <f t="shared" si="316"/>
        <v>223</v>
      </c>
      <c r="P3393" t="s">
        <v>8271</v>
      </c>
      <c r="Q3393" t="str">
        <f t="shared" si="317"/>
        <v>theater</v>
      </c>
      <c r="R3393" t="str">
        <f t="shared" si="318"/>
        <v>plays</v>
      </c>
      <c r="S3393" s="7">
        <f t="shared" si="314"/>
        <v>41859.936111111114</v>
      </c>
      <c r="T3393" s="7">
        <f t="shared" si="315"/>
        <v>41830.545694444445</v>
      </c>
    </row>
    <row r="3394" spans="1:20" ht="43.2" hidden="1" x14ac:dyDescent="0.5500000000000000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5">
        <v>1462565855</v>
      </c>
      <c r="J3394">
        <v>1458245855</v>
      </c>
      <c r="K3394" t="b">
        <v>0</v>
      </c>
      <c r="L3394">
        <v>12</v>
      </c>
      <c r="M3394">
        <f t="shared" ref="M3394:M3457" si="319">IF(L3394=0,0,ROUND(E3394/L3394,2))</f>
        <v>41.67</v>
      </c>
      <c r="N3394" t="b">
        <v>1</v>
      </c>
      <c r="O3394">
        <f t="shared" si="316"/>
        <v>100</v>
      </c>
      <c r="P3394" t="s">
        <v>8271</v>
      </c>
      <c r="Q3394" t="str">
        <f t="shared" si="317"/>
        <v>theater</v>
      </c>
      <c r="R3394" t="str">
        <f t="shared" si="318"/>
        <v>plays</v>
      </c>
      <c r="S3394" s="7">
        <f t="shared" ref="S3394:S3457" si="320">(((I3394/60)/60)/24)+DATE(1970,1,1)</f>
        <v>42496.845543981486</v>
      </c>
      <c r="T3394" s="7">
        <f t="shared" ref="T3394:T3457" si="321">(((J3394/60)/60)/24)+DATE(1970,1,1)</f>
        <v>42446.845543981486</v>
      </c>
    </row>
    <row r="3395" spans="1:20" ht="43.2" x14ac:dyDescent="0.5500000000000000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5">
        <v>1415234760</v>
      </c>
      <c r="J3395">
        <v>1413065230</v>
      </c>
      <c r="K3395" t="b">
        <v>0</v>
      </c>
      <c r="L3395">
        <v>44</v>
      </c>
      <c r="M3395">
        <f t="shared" si="319"/>
        <v>36.07</v>
      </c>
      <c r="N3395" t="b">
        <v>1</v>
      </c>
      <c r="O3395">
        <f t="shared" ref="O3395:O3458" si="322">ROUND(($E3395*100)/$D3395,0)</f>
        <v>106</v>
      </c>
      <c r="P3395" t="s">
        <v>8271</v>
      </c>
      <c r="Q3395" t="str">
        <f t="shared" ref="Q3395:Q3458" si="323">LEFT(P3395,FIND("/",P3395)-1)</f>
        <v>theater</v>
      </c>
      <c r="R3395" t="str">
        <f t="shared" si="318"/>
        <v>plays</v>
      </c>
      <c r="S3395" s="7">
        <f t="shared" si="320"/>
        <v>41949.031944444447</v>
      </c>
      <c r="T3395" s="7">
        <f t="shared" si="321"/>
        <v>41923.921643518523</v>
      </c>
    </row>
    <row r="3396" spans="1:20" ht="43.2" hidden="1" x14ac:dyDescent="0.5500000000000000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5">
        <v>1406470645</v>
      </c>
      <c r="J3396">
        <v>1403878645</v>
      </c>
      <c r="K3396" t="b">
        <v>0</v>
      </c>
      <c r="L3396">
        <v>27</v>
      </c>
      <c r="M3396">
        <f t="shared" si="319"/>
        <v>29</v>
      </c>
      <c r="N3396" t="b">
        <v>1</v>
      </c>
      <c r="O3396">
        <f t="shared" si="322"/>
        <v>142</v>
      </c>
      <c r="P3396" t="s">
        <v>8271</v>
      </c>
      <c r="Q3396" t="str">
        <f t="shared" si="323"/>
        <v>theater</v>
      </c>
      <c r="R3396" t="str">
        <f t="shared" si="318"/>
        <v>plays</v>
      </c>
      <c r="S3396" s="7">
        <f t="shared" si="320"/>
        <v>41847.59542824074</v>
      </c>
      <c r="T3396" s="7">
        <f t="shared" si="321"/>
        <v>41817.59542824074</v>
      </c>
    </row>
    <row r="3397" spans="1:20" ht="28.8" hidden="1" x14ac:dyDescent="0.5500000000000000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5">
        <v>1433009400</v>
      </c>
      <c r="J3397">
        <v>1431795944</v>
      </c>
      <c r="K3397" t="b">
        <v>0</v>
      </c>
      <c r="L3397">
        <v>38</v>
      </c>
      <c r="M3397">
        <f t="shared" si="319"/>
        <v>24.21</v>
      </c>
      <c r="N3397" t="b">
        <v>1</v>
      </c>
      <c r="O3397">
        <f t="shared" si="322"/>
        <v>184</v>
      </c>
      <c r="P3397" t="s">
        <v>8271</v>
      </c>
      <c r="Q3397" t="str">
        <f t="shared" si="323"/>
        <v>theater</v>
      </c>
      <c r="R3397" t="str">
        <f t="shared" si="318"/>
        <v>plays</v>
      </c>
      <c r="S3397" s="7">
        <f t="shared" si="320"/>
        <v>42154.756944444445</v>
      </c>
      <c r="T3397" s="7">
        <f t="shared" si="321"/>
        <v>42140.712314814817</v>
      </c>
    </row>
    <row r="3398" spans="1:20" ht="43.2" x14ac:dyDescent="0.5500000000000000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5">
        <v>1401595140</v>
      </c>
      <c r="J3398">
        <v>1399286589</v>
      </c>
      <c r="K3398" t="b">
        <v>0</v>
      </c>
      <c r="L3398">
        <v>28</v>
      </c>
      <c r="M3398">
        <f t="shared" si="319"/>
        <v>55.89</v>
      </c>
      <c r="N3398" t="b">
        <v>1</v>
      </c>
      <c r="O3398">
        <f t="shared" si="322"/>
        <v>104</v>
      </c>
      <c r="P3398" t="s">
        <v>8271</v>
      </c>
      <c r="Q3398" t="str">
        <f t="shared" si="323"/>
        <v>theater</v>
      </c>
      <c r="R3398" t="str">
        <f t="shared" si="318"/>
        <v>plays</v>
      </c>
      <c r="S3398" s="7">
        <f t="shared" si="320"/>
        <v>41791.165972222225</v>
      </c>
      <c r="T3398" s="7">
        <f t="shared" si="321"/>
        <v>41764.44663194444</v>
      </c>
    </row>
    <row r="3399" spans="1:20" ht="28.8" hidden="1" x14ac:dyDescent="0.5500000000000000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5">
        <v>1455832800</v>
      </c>
      <c r="J3399">
        <v>1452338929</v>
      </c>
      <c r="K3399" t="b">
        <v>0</v>
      </c>
      <c r="L3399">
        <v>24</v>
      </c>
      <c r="M3399">
        <f t="shared" si="319"/>
        <v>11.67</v>
      </c>
      <c r="N3399" t="b">
        <v>1</v>
      </c>
      <c r="O3399">
        <f t="shared" si="322"/>
        <v>112</v>
      </c>
      <c r="P3399" t="s">
        <v>8271</v>
      </c>
      <c r="Q3399" t="str">
        <f t="shared" si="323"/>
        <v>theater</v>
      </c>
      <c r="R3399" t="str">
        <f t="shared" si="318"/>
        <v>plays</v>
      </c>
      <c r="S3399" s="7">
        <f t="shared" si="320"/>
        <v>42418.916666666672</v>
      </c>
      <c r="T3399" s="7">
        <f t="shared" si="321"/>
        <v>42378.478344907402</v>
      </c>
    </row>
    <row r="3400" spans="1:20" ht="43.2" x14ac:dyDescent="0.5500000000000000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5">
        <v>1416589200</v>
      </c>
      <c r="J3400">
        <v>1414605776</v>
      </c>
      <c r="K3400" t="b">
        <v>0</v>
      </c>
      <c r="L3400">
        <v>65</v>
      </c>
      <c r="M3400">
        <f t="shared" si="319"/>
        <v>68.349999999999994</v>
      </c>
      <c r="N3400" t="b">
        <v>1</v>
      </c>
      <c r="O3400">
        <f t="shared" si="322"/>
        <v>111</v>
      </c>
      <c r="P3400" t="s">
        <v>8271</v>
      </c>
      <c r="Q3400" t="str">
        <f t="shared" si="323"/>
        <v>theater</v>
      </c>
      <c r="R3400" t="str">
        <f t="shared" si="318"/>
        <v>plays</v>
      </c>
      <c r="S3400" s="7">
        <f t="shared" si="320"/>
        <v>41964.708333333328</v>
      </c>
      <c r="T3400" s="7">
        <f t="shared" si="321"/>
        <v>41941.75203703704</v>
      </c>
    </row>
    <row r="3401" spans="1:20" ht="43.2" hidden="1" x14ac:dyDescent="0.5500000000000000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5">
        <v>1424556325</v>
      </c>
      <c r="J3401">
        <v>1421964325</v>
      </c>
      <c r="K3401" t="b">
        <v>0</v>
      </c>
      <c r="L3401">
        <v>46</v>
      </c>
      <c r="M3401">
        <f t="shared" si="319"/>
        <v>27.07</v>
      </c>
      <c r="N3401" t="b">
        <v>1</v>
      </c>
      <c r="O3401">
        <f t="shared" si="322"/>
        <v>104</v>
      </c>
      <c r="P3401" t="s">
        <v>8271</v>
      </c>
      <c r="Q3401" t="str">
        <f t="shared" si="323"/>
        <v>theater</v>
      </c>
      <c r="R3401" t="str">
        <f t="shared" si="318"/>
        <v>plays</v>
      </c>
      <c r="S3401" s="7">
        <f t="shared" si="320"/>
        <v>42056.920428240745</v>
      </c>
      <c r="T3401" s="7">
        <f t="shared" si="321"/>
        <v>42026.920428240745</v>
      </c>
    </row>
    <row r="3402" spans="1:20" ht="43.2" x14ac:dyDescent="0.5500000000000000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5">
        <v>1409266414</v>
      </c>
      <c r="J3402">
        <v>1405378414</v>
      </c>
      <c r="K3402" t="b">
        <v>0</v>
      </c>
      <c r="L3402">
        <v>85</v>
      </c>
      <c r="M3402">
        <f t="shared" si="319"/>
        <v>118.13</v>
      </c>
      <c r="N3402" t="b">
        <v>1</v>
      </c>
      <c r="O3402">
        <f t="shared" si="322"/>
        <v>100</v>
      </c>
      <c r="P3402" t="s">
        <v>8271</v>
      </c>
      <c r="Q3402" t="str">
        <f t="shared" si="323"/>
        <v>theater</v>
      </c>
      <c r="R3402" t="str">
        <f t="shared" si="318"/>
        <v>plays</v>
      </c>
      <c r="S3402" s="7">
        <f t="shared" si="320"/>
        <v>41879.953865740739</v>
      </c>
      <c r="T3402" s="7">
        <f t="shared" si="321"/>
        <v>41834.953865740739</v>
      </c>
    </row>
    <row r="3403" spans="1:20" ht="43.2" hidden="1" x14ac:dyDescent="0.5500000000000000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5">
        <v>1438968146</v>
      </c>
      <c r="J3403">
        <v>1436376146</v>
      </c>
      <c r="K3403" t="b">
        <v>0</v>
      </c>
      <c r="L3403">
        <v>66</v>
      </c>
      <c r="M3403">
        <f t="shared" si="319"/>
        <v>44.76</v>
      </c>
      <c r="N3403" t="b">
        <v>1</v>
      </c>
      <c r="O3403">
        <f t="shared" si="322"/>
        <v>102</v>
      </c>
      <c r="P3403" t="s">
        <v>8271</v>
      </c>
      <c r="Q3403" t="str">
        <f t="shared" si="323"/>
        <v>theater</v>
      </c>
      <c r="R3403" t="str">
        <f t="shared" ref="R3403:R3466" si="324">RIGHT(P3403,LEN(P3403)-FIND("/",P3403))</f>
        <v>plays</v>
      </c>
      <c r="S3403" s="7">
        <f t="shared" si="320"/>
        <v>42223.723912037036</v>
      </c>
      <c r="T3403" s="7">
        <f t="shared" si="321"/>
        <v>42193.723912037036</v>
      </c>
    </row>
    <row r="3404" spans="1:20" ht="43.2" x14ac:dyDescent="0.5500000000000000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5">
        <v>1447295460</v>
      </c>
      <c r="J3404">
        <v>1444747843</v>
      </c>
      <c r="K3404" t="b">
        <v>0</v>
      </c>
      <c r="L3404">
        <v>165</v>
      </c>
      <c r="M3404">
        <f t="shared" si="319"/>
        <v>99.79</v>
      </c>
      <c r="N3404" t="b">
        <v>1</v>
      </c>
      <c r="O3404">
        <f t="shared" si="322"/>
        <v>110</v>
      </c>
      <c r="P3404" t="s">
        <v>8271</v>
      </c>
      <c r="Q3404" t="str">
        <f t="shared" si="323"/>
        <v>theater</v>
      </c>
      <c r="R3404" t="str">
        <f t="shared" si="324"/>
        <v>plays</v>
      </c>
      <c r="S3404" s="7">
        <f t="shared" si="320"/>
        <v>42320.104861111111</v>
      </c>
      <c r="T3404" s="7">
        <f t="shared" si="321"/>
        <v>42290.61855324074</v>
      </c>
    </row>
    <row r="3405" spans="1:20" ht="43.2" hidden="1" x14ac:dyDescent="0.5500000000000000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5">
        <v>1435230324</v>
      </c>
      <c r="J3405">
        <v>1432638324</v>
      </c>
      <c r="K3405" t="b">
        <v>0</v>
      </c>
      <c r="L3405">
        <v>17</v>
      </c>
      <c r="M3405">
        <f t="shared" si="319"/>
        <v>117.65</v>
      </c>
      <c r="N3405" t="b">
        <v>1</v>
      </c>
      <c r="O3405">
        <f t="shared" si="322"/>
        <v>100</v>
      </c>
      <c r="P3405" t="s">
        <v>8271</v>
      </c>
      <c r="Q3405" t="str">
        <f t="shared" si="323"/>
        <v>theater</v>
      </c>
      <c r="R3405" t="str">
        <f t="shared" si="324"/>
        <v>plays</v>
      </c>
      <c r="S3405" s="7">
        <f t="shared" si="320"/>
        <v>42180.462083333332</v>
      </c>
      <c r="T3405" s="7">
        <f t="shared" si="321"/>
        <v>42150.462083333332</v>
      </c>
    </row>
    <row r="3406" spans="1:20" ht="43.2" x14ac:dyDescent="0.5500000000000000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5">
        <v>1434542702</v>
      </c>
      <c r="J3406">
        <v>1432814702</v>
      </c>
      <c r="K3406" t="b">
        <v>0</v>
      </c>
      <c r="L3406">
        <v>3</v>
      </c>
      <c r="M3406">
        <f t="shared" si="319"/>
        <v>203.33</v>
      </c>
      <c r="N3406" t="b">
        <v>1</v>
      </c>
      <c r="O3406">
        <f t="shared" si="322"/>
        <v>122</v>
      </c>
      <c r="P3406" t="s">
        <v>8271</v>
      </c>
      <c r="Q3406" t="str">
        <f t="shared" si="323"/>
        <v>theater</v>
      </c>
      <c r="R3406" t="str">
        <f t="shared" si="324"/>
        <v>plays</v>
      </c>
      <c r="S3406" s="7">
        <f t="shared" si="320"/>
        <v>42172.503495370373</v>
      </c>
      <c r="T3406" s="7">
        <f t="shared" si="321"/>
        <v>42152.503495370373</v>
      </c>
    </row>
    <row r="3407" spans="1:20" ht="43.2" hidden="1" x14ac:dyDescent="0.5500000000000000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5">
        <v>1456876740</v>
      </c>
      <c r="J3407">
        <v>1455063886</v>
      </c>
      <c r="K3407" t="b">
        <v>0</v>
      </c>
      <c r="L3407">
        <v>17</v>
      </c>
      <c r="M3407">
        <f t="shared" si="319"/>
        <v>28.32</v>
      </c>
      <c r="N3407" t="b">
        <v>1</v>
      </c>
      <c r="O3407">
        <f t="shared" si="322"/>
        <v>138</v>
      </c>
      <c r="P3407" t="s">
        <v>8271</v>
      </c>
      <c r="Q3407" t="str">
        <f t="shared" si="323"/>
        <v>theater</v>
      </c>
      <c r="R3407" t="str">
        <f t="shared" si="324"/>
        <v>plays</v>
      </c>
      <c r="S3407" s="7">
        <f t="shared" si="320"/>
        <v>42430.999305555553</v>
      </c>
      <c r="T3407" s="7">
        <f t="shared" si="321"/>
        <v>42410.017199074078</v>
      </c>
    </row>
    <row r="3408" spans="1:20" ht="28.8" x14ac:dyDescent="0.5500000000000000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5">
        <v>1405511376</v>
      </c>
      <c r="J3408">
        <v>1401623376</v>
      </c>
      <c r="K3408" t="b">
        <v>0</v>
      </c>
      <c r="L3408">
        <v>91</v>
      </c>
      <c r="M3408">
        <f t="shared" si="319"/>
        <v>110.23</v>
      </c>
      <c r="N3408" t="b">
        <v>1</v>
      </c>
      <c r="O3408">
        <f t="shared" si="322"/>
        <v>100</v>
      </c>
      <c r="P3408" t="s">
        <v>8271</v>
      </c>
      <c r="Q3408" t="str">
        <f t="shared" si="323"/>
        <v>theater</v>
      </c>
      <c r="R3408" t="str">
        <f t="shared" si="324"/>
        <v>plays</v>
      </c>
      <c r="S3408" s="7">
        <f t="shared" si="320"/>
        <v>41836.492777777778</v>
      </c>
      <c r="T3408" s="7">
        <f t="shared" si="321"/>
        <v>41791.492777777778</v>
      </c>
    </row>
    <row r="3409" spans="1:20" ht="57.6" hidden="1" x14ac:dyDescent="0.5500000000000000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5">
        <v>1404641289</v>
      </c>
      <c r="J3409">
        <v>1402049289</v>
      </c>
      <c r="K3409" t="b">
        <v>0</v>
      </c>
      <c r="L3409">
        <v>67</v>
      </c>
      <c r="M3409">
        <f t="shared" si="319"/>
        <v>31.97</v>
      </c>
      <c r="N3409" t="b">
        <v>1</v>
      </c>
      <c r="O3409">
        <f t="shared" si="322"/>
        <v>107</v>
      </c>
      <c r="P3409" t="s">
        <v>8271</v>
      </c>
      <c r="Q3409" t="str">
        <f t="shared" si="323"/>
        <v>theater</v>
      </c>
      <c r="R3409" t="str">
        <f t="shared" si="324"/>
        <v>plays</v>
      </c>
      <c r="S3409" s="7">
        <f t="shared" si="320"/>
        <v>41826.422326388885</v>
      </c>
      <c r="T3409" s="7">
        <f t="shared" si="321"/>
        <v>41796.422326388885</v>
      </c>
    </row>
    <row r="3410" spans="1:20" ht="43.2" x14ac:dyDescent="0.5500000000000000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5">
        <v>1405727304</v>
      </c>
      <c r="J3410">
        <v>1403135304</v>
      </c>
      <c r="K3410" t="b">
        <v>0</v>
      </c>
      <c r="L3410">
        <v>18</v>
      </c>
      <c r="M3410">
        <f t="shared" si="319"/>
        <v>58.61</v>
      </c>
      <c r="N3410" t="b">
        <v>1</v>
      </c>
      <c r="O3410">
        <f t="shared" si="322"/>
        <v>211</v>
      </c>
      <c r="P3410" t="s">
        <v>8271</v>
      </c>
      <c r="Q3410" t="str">
        <f t="shared" si="323"/>
        <v>theater</v>
      </c>
      <c r="R3410" t="str">
        <f t="shared" si="324"/>
        <v>plays</v>
      </c>
      <c r="S3410" s="7">
        <f t="shared" si="320"/>
        <v>41838.991944444446</v>
      </c>
      <c r="T3410" s="7">
        <f t="shared" si="321"/>
        <v>41808.991944444446</v>
      </c>
    </row>
    <row r="3411" spans="1:20" ht="43.2" hidden="1" x14ac:dyDescent="0.5500000000000000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5">
        <v>1469998680</v>
      </c>
      <c r="J3411">
        <v>1466710358</v>
      </c>
      <c r="K3411" t="b">
        <v>0</v>
      </c>
      <c r="L3411">
        <v>21</v>
      </c>
      <c r="M3411">
        <f t="shared" si="319"/>
        <v>29.43</v>
      </c>
      <c r="N3411" t="b">
        <v>1</v>
      </c>
      <c r="O3411">
        <f t="shared" si="322"/>
        <v>124</v>
      </c>
      <c r="P3411" t="s">
        <v>8271</v>
      </c>
      <c r="Q3411" t="str">
        <f t="shared" si="323"/>
        <v>theater</v>
      </c>
      <c r="R3411" t="str">
        <f t="shared" si="324"/>
        <v>plays</v>
      </c>
      <c r="S3411" s="7">
        <f t="shared" si="320"/>
        <v>42582.873611111107</v>
      </c>
      <c r="T3411" s="7">
        <f t="shared" si="321"/>
        <v>42544.814328703709</v>
      </c>
    </row>
    <row r="3412" spans="1:20" ht="43.2" x14ac:dyDescent="0.5500000000000000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5">
        <v>1465196400</v>
      </c>
      <c r="J3412">
        <v>1462841990</v>
      </c>
      <c r="K3412" t="b">
        <v>0</v>
      </c>
      <c r="L3412">
        <v>40</v>
      </c>
      <c r="M3412">
        <f t="shared" si="319"/>
        <v>81.38</v>
      </c>
      <c r="N3412" t="b">
        <v>1</v>
      </c>
      <c r="O3412">
        <f t="shared" si="322"/>
        <v>109</v>
      </c>
      <c r="P3412" t="s">
        <v>8271</v>
      </c>
      <c r="Q3412" t="str">
        <f t="shared" si="323"/>
        <v>theater</v>
      </c>
      <c r="R3412" t="str">
        <f t="shared" si="324"/>
        <v>plays</v>
      </c>
      <c r="S3412" s="7">
        <f t="shared" si="320"/>
        <v>42527.291666666672</v>
      </c>
      <c r="T3412" s="7">
        <f t="shared" si="321"/>
        <v>42500.041550925926</v>
      </c>
    </row>
    <row r="3413" spans="1:20" ht="43.2" x14ac:dyDescent="0.5500000000000000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5">
        <v>1444264372</v>
      </c>
      <c r="J3413">
        <v>1442536372</v>
      </c>
      <c r="K3413" t="b">
        <v>0</v>
      </c>
      <c r="L3413">
        <v>78</v>
      </c>
      <c r="M3413">
        <f t="shared" si="319"/>
        <v>199.17</v>
      </c>
      <c r="N3413" t="b">
        <v>1</v>
      </c>
      <c r="O3413">
        <f t="shared" si="322"/>
        <v>104</v>
      </c>
      <c r="P3413" t="s">
        <v>8271</v>
      </c>
      <c r="Q3413" t="str">
        <f t="shared" si="323"/>
        <v>theater</v>
      </c>
      <c r="R3413" t="str">
        <f t="shared" si="324"/>
        <v>plays</v>
      </c>
      <c r="S3413" s="7">
        <f t="shared" si="320"/>
        <v>42285.022824074069</v>
      </c>
      <c r="T3413" s="7">
        <f t="shared" si="321"/>
        <v>42265.022824074069</v>
      </c>
    </row>
    <row r="3414" spans="1:20" ht="43.2" hidden="1" x14ac:dyDescent="0.5500000000000000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5">
        <v>1411858862</v>
      </c>
      <c r="J3414">
        <v>1409266862</v>
      </c>
      <c r="K3414" t="b">
        <v>0</v>
      </c>
      <c r="L3414">
        <v>26</v>
      </c>
      <c r="M3414">
        <f t="shared" si="319"/>
        <v>115.38</v>
      </c>
      <c r="N3414" t="b">
        <v>1</v>
      </c>
      <c r="O3414">
        <f t="shared" si="322"/>
        <v>100</v>
      </c>
      <c r="P3414" t="s">
        <v>8271</v>
      </c>
      <c r="Q3414" t="str">
        <f t="shared" si="323"/>
        <v>theater</v>
      </c>
      <c r="R3414" t="str">
        <f t="shared" si="324"/>
        <v>plays</v>
      </c>
      <c r="S3414" s="7">
        <f t="shared" si="320"/>
        <v>41909.959050925929</v>
      </c>
      <c r="T3414" s="7">
        <f t="shared" si="321"/>
        <v>41879.959050925929</v>
      </c>
    </row>
    <row r="3415" spans="1:20" ht="43.2" x14ac:dyDescent="0.5500000000000000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5">
        <v>1425099540</v>
      </c>
      <c r="J3415">
        <v>1424280938</v>
      </c>
      <c r="K3415" t="b">
        <v>0</v>
      </c>
      <c r="L3415">
        <v>14</v>
      </c>
      <c r="M3415">
        <f t="shared" si="319"/>
        <v>46.43</v>
      </c>
      <c r="N3415" t="b">
        <v>1</v>
      </c>
      <c r="O3415">
        <f t="shared" si="322"/>
        <v>130</v>
      </c>
      <c r="P3415" t="s">
        <v>8271</v>
      </c>
      <c r="Q3415" t="str">
        <f t="shared" si="323"/>
        <v>theater</v>
      </c>
      <c r="R3415" t="str">
        <f t="shared" si="324"/>
        <v>plays</v>
      </c>
      <c r="S3415" s="7">
        <f t="shared" si="320"/>
        <v>42063.207638888889</v>
      </c>
      <c r="T3415" s="7">
        <f t="shared" si="321"/>
        <v>42053.733078703706</v>
      </c>
    </row>
    <row r="3416" spans="1:20" ht="43.2" x14ac:dyDescent="0.5500000000000000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5">
        <v>1480579140</v>
      </c>
      <c r="J3416">
        <v>1478030325</v>
      </c>
      <c r="K3416" t="b">
        <v>0</v>
      </c>
      <c r="L3416">
        <v>44</v>
      </c>
      <c r="M3416">
        <f t="shared" si="319"/>
        <v>70.569999999999993</v>
      </c>
      <c r="N3416" t="b">
        <v>1</v>
      </c>
      <c r="O3416">
        <f t="shared" si="322"/>
        <v>104</v>
      </c>
      <c r="P3416" t="s">
        <v>8271</v>
      </c>
      <c r="Q3416" t="str">
        <f t="shared" si="323"/>
        <v>theater</v>
      </c>
      <c r="R3416" t="str">
        <f t="shared" si="324"/>
        <v>plays</v>
      </c>
      <c r="S3416" s="7">
        <f t="shared" si="320"/>
        <v>42705.332638888889</v>
      </c>
      <c r="T3416" s="7">
        <f t="shared" si="321"/>
        <v>42675.832465277781</v>
      </c>
    </row>
    <row r="3417" spans="1:20" ht="28.8" x14ac:dyDescent="0.5500000000000000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5">
        <v>1460935800</v>
      </c>
      <c r="J3417">
        <v>1459999656</v>
      </c>
      <c r="K3417" t="b">
        <v>0</v>
      </c>
      <c r="L3417">
        <v>9</v>
      </c>
      <c r="M3417">
        <f t="shared" si="319"/>
        <v>22.22</v>
      </c>
      <c r="N3417" t="b">
        <v>1</v>
      </c>
      <c r="O3417">
        <f t="shared" si="322"/>
        <v>100</v>
      </c>
      <c r="P3417" t="s">
        <v>8271</v>
      </c>
      <c r="Q3417" t="str">
        <f t="shared" si="323"/>
        <v>theater</v>
      </c>
      <c r="R3417" t="str">
        <f t="shared" si="324"/>
        <v>plays</v>
      </c>
      <c r="S3417" s="7">
        <f t="shared" si="320"/>
        <v>42477.979166666672</v>
      </c>
      <c r="T3417" s="7">
        <f t="shared" si="321"/>
        <v>42467.144166666665</v>
      </c>
    </row>
    <row r="3418" spans="1:20" ht="57.6" hidden="1" x14ac:dyDescent="0.5500000000000000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5">
        <v>1429813800</v>
      </c>
      <c r="J3418">
        <v>1427363645</v>
      </c>
      <c r="K3418" t="b">
        <v>0</v>
      </c>
      <c r="L3418">
        <v>30</v>
      </c>
      <c r="M3418">
        <f t="shared" si="319"/>
        <v>159.47</v>
      </c>
      <c r="N3418" t="b">
        <v>1</v>
      </c>
      <c r="O3418">
        <f t="shared" si="322"/>
        <v>120</v>
      </c>
      <c r="P3418" t="s">
        <v>8271</v>
      </c>
      <c r="Q3418" t="str">
        <f t="shared" si="323"/>
        <v>theater</v>
      </c>
      <c r="R3418" t="str">
        <f t="shared" si="324"/>
        <v>plays</v>
      </c>
      <c r="S3418" s="7">
        <f t="shared" si="320"/>
        <v>42117.770833333328</v>
      </c>
      <c r="T3418" s="7">
        <f t="shared" si="321"/>
        <v>42089.412557870368</v>
      </c>
    </row>
    <row r="3419" spans="1:20" ht="43.2" x14ac:dyDescent="0.5500000000000000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5">
        <v>1414284180</v>
      </c>
      <c r="J3419">
        <v>1410558948</v>
      </c>
      <c r="K3419" t="b">
        <v>0</v>
      </c>
      <c r="L3419">
        <v>45</v>
      </c>
      <c r="M3419">
        <f t="shared" si="319"/>
        <v>37.78</v>
      </c>
      <c r="N3419" t="b">
        <v>1</v>
      </c>
      <c r="O3419">
        <f t="shared" si="322"/>
        <v>100</v>
      </c>
      <c r="P3419" t="s">
        <v>8271</v>
      </c>
      <c r="Q3419" t="str">
        <f t="shared" si="323"/>
        <v>theater</v>
      </c>
      <c r="R3419" t="str">
        <f t="shared" si="324"/>
        <v>plays</v>
      </c>
      <c r="S3419" s="7">
        <f t="shared" si="320"/>
        <v>41938.029861111114</v>
      </c>
      <c r="T3419" s="7">
        <f t="shared" si="321"/>
        <v>41894.91375</v>
      </c>
    </row>
    <row r="3420" spans="1:20" ht="43.2" x14ac:dyDescent="0.5500000000000000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5">
        <v>1400875307</v>
      </c>
      <c r="J3420">
        <v>1398283307</v>
      </c>
      <c r="K3420" t="b">
        <v>0</v>
      </c>
      <c r="L3420">
        <v>56</v>
      </c>
      <c r="M3420">
        <f t="shared" si="319"/>
        <v>72.05</v>
      </c>
      <c r="N3420" t="b">
        <v>1</v>
      </c>
      <c r="O3420">
        <f t="shared" si="322"/>
        <v>101</v>
      </c>
      <c r="P3420" t="s">
        <v>8271</v>
      </c>
      <c r="Q3420" t="str">
        <f t="shared" si="323"/>
        <v>theater</v>
      </c>
      <c r="R3420" t="str">
        <f t="shared" si="324"/>
        <v>plays</v>
      </c>
      <c r="S3420" s="7">
        <f t="shared" si="320"/>
        <v>41782.83457175926</v>
      </c>
      <c r="T3420" s="7">
        <f t="shared" si="321"/>
        <v>41752.83457175926</v>
      </c>
    </row>
    <row r="3421" spans="1:20" ht="57.6" hidden="1" x14ac:dyDescent="0.5500000000000000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5">
        <v>1459978200</v>
      </c>
      <c r="J3421">
        <v>1458416585</v>
      </c>
      <c r="K3421" t="b">
        <v>0</v>
      </c>
      <c r="L3421">
        <v>46</v>
      </c>
      <c r="M3421">
        <f t="shared" si="319"/>
        <v>63.7</v>
      </c>
      <c r="N3421" t="b">
        <v>1</v>
      </c>
      <c r="O3421">
        <f t="shared" si="322"/>
        <v>107</v>
      </c>
      <c r="P3421" t="s">
        <v>8271</v>
      </c>
      <c r="Q3421" t="str">
        <f t="shared" si="323"/>
        <v>theater</v>
      </c>
      <c r="R3421" t="str">
        <f t="shared" si="324"/>
        <v>plays</v>
      </c>
      <c r="S3421" s="7">
        <f t="shared" si="320"/>
        <v>42466.895833333328</v>
      </c>
      <c r="T3421" s="7">
        <f t="shared" si="321"/>
        <v>42448.821585648147</v>
      </c>
    </row>
    <row r="3422" spans="1:20" ht="43.2" hidden="1" x14ac:dyDescent="0.5500000000000000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5">
        <v>1455408000</v>
      </c>
      <c r="J3422">
        <v>1454638202</v>
      </c>
      <c r="K3422" t="b">
        <v>0</v>
      </c>
      <c r="L3422">
        <v>34</v>
      </c>
      <c r="M3422">
        <f t="shared" si="319"/>
        <v>28.41</v>
      </c>
      <c r="N3422" t="b">
        <v>1</v>
      </c>
      <c r="O3422">
        <f t="shared" si="322"/>
        <v>138</v>
      </c>
      <c r="P3422" t="s">
        <v>8271</v>
      </c>
      <c r="Q3422" t="str">
        <f t="shared" si="323"/>
        <v>theater</v>
      </c>
      <c r="R3422" t="str">
        <f t="shared" si="324"/>
        <v>plays</v>
      </c>
      <c r="S3422" s="7">
        <f t="shared" si="320"/>
        <v>42414</v>
      </c>
      <c r="T3422" s="7">
        <f t="shared" si="321"/>
        <v>42405.090300925927</v>
      </c>
    </row>
    <row r="3423" spans="1:20" ht="43.2" x14ac:dyDescent="0.5500000000000000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5">
        <v>1425495563</v>
      </c>
      <c r="J3423">
        <v>1422903563</v>
      </c>
      <c r="K3423" t="b">
        <v>0</v>
      </c>
      <c r="L3423">
        <v>98</v>
      </c>
      <c r="M3423">
        <f t="shared" si="319"/>
        <v>103.21</v>
      </c>
      <c r="N3423" t="b">
        <v>1</v>
      </c>
      <c r="O3423">
        <f t="shared" si="322"/>
        <v>101</v>
      </c>
      <c r="P3423" t="s">
        <v>8271</v>
      </c>
      <c r="Q3423" t="str">
        <f t="shared" si="323"/>
        <v>theater</v>
      </c>
      <c r="R3423" t="str">
        <f t="shared" si="324"/>
        <v>plays</v>
      </c>
      <c r="S3423" s="7">
        <f t="shared" si="320"/>
        <v>42067.791238425925</v>
      </c>
      <c r="T3423" s="7">
        <f t="shared" si="321"/>
        <v>42037.791238425925</v>
      </c>
    </row>
    <row r="3424" spans="1:20" ht="43.2" hidden="1" x14ac:dyDescent="0.5500000000000000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5">
        <v>1450051200</v>
      </c>
      <c r="J3424">
        <v>1447594176</v>
      </c>
      <c r="K3424" t="b">
        <v>0</v>
      </c>
      <c r="L3424">
        <v>46</v>
      </c>
      <c r="M3424">
        <f t="shared" si="319"/>
        <v>71.150000000000006</v>
      </c>
      <c r="N3424" t="b">
        <v>1</v>
      </c>
      <c r="O3424">
        <f t="shared" si="322"/>
        <v>109</v>
      </c>
      <c r="P3424" t="s">
        <v>8271</v>
      </c>
      <c r="Q3424" t="str">
        <f t="shared" si="323"/>
        <v>theater</v>
      </c>
      <c r="R3424" t="str">
        <f t="shared" si="324"/>
        <v>plays</v>
      </c>
      <c r="S3424" s="7">
        <f t="shared" si="320"/>
        <v>42352</v>
      </c>
      <c r="T3424" s="7">
        <f t="shared" si="321"/>
        <v>42323.562222222223</v>
      </c>
    </row>
    <row r="3425" spans="1:20" ht="43.2" x14ac:dyDescent="0.5500000000000000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5">
        <v>1429912341</v>
      </c>
      <c r="J3425">
        <v>1427320341</v>
      </c>
      <c r="K3425" t="b">
        <v>0</v>
      </c>
      <c r="L3425">
        <v>10</v>
      </c>
      <c r="M3425">
        <f t="shared" si="319"/>
        <v>35</v>
      </c>
      <c r="N3425" t="b">
        <v>1</v>
      </c>
      <c r="O3425">
        <f t="shared" si="322"/>
        <v>140</v>
      </c>
      <c r="P3425" t="s">
        <v>8271</v>
      </c>
      <c r="Q3425" t="str">
        <f t="shared" si="323"/>
        <v>theater</v>
      </c>
      <c r="R3425" t="str">
        <f t="shared" si="324"/>
        <v>plays</v>
      </c>
      <c r="S3425" s="7">
        <f t="shared" si="320"/>
        <v>42118.911354166667</v>
      </c>
      <c r="T3425" s="7">
        <f t="shared" si="321"/>
        <v>42088.911354166667</v>
      </c>
    </row>
    <row r="3426" spans="1:20" ht="43.2" x14ac:dyDescent="0.5500000000000000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5">
        <v>1423119540</v>
      </c>
      <c r="J3426">
        <v>1421252084</v>
      </c>
      <c r="K3426" t="b">
        <v>0</v>
      </c>
      <c r="L3426">
        <v>76</v>
      </c>
      <c r="M3426">
        <f t="shared" si="319"/>
        <v>81.78</v>
      </c>
      <c r="N3426" t="b">
        <v>1</v>
      </c>
      <c r="O3426">
        <f t="shared" si="322"/>
        <v>104</v>
      </c>
      <c r="P3426" t="s">
        <v>8271</v>
      </c>
      <c r="Q3426" t="str">
        <f t="shared" si="323"/>
        <v>theater</v>
      </c>
      <c r="R3426" t="str">
        <f t="shared" si="324"/>
        <v>plays</v>
      </c>
      <c r="S3426" s="7">
        <f t="shared" si="320"/>
        <v>42040.290972222225</v>
      </c>
      <c r="T3426" s="7">
        <f t="shared" si="321"/>
        <v>42018.676898148144</v>
      </c>
    </row>
    <row r="3427" spans="1:20" ht="43.2" x14ac:dyDescent="0.5500000000000000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5">
        <v>1412434136</v>
      </c>
      <c r="J3427">
        <v>1409669336</v>
      </c>
      <c r="K3427" t="b">
        <v>0</v>
      </c>
      <c r="L3427">
        <v>104</v>
      </c>
      <c r="M3427">
        <f t="shared" si="319"/>
        <v>297.02999999999997</v>
      </c>
      <c r="N3427" t="b">
        <v>1</v>
      </c>
      <c r="O3427">
        <f t="shared" si="322"/>
        <v>103</v>
      </c>
      <c r="P3427" t="s">
        <v>8271</v>
      </c>
      <c r="Q3427" t="str">
        <f t="shared" si="323"/>
        <v>theater</v>
      </c>
      <c r="R3427" t="str">
        <f t="shared" si="324"/>
        <v>plays</v>
      </c>
      <c r="S3427" s="7">
        <f t="shared" si="320"/>
        <v>41916.617314814815</v>
      </c>
      <c r="T3427" s="7">
        <f t="shared" si="321"/>
        <v>41884.617314814815</v>
      </c>
    </row>
    <row r="3428" spans="1:20" ht="43.2" x14ac:dyDescent="0.5500000000000000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5">
        <v>1411264800</v>
      </c>
      <c r="J3428">
        <v>1409620903</v>
      </c>
      <c r="K3428" t="b">
        <v>0</v>
      </c>
      <c r="L3428">
        <v>87</v>
      </c>
      <c r="M3428">
        <f t="shared" si="319"/>
        <v>46.61</v>
      </c>
      <c r="N3428" t="b">
        <v>1</v>
      </c>
      <c r="O3428">
        <f t="shared" si="322"/>
        <v>108</v>
      </c>
      <c r="P3428" t="s">
        <v>8271</v>
      </c>
      <c r="Q3428" t="str">
        <f t="shared" si="323"/>
        <v>theater</v>
      </c>
      <c r="R3428" t="str">
        <f t="shared" si="324"/>
        <v>plays</v>
      </c>
      <c r="S3428" s="7">
        <f t="shared" si="320"/>
        <v>41903.083333333336</v>
      </c>
      <c r="T3428" s="7">
        <f t="shared" si="321"/>
        <v>41884.056747685187</v>
      </c>
    </row>
    <row r="3429" spans="1:20" ht="43.2" hidden="1" x14ac:dyDescent="0.5500000000000000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5">
        <v>1404314952</v>
      </c>
      <c r="J3429">
        <v>1401722952</v>
      </c>
      <c r="K3429" t="b">
        <v>0</v>
      </c>
      <c r="L3429">
        <v>29</v>
      </c>
      <c r="M3429">
        <f t="shared" si="319"/>
        <v>51.72</v>
      </c>
      <c r="N3429" t="b">
        <v>1</v>
      </c>
      <c r="O3429">
        <f t="shared" si="322"/>
        <v>100</v>
      </c>
      <c r="P3429" t="s">
        <v>8271</v>
      </c>
      <c r="Q3429" t="str">
        <f t="shared" si="323"/>
        <v>theater</v>
      </c>
      <c r="R3429" t="str">
        <f t="shared" si="324"/>
        <v>plays</v>
      </c>
      <c r="S3429" s="7">
        <f t="shared" si="320"/>
        <v>41822.645277777774</v>
      </c>
      <c r="T3429" s="7">
        <f t="shared" si="321"/>
        <v>41792.645277777774</v>
      </c>
    </row>
    <row r="3430" spans="1:20" ht="43.2" hidden="1" x14ac:dyDescent="0.5500000000000000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5">
        <v>1425142800</v>
      </c>
      <c r="J3430">
        <v>1422983847</v>
      </c>
      <c r="K3430" t="b">
        <v>0</v>
      </c>
      <c r="L3430">
        <v>51</v>
      </c>
      <c r="M3430">
        <f t="shared" si="319"/>
        <v>40.29</v>
      </c>
      <c r="N3430" t="b">
        <v>1</v>
      </c>
      <c r="O3430">
        <f t="shared" si="322"/>
        <v>103</v>
      </c>
      <c r="P3430" t="s">
        <v>8271</v>
      </c>
      <c r="Q3430" t="str">
        <f t="shared" si="323"/>
        <v>theater</v>
      </c>
      <c r="R3430" t="str">
        <f t="shared" si="324"/>
        <v>plays</v>
      </c>
      <c r="S3430" s="7">
        <f t="shared" si="320"/>
        <v>42063.708333333328</v>
      </c>
      <c r="T3430" s="7">
        <f t="shared" si="321"/>
        <v>42038.720451388886</v>
      </c>
    </row>
    <row r="3431" spans="1:20" ht="43.2" hidden="1" x14ac:dyDescent="0.5500000000000000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5">
        <v>1478046661</v>
      </c>
      <c r="J3431">
        <v>1476837061</v>
      </c>
      <c r="K3431" t="b">
        <v>0</v>
      </c>
      <c r="L3431">
        <v>12</v>
      </c>
      <c r="M3431">
        <f t="shared" si="319"/>
        <v>16.25</v>
      </c>
      <c r="N3431" t="b">
        <v>1</v>
      </c>
      <c r="O3431">
        <f t="shared" si="322"/>
        <v>130</v>
      </c>
      <c r="P3431" t="s">
        <v>8271</v>
      </c>
      <c r="Q3431" t="str">
        <f t="shared" si="323"/>
        <v>theater</v>
      </c>
      <c r="R3431" t="str">
        <f t="shared" si="324"/>
        <v>plays</v>
      </c>
      <c r="S3431" s="7">
        <f t="shared" si="320"/>
        <v>42676.021539351852</v>
      </c>
      <c r="T3431" s="7">
        <f t="shared" si="321"/>
        <v>42662.021539351852</v>
      </c>
    </row>
    <row r="3432" spans="1:20" ht="43.2" hidden="1" x14ac:dyDescent="0.5500000000000000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5">
        <v>1406760101</v>
      </c>
      <c r="J3432">
        <v>1404168101</v>
      </c>
      <c r="K3432" t="b">
        <v>0</v>
      </c>
      <c r="L3432">
        <v>72</v>
      </c>
      <c r="M3432">
        <f t="shared" si="319"/>
        <v>30.15</v>
      </c>
      <c r="N3432" t="b">
        <v>1</v>
      </c>
      <c r="O3432">
        <f t="shared" si="322"/>
        <v>109</v>
      </c>
      <c r="P3432" t="s">
        <v>8271</v>
      </c>
      <c r="Q3432" t="str">
        <f t="shared" si="323"/>
        <v>theater</v>
      </c>
      <c r="R3432" t="str">
        <f t="shared" si="324"/>
        <v>plays</v>
      </c>
      <c r="S3432" s="7">
        <f t="shared" si="320"/>
        <v>41850.945613425924</v>
      </c>
      <c r="T3432" s="7">
        <f t="shared" si="321"/>
        <v>41820.945613425924</v>
      </c>
    </row>
    <row r="3433" spans="1:20" ht="43.2" x14ac:dyDescent="0.5500000000000000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5">
        <v>1408383153</v>
      </c>
      <c r="J3433">
        <v>1405791153</v>
      </c>
      <c r="K3433" t="b">
        <v>0</v>
      </c>
      <c r="L3433">
        <v>21</v>
      </c>
      <c r="M3433">
        <f t="shared" si="319"/>
        <v>95.24</v>
      </c>
      <c r="N3433" t="b">
        <v>1</v>
      </c>
      <c r="O3433">
        <f t="shared" si="322"/>
        <v>100</v>
      </c>
      <c r="P3433" t="s">
        <v>8271</v>
      </c>
      <c r="Q3433" t="str">
        <f t="shared" si="323"/>
        <v>theater</v>
      </c>
      <c r="R3433" t="str">
        <f t="shared" si="324"/>
        <v>plays</v>
      </c>
      <c r="S3433" s="7">
        <f t="shared" si="320"/>
        <v>41869.730937500004</v>
      </c>
      <c r="T3433" s="7">
        <f t="shared" si="321"/>
        <v>41839.730937500004</v>
      </c>
    </row>
    <row r="3434" spans="1:20" ht="43.2" x14ac:dyDescent="0.5500000000000000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5">
        <v>1454709600</v>
      </c>
      <c r="J3434">
        <v>1452520614</v>
      </c>
      <c r="K3434" t="b">
        <v>0</v>
      </c>
      <c r="L3434">
        <v>42</v>
      </c>
      <c r="M3434">
        <f t="shared" si="319"/>
        <v>52.21</v>
      </c>
      <c r="N3434" t="b">
        <v>1</v>
      </c>
      <c r="O3434">
        <f t="shared" si="322"/>
        <v>110</v>
      </c>
      <c r="P3434" t="s">
        <v>8271</v>
      </c>
      <c r="Q3434" t="str">
        <f t="shared" si="323"/>
        <v>theater</v>
      </c>
      <c r="R3434" t="str">
        <f t="shared" si="324"/>
        <v>plays</v>
      </c>
      <c r="S3434" s="7">
        <f t="shared" si="320"/>
        <v>42405.916666666672</v>
      </c>
      <c r="T3434" s="7">
        <f t="shared" si="321"/>
        <v>42380.581180555557</v>
      </c>
    </row>
    <row r="3435" spans="1:20" ht="43.2" x14ac:dyDescent="0.5500000000000000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5">
        <v>1402974000</v>
      </c>
      <c r="J3435">
        <v>1400290255</v>
      </c>
      <c r="K3435" t="b">
        <v>0</v>
      </c>
      <c r="L3435">
        <v>71</v>
      </c>
      <c r="M3435">
        <f t="shared" si="319"/>
        <v>134.15</v>
      </c>
      <c r="N3435" t="b">
        <v>1</v>
      </c>
      <c r="O3435">
        <f t="shared" si="322"/>
        <v>100</v>
      </c>
      <c r="P3435" t="s">
        <v>8271</v>
      </c>
      <c r="Q3435" t="str">
        <f t="shared" si="323"/>
        <v>theater</v>
      </c>
      <c r="R3435" t="str">
        <f t="shared" si="324"/>
        <v>plays</v>
      </c>
      <c r="S3435" s="7">
        <f t="shared" si="320"/>
        <v>41807.125</v>
      </c>
      <c r="T3435" s="7">
        <f t="shared" si="321"/>
        <v>41776.063136574077</v>
      </c>
    </row>
    <row r="3436" spans="1:20" ht="43.2" x14ac:dyDescent="0.5500000000000000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5">
        <v>1404983269</v>
      </c>
      <c r="J3436">
        <v>1402391269</v>
      </c>
      <c r="K3436" t="b">
        <v>0</v>
      </c>
      <c r="L3436">
        <v>168</v>
      </c>
      <c r="M3436">
        <f t="shared" si="319"/>
        <v>62.83</v>
      </c>
      <c r="N3436" t="b">
        <v>1</v>
      </c>
      <c r="O3436">
        <f t="shared" si="322"/>
        <v>106</v>
      </c>
      <c r="P3436" t="s">
        <v>8271</v>
      </c>
      <c r="Q3436" t="str">
        <f t="shared" si="323"/>
        <v>theater</v>
      </c>
      <c r="R3436" t="str">
        <f t="shared" si="324"/>
        <v>plays</v>
      </c>
      <c r="S3436" s="7">
        <f t="shared" si="320"/>
        <v>41830.380428240744</v>
      </c>
      <c r="T3436" s="7">
        <f t="shared" si="321"/>
        <v>41800.380428240744</v>
      </c>
    </row>
    <row r="3437" spans="1:20" ht="43.2" x14ac:dyDescent="0.5500000000000000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5">
        <v>1470538800</v>
      </c>
      <c r="J3437">
        <v>1469112493</v>
      </c>
      <c r="K3437" t="b">
        <v>0</v>
      </c>
      <c r="L3437">
        <v>19</v>
      </c>
      <c r="M3437">
        <f t="shared" si="319"/>
        <v>58.95</v>
      </c>
      <c r="N3437" t="b">
        <v>1</v>
      </c>
      <c r="O3437">
        <f t="shared" si="322"/>
        <v>112</v>
      </c>
      <c r="P3437" t="s">
        <v>8271</v>
      </c>
      <c r="Q3437" t="str">
        <f t="shared" si="323"/>
        <v>theater</v>
      </c>
      <c r="R3437" t="str">
        <f t="shared" si="324"/>
        <v>plays</v>
      </c>
      <c r="S3437" s="7">
        <f t="shared" si="320"/>
        <v>42589.125</v>
      </c>
      <c r="T3437" s="7">
        <f t="shared" si="321"/>
        <v>42572.61681712963</v>
      </c>
    </row>
    <row r="3438" spans="1:20" ht="43.2" x14ac:dyDescent="0.5500000000000000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5">
        <v>1408638480</v>
      </c>
      <c r="J3438">
        <v>1406811593</v>
      </c>
      <c r="K3438" t="b">
        <v>0</v>
      </c>
      <c r="L3438">
        <v>37</v>
      </c>
      <c r="M3438">
        <f t="shared" si="319"/>
        <v>143.11000000000001</v>
      </c>
      <c r="N3438" t="b">
        <v>1</v>
      </c>
      <c r="O3438">
        <f t="shared" si="322"/>
        <v>106</v>
      </c>
      <c r="P3438" t="s">
        <v>8271</v>
      </c>
      <c r="Q3438" t="str">
        <f t="shared" si="323"/>
        <v>theater</v>
      </c>
      <c r="R3438" t="str">
        <f t="shared" si="324"/>
        <v>plays</v>
      </c>
      <c r="S3438" s="7">
        <f t="shared" si="320"/>
        <v>41872.686111111114</v>
      </c>
      <c r="T3438" s="7">
        <f t="shared" si="321"/>
        <v>41851.541585648149</v>
      </c>
    </row>
    <row r="3439" spans="1:20" ht="43.2" x14ac:dyDescent="0.5500000000000000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5">
        <v>1440003820</v>
      </c>
      <c r="J3439">
        <v>1437411820</v>
      </c>
      <c r="K3439" t="b">
        <v>0</v>
      </c>
      <c r="L3439">
        <v>36</v>
      </c>
      <c r="M3439">
        <f t="shared" si="319"/>
        <v>84.17</v>
      </c>
      <c r="N3439" t="b">
        <v>1</v>
      </c>
      <c r="O3439">
        <f t="shared" si="322"/>
        <v>101</v>
      </c>
      <c r="P3439" t="s">
        <v>8271</v>
      </c>
      <c r="Q3439" t="str">
        <f t="shared" si="323"/>
        <v>theater</v>
      </c>
      <c r="R3439" t="str">
        <f t="shared" si="324"/>
        <v>plays</v>
      </c>
      <c r="S3439" s="7">
        <f t="shared" si="320"/>
        <v>42235.710879629631</v>
      </c>
      <c r="T3439" s="7">
        <f t="shared" si="321"/>
        <v>42205.710879629631</v>
      </c>
    </row>
    <row r="3440" spans="1:20" ht="43.2" hidden="1" x14ac:dyDescent="0.5500000000000000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5">
        <v>1430600400</v>
      </c>
      <c r="J3440">
        <v>1428358567</v>
      </c>
      <c r="K3440" t="b">
        <v>0</v>
      </c>
      <c r="L3440">
        <v>14</v>
      </c>
      <c r="M3440">
        <f t="shared" si="319"/>
        <v>186.07</v>
      </c>
      <c r="N3440" t="b">
        <v>1</v>
      </c>
      <c r="O3440">
        <f t="shared" si="322"/>
        <v>104</v>
      </c>
      <c r="P3440" t="s">
        <v>8271</v>
      </c>
      <c r="Q3440" t="str">
        <f t="shared" si="323"/>
        <v>theater</v>
      </c>
      <c r="R3440" t="str">
        <f t="shared" si="324"/>
        <v>plays</v>
      </c>
      <c r="S3440" s="7">
        <f t="shared" si="320"/>
        <v>42126.875</v>
      </c>
      <c r="T3440" s="7">
        <f t="shared" si="321"/>
        <v>42100.927858796291</v>
      </c>
    </row>
    <row r="3441" spans="1:20" ht="28.8" x14ac:dyDescent="0.5500000000000000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5">
        <v>1453179540</v>
      </c>
      <c r="J3441">
        <v>1452030730</v>
      </c>
      <c r="K3441" t="b">
        <v>0</v>
      </c>
      <c r="L3441">
        <v>18</v>
      </c>
      <c r="M3441">
        <f t="shared" si="319"/>
        <v>89.79</v>
      </c>
      <c r="N3441" t="b">
        <v>1</v>
      </c>
      <c r="O3441">
        <f t="shared" si="322"/>
        <v>135</v>
      </c>
      <c r="P3441" t="s">
        <v>8271</v>
      </c>
      <c r="Q3441" t="str">
        <f t="shared" si="323"/>
        <v>theater</v>
      </c>
      <c r="R3441" t="str">
        <f t="shared" si="324"/>
        <v>plays</v>
      </c>
      <c r="S3441" s="7">
        <f t="shared" si="320"/>
        <v>42388.207638888889</v>
      </c>
      <c r="T3441" s="7">
        <f t="shared" si="321"/>
        <v>42374.911226851851</v>
      </c>
    </row>
    <row r="3442" spans="1:20" ht="43.2" x14ac:dyDescent="0.5500000000000000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5">
        <v>1405095300</v>
      </c>
      <c r="J3442">
        <v>1403146628</v>
      </c>
      <c r="K3442" t="b">
        <v>0</v>
      </c>
      <c r="L3442">
        <v>82</v>
      </c>
      <c r="M3442">
        <f t="shared" si="319"/>
        <v>64.16</v>
      </c>
      <c r="N3442" t="b">
        <v>1</v>
      </c>
      <c r="O3442">
        <f t="shared" si="322"/>
        <v>105</v>
      </c>
      <c r="P3442" t="s">
        <v>8271</v>
      </c>
      <c r="Q3442" t="str">
        <f t="shared" si="323"/>
        <v>theater</v>
      </c>
      <c r="R3442" t="str">
        <f t="shared" si="324"/>
        <v>plays</v>
      </c>
      <c r="S3442" s="7">
        <f t="shared" si="320"/>
        <v>41831.677083333336</v>
      </c>
      <c r="T3442" s="7">
        <f t="shared" si="321"/>
        <v>41809.12300925926</v>
      </c>
    </row>
    <row r="3443" spans="1:20" ht="43.2" x14ac:dyDescent="0.5500000000000000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5">
        <v>1447445820</v>
      </c>
      <c r="J3443">
        <v>1445077121</v>
      </c>
      <c r="K3443" t="b">
        <v>0</v>
      </c>
      <c r="L3443">
        <v>43</v>
      </c>
      <c r="M3443">
        <f t="shared" si="319"/>
        <v>59.65</v>
      </c>
      <c r="N3443" t="b">
        <v>1</v>
      </c>
      <c r="O3443">
        <f t="shared" si="322"/>
        <v>103</v>
      </c>
      <c r="P3443" t="s">
        <v>8271</v>
      </c>
      <c r="Q3443" t="str">
        <f t="shared" si="323"/>
        <v>theater</v>
      </c>
      <c r="R3443" t="str">
        <f t="shared" si="324"/>
        <v>plays</v>
      </c>
      <c r="S3443" s="7">
        <f t="shared" si="320"/>
        <v>42321.845138888893</v>
      </c>
      <c r="T3443" s="7">
        <f t="shared" si="321"/>
        <v>42294.429641203707</v>
      </c>
    </row>
    <row r="3444" spans="1:20" ht="43.2" x14ac:dyDescent="0.5500000000000000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5">
        <v>1433016672</v>
      </c>
      <c r="J3444">
        <v>1430424672</v>
      </c>
      <c r="K3444" t="b">
        <v>0</v>
      </c>
      <c r="L3444">
        <v>8</v>
      </c>
      <c r="M3444">
        <f t="shared" si="319"/>
        <v>31.25</v>
      </c>
      <c r="N3444" t="b">
        <v>1</v>
      </c>
      <c r="O3444">
        <f t="shared" si="322"/>
        <v>100</v>
      </c>
      <c r="P3444" t="s">
        <v>8271</v>
      </c>
      <c r="Q3444" t="str">
        <f t="shared" si="323"/>
        <v>theater</v>
      </c>
      <c r="R3444" t="str">
        <f t="shared" si="324"/>
        <v>plays</v>
      </c>
      <c r="S3444" s="7">
        <f t="shared" si="320"/>
        <v>42154.841111111105</v>
      </c>
      <c r="T3444" s="7">
        <f t="shared" si="321"/>
        <v>42124.841111111105</v>
      </c>
    </row>
    <row r="3445" spans="1:20" ht="43.2" x14ac:dyDescent="0.5500000000000000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5">
        <v>1410266146</v>
      </c>
      <c r="J3445">
        <v>1407674146</v>
      </c>
      <c r="K3445" t="b">
        <v>0</v>
      </c>
      <c r="L3445">
        <v>45</v>
      </c>
      <c r="M3445">
        <f t="shared" si="319"/>
        <v>41.22</v>
      </c>
      <c r="N3445" t="b">
        <v>1</v>
      </c>
      <c r="O3445">
        <f t="shared" si="322"/>
        <v>186</v>
      </c>
      <c r="P3445" t="s">
        <v>8271</v>
      </c>
      <c r="Q3445" t="str">
        <f t="shared" si="323"/>
        <v>theater</v>
      </c>
      <c r="R3445" t="str">
        <f t="shared" si="324"/>
        <v>plays</v>
      </c>
      <c r="S3445" s="7">
        <f t="shared" si="320"/>
        <v>41891.524837962963</v>
      </c>
      <c r="T3445" s="7">
        <f t="shared" si="321"/>
        <v>41861.524837962963</v>
      </c>
    </row>
    <row r="3446" spans="1:20" ht="43.2" hidden="1" x14ac:dyDescent="0.5500000000000000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5">
        <v>1465394340</v>
      </c>
      <c r="J3446">
        <v>1464677986</v>
      </c>
      <c r="K3446" t="b">
        <v>0</v>
      </c>
      <c r="L3446">
        <v>20</v>
      </c>
      <c r="M3446">
        <f t="shared" si="319"/>
        <v>43.35</v>
      </c>
      <c r="N3446" t="b">
        <v>1</v>
      </c>
      <c r="O3446">
        <f t="shared" si="322"/>
        <v>289</v>
      </c>
      <c r="P3446" t="s">
        <v>8271</v>
      </c>
      <c r="Q3446" t="str">
        <f t="shared" si="323"/>
        <v>theater</v>
      </c>
      <c r="R3446" t="str">
        <f t="shared" si="324"/>
        <v>plays</v>
      </c>
      <c r="S3446" s="7">
        <f t="shared" si="320"/>
        <v>42529.582638888889</v>
      </c>
      <c r="T3446" s="7">
        <f t="shared" si="321"/>
        <v>42521.291504629626</v>
      </c>
    </row>
    <row r="3447" spans="1:20" ht="43.2" hidden="1" x14ac:dyDescent="0.5500000000000000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5">
        <v>1445604236</v>
      </c>
      <c r="J3447">
        <v>1443185036</v>
      </c>
      <c r="K3447" t="b">
        <v>0</v>
      </c>
      <c r="L3447">
        <v>31</v>
      </c>
      <c r="M3447">
        <f t="shared" si="319"/>
        <v>64.52</v>
      </c>
      <c r="N3447" t="b">
        <v>1</v>
      </c>
      <c r="O3447">
        <f t="shared" si="322"/>
        <v>100</v>
      </c>
      <c r="P3447" t="s">
        <v>8271</v>
      </c>
      <c r="Q3447" t="str">
        <f t="shared" si="323"/>
        <v>theater</v>
      </c>
      <c r="R3447" t="str">
        <f t="shared" si="324"/>
        <v>plays</v>
      </c>
      <c r="S3447" s="7">
        <f t="shared" si="320"/>
        <v>42300.530509259261</v>
      </c>
      <c r="T3447" s="7">
        <f t="shared" si="321"/>
        <v>42272.530509259261</v>
      </c>
    </row>
    <row r="3448" spans="1:20" ht="43.2" hidden="1" x14ac:dyDescent="0.5500000000000000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5">
        <v>1423138800</v>
      </c>
      <c r="J3448">
        <v>1421092725</v>
      </c>
      <c r="K3448" t="b">
        <v>0</v>
      </c>
      <c r="L3448">
        <v>25</v>
      </c>
      <c r="M3448">
        <f t="shared" si="319"/>
        <v>43.28</v>
      </c>
      <c r="N3448" t="b">
        <v>1</v>
      </c>
      <c r="O3448">
        <f t="shared" si="322"/>
        <v>108</v>
      </c>
      <c r="P3448" t="s">
        <v>8271</v>
      </c>
      <c r="Q3448" t="str">
        <f t="shared" si="323"/>
        <v>theater</v>
      </c>
      <c r="R3448" t="str">
        <f t="shared" si="324"/>
        <v>plays</v>
      </c>
      <c r="S3448" s="7">
        <f t="shared" si="320"/>
        <v>42040.513888888891</v>
      </c>
      <c r="T3448" s="7">
        <f t="shared" si="321"/>
        <v>42016.832465277781</v>
      </c>
    </row>
    <row r="3449" spans="1:20" ht="28.8" x14ac:dyDescent="0.5500000000000000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5">
        <v>1458332412</v>
      </c>
      <c r="J3449">
        <v>1454448012</v>
      </c>
      <c r="K3449" t="b">
        <v>0</v>
      </c>
      <c r="L3449">
        <v>14</v>
      </c>
      <c r="M3449">
        <f t="shared" si="319"/>
        <v>77</v>
      </c>
      <c r="N3449" t="b">
        <v>1</v>
      </c>
      <c r="O3449">
        <f t="shared" si="322"/>
        <v>108</v>
      </c>
      <c r="P3449" t="s">
        <v>8271</v>
      </c>
      <c r="Q3449" t="str">
        <f t="shared" si="323"/>
        <v>theater</v>
      </c>
      <c r="R3449" t="str">
        <f t="shared" si="324"/>
        <v>plays</v>
      </c>
      <c r="S3449" s="7">
        <f t="shared" si="320"/>
        <v>42447.847361111111</v>
      </c>
      <c r="T3449" s="7">
        <f t="shared" si="321"/>
        <v>42402.889027777783</v>
      </c>
    </row>
    <row r="3450" spans="1:20" ht="43.2" x14ac:dyDescent="0.5500000000000000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5">
        <v>1418784689</v>
      </c>
      <c r="J3450">
        <v>1416192689</v>
      </c>
      <c r="K3450" t="b">
        <v>0</v>
      </c>
      <c r="L3450">
        <v>45</v>
      </c>
      <c r="M3450">
        <f t="shared" si="319"/>
        <v>51.22</v>
      </c>
      <c r="N3450" t="b">
        <v>1</v>
      </c>
      <c r="O3450">
        <f t="shared" si="322"/>
        <v>110</v>
      </c>
      <c r="P3450" t="s">
        <v>8271</v>
      </c>
      <c r="Q3450" t="str">
        <f t="shared" si="323"/>
        <v>theater</v>
      </c>
      <c r="R3450" t="str">
        <f t="shared" si="324"/>
        <v>plays</v>
      </c>
      <c r="S3450" s="7">
        <f t="shared" si="320"/>
        <v>41990.119085648148</v>
      </c>
      <c r="T3450" s="7">
        <f t="shared" si="321"/>
        <v>41960.119085648148</v>
      </c>
    </row>
    <row r="3451" spans="1:20" ht="43.2" x14ac:dyDescent="0.5500000000000000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5">
        <v>1468036800</v>
      </c>
      <c r="J3451">
        <v>1465607738</v>
      </c>
      <c r="K3451" t="b">
        <v>0</v>
      </c>
      <c r="L3451">
        <v>20</v>
      </c>
      <c r="M3451">
        <f t="shared" si="319"/>
        <v>68.25</v>
      </c>
      <c r="N3451" t="b">
        <v>1</v>
      </c>
      <c r="O3451">
        <f t="shared" si="322"/>
        <v>171</v>
      </c>
      <c r="P3451" t="s">
        <v>8271</v>
      </c>
      <c r="Q3451" t="str">
        <f t="shared" si="323"/>
        <v>theater</v>
      </c>
      <c r="R3451" t="str">
        <f t="shared" si="324"/>
        <v>plays</v>
      </c>
      <c r="S3451" s="7">
        <f t="shared" si="320"/>
        <v>42560.166666666672</v>
      </c>
      <c r="T3451" s="7">
        <f t="shared" si="321"/>
        <v>42532.052523148144</v>
      </c>
    </row>
    <row r="3452" spans="1:20" ht="43.2" hidden="1" x14ac:dyDescent="0.5500000000000000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5">
        <v>1427990071</v>
      </c>
      <c r="J3452">
        <v>1422809671</v>
      </c>
      <c r="K3452" t="b">
        <v>0</v>
      </c>
      <c r="L3452">
        <v>39</v>
      </c>
      <c r="M3452">
        <f t="shared" si="319"/>
        <v>19.489999999999998</v>
      </c>
      <c r="N3452" t="b">
        <v>1</v>
      </c>
      <c r="O3452">
        <f t="shared" si="322"/>
        <v>152</v>
      </c>
      <c r="P3452" t="s">
        <v>8271</v>
      </c>
      <c r="Q3452" t="str">
        <f t="shared" si="323"/>
        <v>theater</v>
      </c>
      <c r="R3452" t="str">
        <f t="shared" si="324"/>
        <v>plays</v>
      </c>
      <c r="S3452" s="7">
        <f t="shared" si="320"/>
        <v>42096.662858796291</v>
      </c>
      <c r="T3452" s="7">
        <f t="shared" si="321"/>
        <v>42036.704525462963</v>
      </c>
    </row>
    <row r="3453" spans="1:20" ht="43.2" x14ac:dyDescent="0.5500000000000000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5">
        <v>1429636927</v>
      </c>
      <c r="J3453">
        <v>1427304127</v>
      </c>
      <c r="K3453" t="b">
        <v>0</v>
      </c>
      <c r="L3453">
        <v>16</v>
      </c>
      <c r="M3453">
        <f t="shared" si="319"/>
        <v>41.13</v>
      </c>
      <c r="N3453" t="b">
        <v>1</v>
      </c>
      <c r="O3453">
        <f t="shared" si="322"/>
        <v>101</v>
      </c>
      <c r="P3453" t="s">
        <v>8271</v>
      </c>
      <c r="Q3453" t="str">
        <f t="shared" si="323"/>
        <v>theater</v>
      </c>
      <c r="R3453" t="str">
        <f t="shared" si="324"/>
        <v>plays</v>
      </c>
      <c r="S3453" s="7">
        <f t="shared" si="320"/>
        <v>42115.723692129628</v>
      </c>
      <c r="T3453" s="7">
        <f t="shared" si="321"/>
        <v>42088.723692129628</v>
      </c>
    </row>
    <row r="3454" spans="1:20" ht="43.2" x14ac:dyDescent="0.5500000000000000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5">
        <v>1406087940</v>
      </c>
      <c r="J3454">
        <v>1404141626</v>
      </c>
      <c r="K3454" t="b">
        <v>0</v>
      </c>
      <c r="L3454">
        <v>37</v>
      </c>
      <c r="M3454">
        <f t="shared" si="319"/>
        <v>41.41</v>
      </c>
      <c r="N3454" t="b">
        <v>1</v>
      </c>
      <c r="O3454">
        <f t="shared" si="322"/>
        <v>153</v>
      </c>
      <c r="P3454" t="s">
        <v>8271</v>
      </c>
      <c r="Q3454" t="str">
        <f t="shared" si="323"/>
        <v>theater</v>
      </c>
      <c r="R3454" t="str">
        <f t="shared" si="324"/>
        <v>plays</v>
      </c>
      <c r="S3454" s="7">
        <f t="shared" si="320"/>
        <v>41843.165972222225</v>
      </c>
      <c r="T3454" s="7">
        <f t="shared" si="321"/>
        <v>41820.639189814814</v>
      </c>
    </row>
    <row r="3455" spans="1:20" ht="43.2" hidden="1" x14ac:dyDescent="0.5500000000000000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5">
        <v>1471130956</v>
      </c>
      <c r="J3455">
        <v>1465946956</v>
      </c>
      <c r="K3455" t="b">
        <v>0</v>
      </c>
      <c r="L3455">
        <v>14</v>
      </c>
      <c r="M3455">
        <f t="shared" si="319"/>
        <v>27.5</v>
      </c>
      <c r="N3455" t="b">
        <v>1</v>
      </c>
      <c r="O3455">
        <f t="shared" si="322"/>
        <v>128</v>
      </c>
      <c r="P3455" t="s">
        <v>8271</v>
      </c>
      <c r="Q3455" t="str">
        <f t="shared" si="323"/>
        <v>theater</v>
      </c>
      <c r="R3455" t="str">
        <f t="shared" si="324"/>
        <v>plays</v>
      </c>
      <c r="S3455" s="7">
        <f t="shared" si="320"/>
        <v>42595.97865740741</v>
      </c>
      <c r="T3455" s="7">
        <f t="shared" si="321"/>
        <v>42535.97865740741</v>
      </c>
    </row>
    <row r="3456" spans="1:20" ht="43.2" hidden="1" x14ac:dyDescent="0.5500000000000000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5">
        <v>1406825159</v>
      </c>
      <c r="J3456">
        <v>1404233159</v>
      </c>
      <c r="K3456" t="b">
        <v>0</v>
      </c>
      <c r="L3456">
        <v>21</v>
      </c>
      <c r="M3456">
        <f t="shared" si="319"/>
        <v>33.57</v>
      </c>
      <c r="N3456" t="b">
        <v>1</v>
      </c>
      <c r="O3456">
        <f t="shared" si="322"/>
        <v>101</v>
      </c>
      <c r="P3456" t="s">
        <v>8271</v>
      </c>
      <c r="Q3456" t="str">
        <f t="shared" si="323"/>
        <v>theater</v>
      </c>
      <c r="R3456" t="str">
        <f t="shared" si="324"/>
        <v>plays</v>
      </c>
      <c r="S3456" s="7">
        <f t="shared" si="320"/>
        <v>41851.698599537034</v>
      </c>
      <c r="T3456" s="7">
        <f t="shared" si="321"/>
        <v>41821.698599537034</v>
      </c>
    </row>
    <row r="3457" spans="1:20" ht="43.2" x14ac:dyDescent="0.5500000000000000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5">
        <v>1476381627</v>
      </c>
      <c r="J3457">
        <v>1473789627</v>
      </c>
      <c r="K3457" t="b">
        <v>0</v>
      </c>
      <c r="L3457">
        <v>69</v>
      </c>
      <c r="M3457">
        <f t="shared" si="319"/>
        <v>145.87</v>
      </c>
      <c r="N3457" t="b">
        <v>1</v>
      </c>
      <c r="O3457">
        <f t="shared" si="322"/>
        <v>101</v>
      </c>
      <c r="P3457" t="s">
        <v>8271</v>
      </c>
      <c r="Q3457" t="str">
        <f t="shared" si="323"/>
        <v>theater</v>
      </c>
      <c r="R3457" t="str">
        <f t="shared" si="324"/>
        <v>plays</v>
      </c>
      <c r="S3457" s="7">
        <f t="shared" si="320"/>
        <v>42656.7503125</v>
      </c>
      <c r="T3457" s="7">
        <f t="shared" si="321"/>
        <v>42626.7503125</v>
      </c>
    </row>
    <row r="3458" spans="1:20" ht="43.2" x14ac:dyDescent="0.5500000000000000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5">
        <v>1406876340</v>
      </c>
      <c r="J3458">
        <v>1404190567</v>
      </c>
      <c r="K3458" t="b">
        <v>0</v>
      </c>
      <c r="L3458">
        <v>16</v>
      </c>
      <c r="M3458">
        <f t="shared" ref="M3458:M3521" si="325">IF(L3458=0,0,ROUND(E3458/L3458,2))</f>
        <v>358.69</v>
      </c>
      <c r="N3458" t="b">
        <v>1</v>
      </c>
      <c r="O3458">
        <f t="shared" si="322"/>
        <v>191</v>
      </c>
      <c r="P3458" t="s">
        <v>8271</v>
      </c>
      <c r="Q3458" t="str">
        <f t="shared" si="323"/>
        <v>theater</v>
      </c>
      <c r="R3458" t="str">
        <f t="shared" si="324"/>
        <v>plays</v>
      </c>
      <c r="S3458" s="7">
        <f t="shared" ref="S3458:S3521" si="326">(((I3458/60)/60)/24)+DATE(1970,1,1)</f>
        <v>41852.290972222225</v>
      </c>
      <c r="T3458" s="7">
        <f t="shared" ref="T3458:T3521" si="327">(((J3458/60)/60)/24)+DATE(1970,1,1)</f>
        <v>41821.205636574072</v>
      </c>
    </row>
    <row r="3459" spans="1:20" ht="28.8" x14ac:dyDescent="0.5500000000000000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5">
        <v>1423720740</v>
      </c>
      <c r="J3459">
        <v>1421081857</v>
      </c>
      <c r="K3459" t="b">
        <v>0</v>
      </c>
      <c r="L3459">
        <v>55</v>
      </c>
      <c r="M3459">
        <f t="shared" si="325"/>
        <v>50.98</v>
      </c>
      <c r="N3459" t="b">
        <v>1</v>
      </c>
      <c r="O3459">
        <f t="shared" ref="O3459:O3522" si="328">ROUND(($E3459*100)/$D3459,0)</f>
        <v>140</v>
      </c>
      <c r="P3459" t="s">
        <v>8271</v>
      </c>
      <c r="Q3459" t="str">
        <f t="shared" ref="Q3459:Q3522" si="329">LEFT(P3459,FIND("/",P3459)-1)</f>
        <v>theater</v>
      </c>
      <c r="R3459" t="str">
        <f t="shared" si="324"/>
        <v>plays</v>
      </c>
      <c r="S3459" s="7">
        <f t="shared" si="326"/>
        <v>42047.249305555553</v>
      </c>
      <c r="T3459" s="7">
        <f t="shared" si="327"/>
        <v>42016.706678240742</v>
      </c>
    </row>
    <row r="3460" spans="1:20" ht="43.2" x14ac:dyDescent="0.5500000000000000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5">
        <v>1422937620</v>
      </c>
      <c r="J3460">
        <v>1420606303</v>
      </c>
      <c r="K3460" t="b">
        <v>0</v>
      </c>
      <c r="L3460">
        <v>27</v>
      </c>
      <c r="M3460">
        <f t="shared" si="325"/>
        <v>45.04</v>
      </c>
      <c r="N3460" t="b">
        <v>1</v>
      </c>
      <c r="O3460">
        <f t="shared" si="328"/>
        <v>124</v>
      </c>
      <c r="P3460" t="s">
        <v>8271</v>
      </c>
      <c r="Q3460" t="str">
        <f t="shared" si="329"/>
        <v>theater</v>
      </c>
      <c r="R3460" t="str">
        <f t="shared" si="324"/>
        <v>plays</v>
      </c>
      <c r="S3460" s="7">
        <f t="shared" si="326"/>
        <v>42038.185416666667</v>
      </c>
      <c r="T3460" s="7">
        <f t="shared" si="327"/>
        <v>42011.202581018515</v>
      </c>
    </row>
    <row r="3461" spans="1:20" ht="43.2" hidden="1" x14ac:dyDescent="0.5500000000000000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5">
        <v>1463743860</v>
      </c>
      <c r="J3461">
        <v>1461151860</v>
      </c>
      <c r="K3461" t="b">
        <v>0</v>
      </c>
      <c r="L3461">
        <v>36</v>
      </c>
      <c r="M3461">
        <f t="shared" si="325"/>
        <v>17.53</v>
      </c>
      <c r="N3461" t="b">
        <v>1</v>
      </c>
      <c r="O3461">
        <f t="shared" si="328"/>
        <v>126</v>
      </c>
      <c r="P3461" t="s">
        <v>8271</v>
      </c>
      <c r="Q3461" t="str">
        <f t="shared" si="329"/>
        <v>theater</v>
      </c>
      <c r="R3461" t="str">
        <f t="shared" si="324"/>
        <v>plays</v>
      </c>
      <c r="S3461" s="7">
        <f t="shared" si="326"/>
        <v>42510.479861111111</v>
      </c>
      <c r="T3461" s="7">
        <f t="shared" si="327"/>
        <v>42480.479861111111</v>
      </c>
    </row>
    <row r="3462" spans="1:20" ht="43.2" hidden="1" x14ac:dyDescent="0.5500000000000000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5">
        <v>1408106352</v>
      </c>
      <c r="J3462">
        <v>1406896752</v>
      </c>
      <c r="K3462" t="b">
        <v>0</v>
      </c>
      <c r="L3462">
        <v>19</v>
      </c>
      <c r="M3462">
        <f t="shared" si="325"/>
        <v>50</v>
      </c>
      <c r="N3462" t="b">
        <v>1</v>
      </c>
      <c r="O3462">
        <f t="shared" si="328"/>
        <v>190</v>
      </c>
      <c r="P3462" t="s">
        <v>8271</v>
      </c>
      <c r="Q3462" t="str">
        <f t="shared" si="329"/>
        <v>theater</v>
      </c>
      <c r="R3462" t="str">
        <f t="shared" si="324"/>
        <v>plays</v>
      </c>
      <c r="S3462" s="7">
        <f t="shared" si="326"/>
        <v>41866.527222222219</v>
      </c>
      <c r="T3462" s="7">
        <f t="shared" si="327"/>
        <v>41852.527222222219</v>
      </c>
    </row>
    <row r="3463" spans="1:20" ht="43.2" x14ac:dyDescent="0.5500000000000000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5">
        <v>1477710000</v>
      </c>
      <c r="J3463">
        <v>1475248279</v>
      </c>
      <c r="K3463" t="b">
        <v>0</v>
      </c>
      <c r="L3463">
        <v>12</v>
      </c>
      <c r="M3463">
        <f t="shared" si="325"/>
        <v>57.92</v>
      </c>
      <c r="N3463" t="b">
        <v>1</v>
      </c>
      <c r="O3463">
        <f t="shared" si="328"/>
        <v>139</v>
      </c>
      <c r="P3463" t="s">
        <v>8271</v>
      </c>
      <c r="Q3463" t="str">
        <f t="shared" si="329"/>
        <v>theater</v>
      </c>
      <c r="R3463" t="str">
        <f t="shared" si="324"/>
        <v>plays</v>
      </c>
      <c r="S3463" s="7">
        <f t="shared" si="326"/>
        <v>42672.125</v>
      </c>
      <c r="T3463" s="7">
        <f t="shared" si="327"/>
        <v>42643.632858796293</v>
      </c>
    </row>
    <row r="3464" spans="1:20" ht="43.2" x14ac:dyDescent="0.5500000000000000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5">
        <v>1436551200</v>
      </c>
      <c r="J3464">
        <v>1435181628</v>
      </c>
      <c r="K3464" t="b">
        <v>0</v>
      </c>
      <c r="L3464">
        <v>17</v>
      </c>
      <c r="M3464">
        <f t="shared" si="325"/>
        <v>29.71</v>
      </c>
      <c r="N3464" t="b">
        <v>1</v>
      </c>
      <c r="O3464">
        <f t="shared" si="328"/>
        <v>202</v>
      </c>
      <c r="P3464" t="s">
        <v>8271</v>
      </c>
      <c r="Q3464" t="str">
        <f t="shared" si="329"/>
        <v>theater</v>
      </c>
      <c r="R3464" t="str">
        <f t="shared" si="324"/>
        <v>plays</v>
      </c>
      <c r="S3464" s="7">
        <f t="shared" si="326"/>
        <v>42195.75</v>
      </c>
      <c r="T3464" s="7">
        <f t="shared" si="327"/>
        <v>42179.898472222223</v>
      </c>
    </row>
    <row r="3465" spans="1:20" ht="43.2" hidden="1" x14ac:dyDescent="0.5500000000000000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5">
        <v>1476158340</v>
      </c>
      <c r="J3465">
        <v>1472594585</v>
      </c>
      <c r="K3465" t="b">
        <v>0</v>
      </c>
      <c r="L3465">
        <v>114</v>
      </c>
      <c r="M3465">
        <f t="shared" si="325"/>
        <v>90.68</v>
      </c>
      <c r="N3465" t="b">
        <v>1</v>
      </c>
      <c r="O3465">
        <f t="shared" si="328"/>
        <v>103</v>
      </c>
      <c r="P3465" t="s">
        <v>8271</v>
      </c>
      <c r="Q3465" t="str">
        <f t="shared" si="329"/>
        <v>theater</v>
      </c>
      <c r="R3465" t="str">
        <f t="shared" si="324"/>
        <v>plays</v>
      </c>
      <c r="S3465" s="7">
        <f t="shared" si="326"/>
        <v>42654.165972222225</v>
      </c>
      <c r="T3465" s="7">
        <f t="shared" si="327"/>
        <v>42612.918807870374</v>
      </c>
    </row>
    <row r="3466" spans="1:20" ht="43.2" x14ac:dyDescent="0.5500000000000000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5">
        <v>1471921637</v>
      </c>
      <c r="J3466">
        <v>1469329637</v>
      </c>
      <c r="K3466" t="b">
        <v>0</v>
      </c>
      <c r="L3466">
        <v>93</v>
      </c>
      <c r="M3466">
        <f t="shared" si="325"/>
        <v>55.01</v>
      </c>
      <c r="N3466" t="b">
        <v>1</v>
      </c>
      <c r="O3466">
        <f t="shared" si="328"/>
        <v>102</v>
      </c>
      <c r="P3466" t="s">
        <v>8271</v>
      </c>
      <c r="Q3466" t="str">
        <f t="shared" si="329"/>
        <v>theater</v>
      </c>
      <c r="R3466" t="str">
        <f t="shared" si="324"/>
        <v>plays</v>
      </c>
      <c r="S3466" s="7">
        <f t="shared" si="326"/>
        <v>42605.130057870367</v>
      </c>
      <c r="T3466" s="7">
        <f t="shared" si="327"/>
        <v>42575.130057870367</v>
      </c>
    </row>
    <row r="3467" spans="1:20" ht="43.2" hidden="1" x14ac:dyDescent="0.5500000000000000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5">
        <v>1439136000</v>
      </c>
      <c r="J3467">
        <v>1436972472</v>
      </c>
      <c r="K3467" t="b">
        <v>0</v>
      </c>
      <c r="L3467">
        <v>36</v>
      </c>
      <c r="M3467">
        <f t="shared" si="325"/>
        <v>57.22</v>
      </c>
      <c r="N3467" t="b">
        <v>1</v>
      </c>
      <c r="O3467">
        <f t="shared" si="328"/>
        <v>103</v>
      </c>
      <c r="P3467" t="s">
        <v>8271</v>
      </c>
      <c r="Q3467" t="str">
        <f t="shared" si="329"/>
        <v>theater</v>
      </c>
      <c r="R3467" t="str">
        <f t="shared" ref="R3467:R3530" si="330">RIGHT(P3467,LEN(P3467)-FIND("/",P3467))</f>
        <v>plays</v>
      </c>
      <c r="S3467" s="7">
        <f t="shared" si="326"/>
        <v>42225.666666666672</v>
      </c>
      <c r="T3467" s="7">
        <f t="shared" si="327"/>
        <v>42200.625833333332</v>
      </c>
    </row>
    <row r="3468" spans="1:20" ht="28.8" x14ac:dyDescent="0.5500000000000000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5">
        <v>1461108450</v>
      </c>
      <c r="J3468">
        <v>1455928050</v>
      </c>
      <c r="K3468" t="b">
        <v>0</v>
      </c>
      <c r="L3468">
        <v>61</v>
      </c>
      <c r="M3468">
        <f t="shared" si="325"/>
        <v>72.95</v>
      </c>
      <c r="N3468" t="b">
        <v>1</v>
      </c>
      <c r="O3468">
        <f t="shared" si="328"/>
        <v>127</v>
      </c>
      <c r="P3468" t="s">
        <v>8271</v>
      </c>
      <c r="Q3468" t="str">
        <f t="shared" si="329"/>
        <v>theater</v>
      </c>
      <c r="R3468" t="str">
        <f t="shared" si="330"/>
        <v>plays</v>
      </c>
      <c r="S3468" s="7">
        <f t="shared" si="326"/>
        <v>42479.977430555555</v>
      </c>
      <c r="T3468" s="7">
        <f t="shared" si="327"/>
        <v>42420.019097222219</v>
      </c>
    </row>
    <row r="3469" spans="1:20" x14ac:dyDescent="0.5500000000000000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5">
        <v>1426864032</v>
      </c>
      <c r="J3469">
        <v>1424275632</v>
      </c>
      <c r="K3469" t="b">
        <v>0</v>
      </c>
      <c r="L3469">
        <v>47</v>
      </c>
      <c r="M3469">
        <f t="shared" si="325"/>
        <v>64.47</v>
      </c>
      <c r="N3469" t="b">
        <v>1</v>
      </c>
      <c r="O3469">
        <f t="shared" si="328"/>
        <v>101</v>
      </c>
      <c r="P3469" t="s">
        <v>8271</v>
      </c>
      <c r="Q3469" t="str">
        <f t="shared" si="329"/>
        <v>theater</v>
      </c>
      <c r="R3469" t="str">
        <f t="shared" si="330"/>
        <v>plays</v>
      </c>
      <c r="S3469" s="7">
        <f t="shared" si="326"/>
        <v>42083.630000000005</v>
      </c>
      <c r="T3469" s="7">
        <f t="shared" si="327"/>
        <v>42053.671666666662</v>
      </c>
    </row>
    <row r="3470" spans="1:20" ht="43.2" x14ac:dyDescent="0.5500000000000000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5">
        <v>1474426800</v>
      </c>
      <c r="J3470">
        <v>1471976529</v>
      </c>
      <c r="K3470" t="b">
        <v>0</v>
      </c>
      <c r="L3470">
        <v>17</v>
      </c>
      <c r="M3470">
        <f t="shared" si="325"/>
        <v>716.35</v>
      </c>
      <c r="N3470" t="b">
        <v>1</v>
      </c>
      <c r="O3470">
        <f t="shared" si="328"/>
        <v>122</v>
      </c>
      <c r="P3470" t="s">
        <v>8271</v>
      </c>
      <c r="Q3470" t="str">
        <f t="shared" si="329"/>
        <v>theater</v>
      </c>
      <c r="R3470" t="str">
        <f t="shared" si="330"/>
        <v>plays</v>
      </c>
      <c r="S3470" s="7">
        <f t="shared" si="326"/>
        <v>42634.125</v>
      </c>
      <c r="T3470" s="7">
        <f t="shared" si="327"/>
        <v>42605.765381944439</v>
      </c>
    </row>
    <row r="3471" spans="1:20" ht="43.2" x14ac:dyDescent="0.5500000000000000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5">
        <v>1461857045</v>
      </c>
      <c r="J3471">
        <v>1459265045</v>
      </c>
      <c r="K3471" t="b">
        <v>0</v>
      </c>
      <c r="L3471">
        <v>63</v>
      </c>
      <c r="M3471">
        <f t="shared" si="325"/>
        <v>50.4</v>
      </c>
      <c r="N3471" t="b">
        <v>1</v>
      </c>
      <c r="O3471">
        <f t="shared" si="328"/>
        <v>113</v>
      </c>
      <c r="P3471" t="s">
        <v>8271</v>
      </c>
      <c r="Q3471" t="str">
        <f t="shared" si="329"/>
        <v>theater</v>
      </c>
      <c r="R3471" t="str">
        <f t="shared" si="330"/>
        <v>plays</v>
      </c>
      <c r="S3471" s="7">
        <f t="shared" si="326"/>
        <v>42488.641724537039</v>
      </c>
      <c r="T3471" s="7">
        <f t="shared" si="327"/>
        <v>42458.641724537039</v>
      </c>
    </row>
    <row r="3472" spans="1:20" ht="28.8" x14ac:dyDescent="0.5500000000000000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5">
        <v>1468618680</v>
      </c>
      <c r="J3472">
        <v>1465345902</v>
      </c>
      <c r="K3472" t="b">
        <v>0</v>
      </c>
      <c r="L3472">
        <v>9</v>
      </c>
      <c r="M3472">
        <f t="shared" si="325"/>
        <v>41.67</v>
      </c>
      <c r="N3472" t="b">
        <v>1</v>
      </c>
      <c r="O3472">
        <f t="shared" si="328"/>
        <v>150</v>
      </c>
      <c r="P3472" t="s">
        <v>8271</v>
      </c>
      <c r="Q3472" t="str">
        <f t="shared" si="329"/>
        <v>theater</v>
      </c>
      <c r="R3472" t="str">
        <f t="shared" si="330"/>
        <v>plays</v>
      </c>
      <c r="S3472" s="7">
        <f t="shared" si="326"/>
        <v>42566.901388888888</v>
      </c>
      <c r="T3472" s="7">
        <f t="shared" si="327"/>
        <v>42529.022013888884</v>
      </c>
    </row>
    <row r="3473" spans="1:20" ht="43.2" hidden="1" x14ac:dyDescent="0.5500000000000000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5">
        <v>1409515200</v>
      </c>
      <c r="J3473">
        <v>1405971690</v>
      </c>
      <c r="K3473" t="b">
        <v>0</v>
      </c>
      <c r="L3473">
        <v>30</v>
      </c>
      <c r="M3473">
        <f t="shared" si="325"/>
        <v>35.770000000000003</v>
      </c>
      <c r="N3473" t="b">
        <v>1</v>
      </c>
      <c r="O3473">
        <f t="shared" si="328"/>
        <v>215</v>
      </c>
      <c r="P3473" t="s">
        <v>8271</v>
      </c>
      <c r="Q3473" t="str">
        <f t="shared" si="329"/>
        <v>theater</v>
      </c>
      <c r="R3473" t="str">
        <f t="shared" si="330"/>
        <v>plays</v>
      </c>
      <c r="S3473" s="7">
        <f t="shared" si="326"/>
        <v>41882.833333333336</v>
      </c>
      <c r="T3473" s="7">
        <f t="shared" si="327"/>
        <v>41841.820486111108</v>
      </c>
    </row>
    <row r="3474" spans="1:20" ht="43.2" x14ac:dyDescent="0.5500000000000000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5">
        <v>1415253540</v>
      </c>
      <c r="J3474">
        <v>1413432331</v>
      </c>
      <c r="K3474" t="b">
        <v>0</v>
      </c>
      <c r="L3474">
        <v>23</v>
      </c>
      <c r="M3474">
        <f t="shared" si="325"/>
        <v>88.74</v>
      </c>
      <c r="N3474" t="b">
        <v>1</v>
      </c>
      <c r="O3474">
        <f t="shared" si="328"/>
        <v>102</v>
      </c>
      <c r="P3474" t="s">
        <v>8271</v>
      </c>
      <c r="Q3474" t="str">
        <f t="shared" si="329"/>
        <v>theater</v>
      </c>
      <c r="R3474" t="str">
        <f t="shared" si="330"/>
        <v>plays</v>
      </c>
      <c r="S3474" s="7">
        <f t="shared" si="326"/>
        <v>41949.249305555553</v>
      </c>
      <c r="T3474" s="7">
        <f t="shared" si="327"/>
        <v>41928.170497685183</v>
      </c>
    </row>
    <row r="3475" spans="1:20" ht="43.2" x14ac:dyDescent="0.5500000000000000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5">
        <v>1426883220</v>
      </c>
      <c r="J3475">
        <v>1425067296</v>
      </c>
      <c r="K3475" t="b">
        <v>0</v>
      </c>
      <c r="L3475">
        <v>33</v>
      </c>
      <c r="M3475">
        <f t="shared" si="325"/>
        <v>148.47999999999999</v>
      </c>
      <c r="N3475" t="b">
        <v>1</v>
      </c>
      <c r="O3475">
        <f t="shared" si="328"/>
        <v>100</v>
      </c>
      <c r="P3475" t="s">
        <v>8271</v>
      </c>
      <c r="Q3475" t="str">
        <f t="shared" si="329"/>
        <v>theater</v>
      </c>
      <c r="R3475" t="str">
        <f t="shared" si="330"/>
        <v>plays</v>
      </c>
      <c r="S3475" s="7">
        <f t="shared" si="326"/>
        <v>42083.852083333331</v>
      </c>
      <c r="T3475" s="7">
        <f t="shared" si="327"/>
        <v>42062.834444444445</v>
      </c>
    </row>
    <row r="3476" spans="1:20" ht="43.2" hidden="1" x14ac:dyDescent="0.5500000000000000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5">
        <v>1469016131</v>
      </c>
      <c r="J3476">
        <v>1466424131</v>
      </c>
      <c r="K3476" t="b">
        <v>0</v>
      </c>
      <c r="L3476">
        <v>39</v>
      </c>
      <c r="M3476">
        <f t="shared" si="325"/>
        <v>51.79</v>
      </c>
      <c r="N3476" t="b">
        <v>1</v>
      </c>
      <c r="O3476">
        <f t="shared" si="328"/>
        <v>101</v>
      </c>
      <c r="P3476" t="s">
        <v>8271</v>
      </c>
      <c r="Q3476" t="str">
        <f t="shared" si="329"/>
        <v>theater</v>
      </c>
      <c r="R3476" t="str">
        <f t="shared" si="330"/>
        <v>plays</v>
      </c>
      <c r="S3476" s="7">
        <f t="shared" si="326"/>
        <v>42571.501516203702</v>
      </c>
      <c r="T3476" s="7">
        <f t="shared" si="327"/>
        <v>42541.501516203702</v>
      </c>
    </row>
    <row r="3477" spans="1:20" ht="43.2" hidden="1" x14ac:dyDescent="0.5500000000000000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5">
        <v>1414972800</v>
      </c>
      <c r="J3477">
        <v>1412629704</v>
      </c>
      <c r="K3477" t="b">
        <v>0</v>
      </c>
      <c r="L3477">
        <v>17</v>
      </c>
      <c r="M3477">
        <f t="shared" si="325"/>
        <v>20</v>
      </c>
      <c r="N3477" t="b">
        <v>1</v>
      </c>
      <c r="O3477">
        <f t="shared" si="328"/>
        <v>113</v>
      </c>
      <c r="P3477" t="s">
        <v>8271</v>
      </c>
      <c r="Q3477" t="str">
        <f t="shared" si="329"/>
        <v>theater</v>
      </c>
      <c r="R3477" t="str">
        <f t="shared" si="330"/>
        <v>plays</v>
      </c>
      <c r="S3477" s="7">
        <f t="shared" si="326"/>
        <v>41946</v>
      </c>
      <c r="T3477" s="7">
        <f t="shared" si="327"/>
        <v>41918.880833333329</v>
      </c>
    </row>
    <row r="3478" spans="1:20" ht="43.2" x14ac:dyDescent="0.5500000000000000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5">
        <v>1414378800</v>
      </c>
      <c r="J3478">
        <v>1412836990</v>
      </c>
      <c r="K3478" t="b">
        <v>0</v>
      </c>
      <c r="L3478">
        <v>6</v>
      </c>
      <c r="M3478">
        <f t="shared" si="325"/>
        <v>52</v>
      </c>
      <c r="N3478" t="b">
        <v>1</v>
      </c>
      <c r="O3478">
        <f t="shared" si="328"/>
        <v>104</v>
      </c>
      <c r="P3478" t="s">
        <v>8271</v>
      </c>
      <c r="Q3478" t="str">
        <f t="shared" si="329"/>
        <v>theater</v>
      </c>
      <c r="R3478" t="str">
        <f t="shared" si="330"/>
        <v>plays</v>
      </c>
      <c r="S3478" s="7">
        <f t="shared" si="326"/>
        <v>41939.125</v>
      </c>
      <c r="T3478" s="7">
        <f t="shared" si="327"/>
        <v>41921.279976851853</v>
      </c>
    </row>
    <row r="3479" spans="1:20" ht="43.2" x14ac:dyDescent="0.5500000000000000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5">
        <v>1431831600</v>
      </c>
      <c r="J3479">
        <v>1430761243</v>
      </c>
      <c r="K3479" t="b">
        <v>0</v>
      </c>
      <c r="L3479">
        <v>39</v>
      </c>
      <c r="M3479">
        <f t="shared" si="325"/>
        <v>53.23</v>
      </c>
      <c r="N3479" t="b">
        <v>1</v>
      </c>
      <c r="O3479">
        <f t="shared" si="328"/>
        <v>115</v>
      </c>
      <c r="P3479" t="s">
        <v>8271</v>
      </c>
      <c r="Q3479" t="str">
        <f t="shared" si="329"/>
        <v>theater</v>
      </c>
      <c r="R3479" t="str">
        <f t="shared" si="330"/>
        <v>plays</v>
      </c>
      <c r="S3479" s="7">
        <f t="shared" si="326"/>
        <v>42141.125</v>
      </c>
      <c r="T3479" s="7">
        <f t="shared" si="327"/>
        <v>42128.736608796295</v>
      </c>
    </row>
    <row r="3480" spans="1:20" ht="43.2" x14ac:dyDescent="0.5500000000000000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5">
        <v>1426539600</v>
      </c>
      <c r="J3480">
        <v>1424296822</v>
      </c>
      <c r="K3480" t="b">
        <v>0</v>
      </c>
      <c r="L3480">
        <v>57</v>
      </c>
      <c r="M3480">
        <f t="shared" si="325"/>
        <v>39.6</v>
      </c>
      <c r="N3480" t="b">
        <v>1</v>
      </c>
      <c r="O3480">
        <f t="shared" si="328"/>
        <v>113</v>
      </c>
      <c r="P3480" t="s">
        <v>8271</v>
      </c>
      <c r="Q3480" t="str">
        <f t="shared" si="329"/>
        <v>theater</v>
      </c>
      <c r="R3480" t="str">
        <f t="shared" si="330"/>
        <v>plays</v>
      </c>
      <c r="S3480" s="7">
        <f t="shared" si="326"/>
        <v>42079.875</v>
      </c>
      <c r="T3480" s="7">
        <f t="shared" si="327"/>
        <v>42053.916921296302</v>
      </c>
    </row>
    <row r="3481" spans="1:20" ht="43.2" hidden="1" x14ac:dyDescent="0.5500000000000000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5">
        <v>1403382680</v>
      </c>
      <c r="J3481">
        <v>1400790680</v>
      </c>
      <c r="K3481" t="b">
        <v>0</v>
      </c>
      <c r="L3481">
        <v>56</v>
      </c>
      <c r="M3481">
        <f t="shared" si="325"/>
        <v>34.25</v>
      </c>
      <c r="N3481" t="b">
        <v>1</v>
      </c>
      <c r="O3481">
        <f t="shared" si="328"/>
        <v>128</v>
      </c>
      <c r="P3481" t="s">
        <v>8271</v>
      </c>
      <c r="Q3481" t="str">
        <f t="shared" si="329"/>
        <v>theater</v>
      </c>
      <c r="R3481" t="str">
        <f t="shared" si="330"/>
        <v>plays</v>
      </c>
      <c r="S3481" s="7">
        <f t="shared" si="326"/>
        <v>41811.855092592588</v>
      </c>
      <c r="T3481" s="7">
        <f t="shared" si="327"/>
        <v>41781.855092592588</v>
      </c>
    </row>
    <row r="3482" spans="1:20" ht="43.2" x14ac:dyDescent="0.5500000000000000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5">
        <v>1436562000</v>
      </c>
      <c r="J3482">
        <v>1434440227</v>
      </c>
      <c r="K3482" t="b">
        <v>0</v>
      </c>
      <c r="L3482">
        <v>13</v>
      </c>
      <c r="M3482">
        <f t="shared" si="325"/>
        <v>164.62</v>
      </c>
      <c r="N3482" t="b">
        <v>1</v>
      </c>
      <c r="O3482">
        <f t="shared" si="328"/>
        <v>143</v>
      </c>
      <c r="P3482" t="s">
        <v>8271</v>
      </c>
      <c r="Q3482" t="str">
        <f t="shared" si="329"/>
        <v>theater</v>
      </c>
      <c r="R3482" t="str">
        <f t="shared" si="330"/>
        <v>plays</v>
      </c>
      <c r="S3482" s="7">
        <f t="shared" si="326"/>
        <v>42195.875</v>
      </c>
      <c r="T3482" s="7">
        <f t="shared" si="327"/>
        <v>42171.317442129628</v>
      </c>
    </row>
    <row r="3483" spans="1:20" ht="43.2" hidden="1" x14ac:dyDescent="0.5500000000000000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5">
        <v>1420178188</v>
      </c>
      <c r="J3483">
        <v>1418709388</v>
      </c>
      <c r="K3483" t="b">
        <v>0</v>
      </c>
      <c r="L3483">
        <v>95</v>
      </c>
      <c r="M3483">
        <f t="shared" si="325"/>
        <v>125.05</v>
      </c>
      <c r="N3483" t="b">
        <v>1</v>
      </c>
      <c r="O3483">
        <f t="shared" si="328"/>
        <v>119</v>
      </c>
      <c r="P3483" t="s">
        <v>8271</v>
      </c>
      <c r="Q3483" t="str">
        <f t="shared" si="329"/>
        <v>theater</v>
      </c>
      <c r="R3483" t="str">
        <f t="shared" si="330"/>
        <v>plays</v>
      </c>
      <c r="S3483" s="7">
        <f t="shared" si="326"/>
        <v>42006.24754629629</v>
      </c>
      <c r="T3483" s="7">
        <f t="shared" si="327"/>
        <v>41989.24754629629</v>
      </c>
    </row>
    <row r="3484" spans="1:20" ht="43.2" hidden="1" x14ac:dyDescent="0.5500000000000000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5">
        <v>1404671466</v>
      </c>
      <c r="J3484">
        <v>1402079466</v>
      </c>
      <c r="K3484" t="b">
        <v>0</v>
      </c>
      <c r="L3484">
        <v>80</v>
      </c>
      <c r="M3484">
        <f t="shared" si="325"/>
        <v>51.88</v>
      </c>
      <c r="N3484" t="b">
        <v>1</v>
      </c>
      <c r="O3484">
        <f t="shared" si="328"/>
        <v>138</v>
      </c>
      <c r="P3484" t="s">
        <v>8271</v>
      </c>
      <c r="Q3484" t="str">
        <f t="shared" si="329"/>
        <v>theater</v>
      </c>
      <c r="R3484" t="str">
        <f t="shared" si="330"/>
        <v>plays</v>
      </c>
      <c r="S3484" s="7">
        <f t="shared" si="326"/>
        <v>41826.771597222221</v>
      </c>
      <c r="T3484" s="7">
        <f t="shared" si="327"/>
        <v>41796.771597222221</v>
      </c>
    </row>
    <row r="3485" spans="1:20" ht="43.2" x14ac:dyDescent="0.5500000000000000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5">
        <v>1404403381</v>
      </c>
      <c r="J3485">
        <v>1401811381</v>
      </c>
      <c r="K3485" t="b">
        <v>0</v>
      </c>
      <c r="L3485">
        <v>133</v>
      </c>
      <c r="M3485">
        <f t="shared" si="325"/>
        <v>40.29</v>
      </c>
      <c r="N3485" t="b">
        <v>1</v>
      </c>
      <c r="O3485">
        <f t="shared" si="328"/>
        <v>160</v>
      </c>
      <c r="P3485" t="s">
        <v>8271</v>
      </c>
      <c r="Q3485" t="str">
        <f t="shared" si="329"/>
        <v>theater</v>
      </c>
      <c r="R3485" t="str">
        <f t="shared" si="330"/>
        <v>plays</v>
      </c>
      <c r="S3485" s="7">
        <f t="shared" si="326"/>
        <v>41823.668761574074</v>
      </c>
      <c r="T3485" s="7">
        <f t="shared" si="327"/>
        <v>41793.668761574074</v>
      </c>
    </row>
    <row r="3486" spans="1:20" ht="43.2" x14ac:dyDescent="0.5500000000000000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5">
        <v>1466014499</v>
      </c>
      <c r="J3486">
        <v>1463422499</v>
      </c>
      <c r="K3486" t="b">
        <v>0</v>
      </c>
      <c r="L3486">
        <v>44</v>
      </c>
      <c r="M3486">
        <f t="shared" si="325"/>
        <v>64.91</v>
      </c>
      <c r="N3486" t="b">
        <v>1</v>
      </c>
      <c r="O3486">
        <f t="shared" si="328"/>
        <v>114</v>
      </c>
      <c r="P3486" t="s">
        <v>8271</v>
      </c>
      <c r="Q3486" t="str">
        <f t="shared" si="329"/>
        <v>theater</v>
      </c>
      <c r="R3486" t="str">
        <f t="shared" si="330"/>
        <v>plays</v>
      </c>
      <c r="S3486" s="7">
        <f t="shared" si="326"/>
        <v>42536.760405092587</v>
      </c>
      <c r="T3486" s="7">
        <f t="shared" si="327"/>
        <v>42506.760405092587</v>
      </c>
    </row>
    <row r="3487" spans="1:20" ht="43.2" x14ac:dyDescent="0.5500000000000000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5">
        <v>1454431080</v>
      </c>
      <c r="J3487">
        <v>1451839080</v>
      </c>
      <c r="K3487" t="b">
        <v>0</v>
      </c>
      <c r="L3487">
        <v>30</v>
      </c>
      <c r="M3487">
        <f t="shared" si="325"/>
        <v>55.33</v>
      </c>
      <c r="N3487" t="b">
        <v>1</v>
      </c>
      <c r="O3487">
        <f t="shared" si="328"/>
        <v>101</v>
      </c>
      <c r="P3487" t="s">
        <v>8271</v>
      </c>
      <c r="Q3487" t="str">
        <f t="shared" si="329"/>
        <v>theater</v>
      </c>
      <c r="R3487" t="str">
        <f t="shared" si="330"/>
        <v>plays</v>
      </c>
      <c r="S3487" s="7">
        <f t="shared" si="326"/>
        <v>42402.693055555559</v>
      </c>
      <c r="T3487" s="7">
        <f t="shared" si="327"/>
        <v>42372.693055555559</v>
      </c>
    </row>
    <row r="3488" spans="1:20" ht="43.2" x14ac:dyDescent="0.5500000000000000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5">
        <v>1433314740</v>
      </c>
      <c r="J3488">
        <v>1430600401</v>
      </c>
      <c r="K3488" t="b">
        <v>0</v>
      </c>
      <c r="L3488">
        <v>56</v>
      </c>
      <c r="M3488">
        <f t="shared" si="325"/>
        <v>83.14</v>
      </c>
      <c r="N3488" t="b">
        <v>1</v>
      </c>
      <c r="O3488">
        <f t="shared" si="328"/>
        <v>155</v>
      </c>
      <c r="P3488" t="s">
        <v>8271</v>
      </c>
      <c r="Q3488" t="str">
        <f t="shared" si="329"/>
        <v>theater</v>
      </c>
      <c r="R3488" t="str">
        <f t="shared" si="330"/>
        <v>plays</v>
      </c>
      <c r="S3488" s="7">
        <f t="shared" si="326"/>
        <v>42158.290972222225</v>
      </c>
      <c r="T3488" s="7">
        <f t="shared" si="327"/>
        <v>42126.87501157407</v>
      </c>
    </row>
    <row r="3489" spans="1:20" ht="43.2" hidden="1" x14ac:dyDescent="0.5500000000000000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5">
        <v>1435185252</v>
      </c>
      <c r="J3489">
        <v>1432593252</v>
      </c>
      <c r="K3489" t="b">
        <v>0</v>
      </c>
      <c r="L3489">
        <v>66</v>
      </c>
      <c r="M3489">
        <f t="shared" si="325"/>
        <v>38.71</v>
      </c>
      <c r="N3489" t="b">
        <v>1</v>
      </c>
      <c r="O3489">
        <f t="shared" si="328"/>
        <v>128</v>
      </c>
      <c r="P3489" t="s">
        <v>8271</v>
      </c>
      <c r="Q3489" t="str">
        <f t="shared" si="329"/>
        <v>theater</v>
      </c>
      <c r="R3489" t="str">
        <f t="shared" si="330"/>
        <v>plays</v>
      </c>
      <c r="S3489" s="7">
        <f t="shared" si="326"/>
        <v>42179.940416666665</v>
      </c>
      <c r="T3489" s="7">
        <f t="shared" si="327"/>
        <v>42149.940416666665</v>
      </c>
    </row>
    <row r="3490" spans="1:20" ht="43.2" x14ac:dyDescent="0.5500000000000000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5">
        <v>1429286400</v>
      </c>
      <c r="J3490">
        <v>1427221560</v>
      </c>
      <c r="K3490" t="b">
        <v>0</v>
      </c>
      <c r="L3490">
        <v>29</v>
      </c>
      <c r="M3490">
        <f t="shared" si="325"/>
        <v>125.38</v>
      </c>
      <c r="N3490" t="b">
        <v>1</v>
      </c>
      <c r="O3490">
        <f t="shared" si="328"/>
        <v>121</v>
      </c>
      <c r="P3490" t="s">
        <v>8271</v>
      </c>
      <c r="Q3490" t="str">
        <f t="shared" si="329"/>
        <v>theater</v>
      </c>
      <c r="R3490" t="str">
        <f t="shared" si="330"/>
        <v>plays</v>
      </c>
      <c r="S3490" s="7">
        <f t="shared" si="326"/>
        <v>42111.666666666672</v>
      </c>
      <c r="T3490" s="7">
        <f t="shared" si="327"/>
        <v>42087.768055555556</v>
      </c>
    </row>
    <row r="3491" spans="1:20" ht="43.2" hidden="1" x14ac:dyDescent="0.5500000000000000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5">
        <v>1400965200</v>
      </c>
      <c r="J3491">
        <v>1398352531</v>
      </c>
      <c r="K3491" t="b">
        <v>0</v>
      </c>
      <c r="L3491">
        <v>72</v>
      </c>
      <c r="M3491">
        <f t="shared" si="325"/>
        <v>78.260000000000005</v>
      </c>
      <c r="N3491" t="b">
        <v>1</v>
      </c>
      <c r="O3491">
        <f t="shared" si="328"/>
        <v>113</v>
      </c>
      <c r="P3491" t="s">
        <v>8271</v>
      </c>
      <c r="Q3491" t="str">
        <f t="shared" si="329"/>
        <v>theater</v>
      </c>
      <c r="R3491" t="str">
        <f t="shared" si="330"/>
        <v>plays</v>
      </c>
      <c r="S3491" s="7">
        <f t="shared" si="326"/>
        <v>41783.875</v>
      </c>
      <c r="T3491" s="7">
        <f t="shared" si="327"/>
        <v>41753.635775462964</v>
      </c>
    </row>
    <row r="3492" spans="1:20" ht="43.2" x14ac:dyDescent="0.5500000000000000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5">
        <v>1460574924</v>
      </c>
      <c r="J3492">
        <v>1457982924</v>
      </c>
      <c r="K3492" t="b">
        <v>0</v>
      </c>
      <c r="L3492">
        <v>27</v>
      </c>
      <c r="M3492">
        <f t="shared" si="325"/>
        <v>47.22</v>
      </c>
      <c r="N3492" t="b">
        <v>1</v>
      </c>
      <c r="O3492">
        <f t="shared" si="328"/>
        <v>128</v>
      </c>
      <c r="P3492" t="s">
        <v>8271</v>
      </c>
      <c r="Q3492" t="str">
        <f t="shared" si="329"/>
        <v>theater</v>
      </c>
      <c r="R3492" t="str">
        <f t="shared" si="330"/>
        <v>plays</v>
      </c>
      <c r="S3492" s="7">
        <f t="shared" si="326"/>
        <v>42473.802361111113</v>
      </c>
      <c r="T3492" s="7">
        <f t="shared" si="327"/>
        <v>42443.802361111113</v>
      </c>
    </row>
    <row r="3493" spans="1:20" ht="43.2" x14ac:dyDescent="0.5500000000000000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5">
        <v>1431928784</v>
      </c>
      <c r="J3493">
        <v>1430114384</v>
      </c>
      <c r="K3493" t="b">
        <v>0</v>
      </c>
      <c r="L3493">
        <v>10</v>
      </c>
      <c r="M3493">
        <f t="shared" si="325"/>
        <v>79.099999999999994</v>
      </c>
      <c r="N3493" t="b">
        <v>1</v>
      </c>
      <c r="O3493">
        <f t="shared" si="328"/>
        <v>158</v>
      </c>
      <c r="P3493" t="s">
        <v>8271</v>
      </c>
      <c r="Q3493" t="str">
        <f t="shared" si="329"/>
        <v>theater</v>
      </c>
      <c r="R3493" t="str">
        <f t="shared" si="330"/>
        <v>plays</v>
      </c>
      <c r="S3493" s="7">
        <f t="shared" si="326"/>
        <v>42142.249814814815</v>
      </c>
      <c r="T3493" s="7">
        <f t="shared" si="327"/>
        <v>42121.249814814815</v>
      </c>
    </row>
    <row r="3494" spans="1:20" ht="43.2" x14ac:dyDescent="0.5500000000000000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5">
        <v>1445818397</v>
      </c>
      <c r="J3494">
        <v>1442794397</v>
      </c>
      <c r="K3494" t="b">
        <v>0</v>
      </c>
      <c r="L3494">
        <v>35</v>
      </c>
      <c r="M3494">
        <f t="shared" si="325"/>
        <v>114.29</v>
      </c>
      <c r="N3494" t="b">
        <v>1</v>
      </c>
      <c r="O3494">
        <f t="shared" si="328"/>
        <v>105</v>
      </c>
      <c r="P3494" t="s">
        <v>8271</v>
      </c>
      <c r="Q3494" t="str">
        <f t="shared" si="329"/>
        <v>theater</v>
      </c>
      <c r="R3494" t="str">
        <f t="shared" si="330"/>
        <v>plays</v>
      </c>
      <c r="S3494" s="7">
        <f t="shared" si="326"/>
        <v>42303.009224537032</v>
      </c>
      <c r="T3494" s="7">
        <f t="shared" si="327"/>
        <v>42268.009224537032</v>
      </c>
    </row>
    <row r="3495" spans="1:20" ht="43.2" x14ac:dyDescent="0.5500000000000000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5">
        <v>1408252260</v>
      </c>
      <c r="J3495">
        <v>1406580436</v>
      </c>
      <c r="K3495" t="b">
        <v>0</v>
      </c>
      <c r="L3495">
        <v>29</v>
      </c>
      <c r="M3495">
        <f t="shared" si="325"/>
        <v>51.72</v>
      </c>
      <c r="N3495" t="b">
        <v>1</v>
      </c>
      <c r="O3495">
        <f t="shared" si="328"/>
        <v>100</v>
      </c>
      <c r="P3495" t="s">
        <v>8271</v>
      </c>
      <c r="Q3495" t="str">
        <f t="shared" si="329"/>
        <v>theater</v>
      </c>
      <c r="R3495" t="str">
        <f t="shared" si="330"/>
        <v>plays</v>
      </c>
      <c r="S3495" s="7">
        <f t="shared" si="326"/>
        <v>41868.21597222222</v>
      </c>
      <c r="T3495" s="7">
        <f t="shared" si="327"/>
        <v>41848.866157407407</v>
      </c>
    </row>
    <row r="3496" spans="1:20" ht="43.2" x14ac:dyDescent="0.5500000000000000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5">
        <v>1480140000</v>
      </c>
      <c r="J3496">
        <v>1479186575</v>
      </c>
      <c r="K3496" t="b">
        <v>0</v>
      </c>
      <c r="L3496">
        <v>13</v>
      </c>
      <c r="M3496">
        <f t="shared" si="325"/>
        <v>30.77</v>
      </c>
      <c r="N3496" t="b">
        <v>1</v>
      </c>
      <c r="O3496">
        <f t="shared" si="328"/>
        <v>100</v>
      </c>
      <c r="P3496" t="s">
        <v>8271</v>
      </c>
      <c r="Q3496" t="str">
        <f t="shared" si="329"/>
        <v>theater</v>
      </c>
      <c r="R3496" t="str">
        <f t="shared" si="330"/>
        <v>plays</v>
      </c>
      <c r="S3496" s="7">
        <f t="shared" si="326"/>
        <v>42700.25</v>
      </c>
      <c r="T3496" s="7">
        <f t="shared" si="327"/>
        <v>42689.214988425927</v>
      </c>
    </row>
    <row r="3497" spans="1:20" ht="43.2" hidden="1" x14ac:dyDescent="0.5500000000000000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5">
        <v>1414862280</v>
      </c>
      <c r="J3497">
        <v>1412360309</v>
      </c>
      <c r="K3497" t="b">
        <v>0</v>
      </c>
      <c r="L3497">
        <v>72</v>
      </c>
      <c r="M3497">
        <f t="shared" si="325"/>
        <v>74.209999999999994</v>
      </c>
      <c r="N3497" t="b">
        <v>1</v>
      </c>
      <c r="O3497">
        <f t="shared" si="328"/>
        <v>107</v>
      </c>
      <c r="P3497" t="s">
        <v>8271</v>
      </c>
      <c r="Q3497" t="str">
        <f t="shared" si="329"/>
        <v>theater</v>
      </c>
      <c r="R3497" t="str">
        <f t="shared" si="330"/>
        <v>plays</v>
      </c>
      <c r="S3497" s="7">
        <f t="shared" si="326"/>
        <v>41944.720833333333</v>
      </c>
      <c r="T3497" s="7">
        <f t="shared" si="327"/>
        <v>41915.762835648151</v>
      </c>
    </row>
    <row r="3498" spans="1:20" ht="43.2" x14ac:dyDescent="0.5500000000000000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5">
        <v>1473625166</v>
      </c>
      <c r="J3498">
        <v>1470169166</v>
      </c>
      <c r="K3498" t="b">
        <v>0</v>
      </c>
      <c r="L3498">
        <v>78</v>
      </c>
      <c r="M3498">
        <f t="shared" si="325"/>
        <v>47.85</v>
      </c>
      <c r="N3498" t="b">
        <v>1</v>
      </c>
      <c r="O3498">
        <f t="shared" si="328"/>
        <v>124</v>
      </c>
      <c r="P3498" t="s">
        <v>8271</v>
      </c>
      <c r="Q3498" t="str">
        <f t="shared" si="329"/>
        <v>theater</v>
      </c>
      <c r="R3498" t="str">
        <f t="shared" si="330"/>
        <v>plays</v>
      </c>
      <c r="S3498" s="7">
        <f t="shared" si="326"/>
        <v>42624.846828703703</v>
      </c>
      <c r="T3498" s="7">
        <f t="shared" si="327"/>
        <v>42584.846828703703</v>
      </c>
    </row>
    <row r="3499" spans="1:20" ht="43.2" x14ac:dyDescent="0.5500000000000000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5">
        <v>1464904800</v>
      </c>
      <c r="J3499">
        <v>1463852904</v>
      </c>
      <c r="K3499" t="b">
        <v>0</v>
      </c>
      <c r="L3499">
        <v>49</v>
      </c>
      <c r="M3499">
        <f t="shared" si="325"/>
        <v>34.409999999999997</v>
      </c>
      <c r="N3499" t="b">
        <v>1</v>
      </c>
      <c r="O3499">
        <f t="shared" si="328"/>
        <v>109</v>
      </c>
      <c r="P3499" t="s">
        <v>8271</v>
      </c>
      <c r="Q3499" t="str">
        <f t="shared" si="329"/>
        <v>theater</v>
      </c>
      <c r="R3499" t="str">
        <f t="shared" si="330"/>
        <v>plays</v>
      </c>
      <c r="S3499" s="7">
        <f t="shared" si="326"/>
        <v>42523.916666666672</v>
      </c>
      <c r="T3499" s="7">
        <f t="shared" si="327"/>
        <v>42511.741944444439</v>
      </c>
    </row>
    <row r="3500" spans="1:20" ht="43.2" hidden="1" x14ac:dyDescent="0.5500000000000000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5">
        <v>1464471840</v>
      </c>
      <c r="J3500">
        <v>1459309704</v>
      </c>
      <c r="K3500" t="b">
        <v>0</v>
      </c>
      <c r="L3500">
        <v>42</v>
      </c>
      <c r="M3500">
        <f t="shared" si="325"/>
        <v>40.24</v>
      </c>
      <c r="N3500" t="b">
        <v>1</v>
      </c>
      <c r="O3500">
        <f t="shared" si="328"/>
        <v>102</v>
      </c>
      <c r="P3500" t="s">
        <v>8271</v>
      </c>
      <c r="Q3500" t="str">
        <f t="shared" si="329"/>
        <v>theater</v>
      </c>
      <c r="R3500" t="str">
        <f t="shared" si="330"/>
        <v>plays</v>
      </c>
      <c r="S3500" s="7">
        <f t="shared" si="326"/>
        <v>42518.905555555553</v>
      </c>
      <c r="T3500" s="7">
        <f t="shared" si="327"/>
        <v>42459.15861111111</v>
      </c>
    </row>
    <row r="3501" spans="1:20" ht="43.2" x14ac:dyDescent="0.5500000000000000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5">
        <v>1435733940</v>
      </c>
      <c r="J3501">
        <v>1431046325</v>
      </c>
      <c r="K3501" t="b">
        <v>0</v>
      </c>
      <c r="L3501">
        <v>35</v>
      </c>
      <c r="M3501">
        <f t="shared" si="325"/>
        <v>60.29</v>
      </c>
      <c r="N3501" t="b">
        <v>1</v>
      </c>
      <c r="O3501">
        <f t="shared" si="328"/>
        <v>106</v>
      </c>
      <c r="P3501" t="s">
        <v>8271</v>
      </c>
      <c r="Q3501" t="str">
        <f t="shared" si="329"/>
        <v>theater</v>
      </c>
      <c r="R3501" t="str">
        <f t="shared" si="330"/>
        <v>plays</v>
      </c>
      <c r="S3501" s="7">
        <f t="shared" si="326"/>
        <v>42186.290972222225</v>
      </c>
      <c r="T3501" s="7">
        <f t="shared" si="327"/>
        <v>42132.036168981482</v>
      </c>
    </row>
    <row r="3502" spans="1:20" ht="43.2" x14ac:dyDescent="0.5500000000000000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5">
        <v>1457326740</v>
      </c>
      <c r="J3502">
        <v>1455919438</v>
      </c>
      <c r="K3502" t="b">
        <v>0</v>
      </c>
      <c r="L3502">
        <v>42</v>
      </c>
      <c r="M3502">
        <f t="shared" si="325"/>
        <v>25.31</v>
      </c>
      <c r="N3502" t="b">
        <v>1</v>
      </c>
      <c r="O3502">
        <f t="shared" si="328"/>
        <v>106</v>
      </c>
      <c r="P3502" t="s">
        <v>8271</v>
      </c>
      <c r="Q3502" t="str">
        <f t="shared" si="329"/>
        <v>theater</v>
      </c>
      <c r="R3502" t="str">
        <f t="shared" si="330"/>
        <v>plays</v>
      </c>
      <c r="S3502" s="7">
        <f t="shared" si="326"/>
        <v>42436.207638888889</v>
      </c>
      <c r="T3502" s="7">
        <f t="shared" si="327"/>
        <v>42419.91942129629</v>
      </c>
    </row>
    <row r="3503" spans="1:20" ht="43.2" hidden="1" x14ac:dyDescent="0.5500000000000000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5">
        <v>1441995595</v>
      </c>
      <c r="J3503">
        <v>1439835595</v>
      </c>
      <c r="K3503" t="b">
        <v>0</v>
      </c>
      <c r="L3503">
        <v>42</v>
      </c>
      <c r="M3503">
        <f t="shared" si="325"/>
        <v>35.950000000000003</v>
      </c>
      <c r="N3503" t="b">
        <v>1</v>
      </c>
      <c r="O3503">
        <f t="shared" si="328"/>
        <v>101</v>
      </c>
      <c r="P3503" t="s">
        <v>8271</v>
      </c>
      <c r="Q3503" t="str">
        <f t="shared" si="329"/>
        <v>theater</v>
      </c>
      <c r="R3503" t="str">
        <f t="shared" si="330"/>
        <v>plays</v>
      </c>
      <c r="S3503" s="7">
        <f t="shared" si="326"/>
        <v>42258.763831018514</v>
      </c>
      <c r="T3503" s="7">
        <f t="shared" si="327"/>
        <v>42233.763831018514</v>
      </c>
    </row>
    <row r="3504" spans="1:20" ht="43.2" x14ac:dyDescent="0.5500000000000000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5">
        <v>1458100740</v>
      </c>
      <c r="J3504">
        <v>1456862924</v>
      </c>
      <c r="K3504" t="b">
        <v>0</v>
      </c>
      <c r="L3504">
        <v>31</v>
      </c>
      <c r="M3504">
        <f t="shared" si="325"/>
        <v>136</v>
      </c>
      <c r="N3504" t="b">
        <v>1</v>
      </c>
      <c r="O3504">
        <f t="shared" si="328"/>
        <v>105</v>
      </c>
      <c r="P3504" t="s">
        <v>8271</v>
      </c>
      <c r="Q3504" t="str">
        <f t="shared" si="329"/>
        <v>theater</v>
      </c>
      <c r="R3504" t="str">
        <f t="shared" si="330"/>
        <v>plays</v>
      </c>
      <c r="S3504" s="7">
        <f t="shared" si="326"/>
        <v>42445.165972222225</v>
      </c>
      <c r="T3504" s="7">
        <f t="shared" si="327"/>
        <v>42430.839398148149</v>
      </c>
    </row>
    <row r="3505" spans="1:20" ht="43.2" hidden="1" x14ac:dyDescent="0.5500000000000000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5">
        <v>1469359728</v>
      </c>
      <c r="J3505">
        <v>1466767728</v>
      </c>
      <c r="K3505" t="b">
        <v>0</v>
      </c>
      <c r="L3505">
        <v>38</v>
      </c>
      <c r="M3505">
        <f t="shared" si="325"/>
        <v>70.760000000000005</v>
      </c>
      <c r="N3505" t="b">
        <v>1</v>
      </c>
      <c r="O3505">
        <f t="shared" si="328"/>
        <v>108</v>
      </c>
      <c r="P3505" t="s">
        <v>8271</v>
      </c>
      <c r="Q3505" t="str">
        <f t="shared" si="329"/>
        <v>theater</v>
      </c>
      <c r="R3505" t="str">
        <f t="shared" si="330"/>
        <v>plays</v>
      </c>
      <c r="S3505" s="7">
        <f t="shared" si="326"/>
        <v>42575.478333333333</v>
      </c>
      <c r="T3505" s="7">
        <f t="shared" si="327"/>
        <v>42545.478333333333</v>
      </c>
    </row>
    <row r="3506" spans="1:20" ht="43.2" x14ac:dyDescent="0.5500000000000000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5">
        <v>1447959491</v>
      </c>
      <c r="J3506">
        <v>1445363891</v>
      </c>
      <c r="K3506" t="b">
        <v>0</v>
      </c>
      <c r="L3506">
        <v>8</v>
      </c>
      <c r="M3506">
        <f t="shared" si="325"/>
        <v>125</v>
      </c>
      <c r="N3506" t="b">
        <v>1</v>
      </c>
      <c r="O3506">
        <f t="shared" si="328"/>
        <v>100</v>
      </c>
      <c r="P3506" t="s">
        <v>8271</v>
      </c>
      <c r="Q3506" t="str">
        <f t="shared" si="329"/>
        <v>theater</v>
      </c>
      <c r="R3506" t="str">
        <f t="shared" si="330"/>
        <v>plays</v>
      </c>
      <c r="S3506" s="7">
        <f t="shared" si="326"/>
        <v>42327.790405092594</v>
      </c>
      <c r="T3506" s="7">
        <f t="shared" si="327"/>
        <v>42297.748738425929</v>
      </c>
    </row>
    <row r="3507" spans="1:20" ht="86.4" x14ac:dyDescent="0.5500000000000000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5">
        <v>1399953600</v>
      </c>
      <c r="J3507">
        <v>1398983245</v>
      </c>
      <c r="K3507" t="b">
        <v>0</v>
      </c>
      <c r="L3507">
        <v>39</v>
      </c>
      <c r="M3507">
        <f t="shared" si="325"/>
        <v>66.510000000000005</v>
      </c>
      <c r="N3507" t="b">
        <v>1</v>
      </c>
      <c r="O3507">
        <f t="shared" si="328"/>
        <v>104</v>
      </c>
      <c r="P3507" t="s">
        <v>8271</v>
      </c>
      <c r="Q3507" t="str">
        <f t="shared" si="329"/>
        <v>theater</v>
      </c>
      <c r="R3507" t="str">
        <f t="shared" si="330"/>
        <v>plays</v>
      </c>
      <c r="S3507" s="7">
        <f t="shared" si="326"/>
        <v>41772.166666666664</v>
      </c>
      <c r="T3507" s="7">
        <f t="shared" si="327"/>
        <v>41760.935706018521</v>
      </c>
    </row>
    <row r="3508" spans="1:20" ht="43.2" x14ac:dyDescent="0.5500000000000000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5">
        <v>1408815440</v>
      </c>
      <c r="J3508">
        <v>1404927440</v>
      </c>
      <c r="K3508" t="b">
        <v>0</v>
      </c>
      <c r="L3508">
        <v>29</v>
      </c>
      <c r="M3508">
        <f t="shared" si="325"/>
        <v>105</v>
      </c>
      <c r="N3508" t="b">
        <v>1</v>
      </c>
      <c r="O3508">
        <f t="shared" si="328"/>
        <v>102</v>
      </c>
      <c r="P3508" t="s">
        <v>8271</v>
      </c>
      <c r="Q3508" t="str">
        <f t="shared" si="329"/>
        <v>theater</v>
      </c>
      <c r="R3508" t="str">
        <f t="shared" si="330"/>
        <v>plays</v>
      </c>
      <c r="S3508" s="7">
        <f t="shared" si="326"/>
        <v>41874.734259259261</v>
      </c>
      <c r="T3508" s="7">
        <f t="shared" si="327"/>
        <v>41829.734259259261</v>
      </c>
    </row>
    <row r="3509" spans="1:20" ht="28.8" x14ac:dyDescent="0.5500000000000000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5">
        <v>1464732537</v>
      </c>
      <c r="J3509">
        <v>1462140537</v>
      </c>
      <c r="K3509" t="b">
        <v>0</v>
      </c>
      <c r="L3509">
        <v>72</v>
      </c>
      <c r="M3509">
        <f t="shared" si="325"/>
        <v>145</v>
      </c>
      <c r="N3509" t="b">
        <v>1</v>
      </c>
      <c r="O3509">
        <f t="shared" si="328"/>
        <v>104</v>
      </c>
      <c r="P3509" t="s">
        <v>8271</v>
      </c>
      <c r="Q3509" t="str">
        <f t="shared" si="329"/>
        <v>theater</v>
      </c>
      <c r="R3509" t="str">
        <f t="shared" si="330"/>
        <v>plays</v>
      </c>
      <c r="S3509" s="7">
        <f t="shared" si="326"/>
        <v>42521.92288194444</v>
      </c>
      <c r="T3509" s="7">
        <f t="shared" si="327"/>
        <v>42491.92288194444</v>
      </c>
    </row>
    <row r="3510" spans="1:20" ht="43.2" hidden="1" x14ac:dyDescent="0.5500000000000000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5">
        <v>1462914000</v>
      </c>
      <c r="J3510">
        <v>1460914253</v>
      </c>
      <c r="K3510" t="b">
        <v>0</v>
      </c>
      <c r="L3510">
        <v>15</v>
      </c>
      <c r="M3510">
        <f t="shared" si="325"/>
        <v>12</v>
      </c>
      <c r="N3510" t="b">
        <v>1</v>
      </c>
      <c r="O3510">
        <f t="shared" si="328"/>
        <v>180</v>
      </c>
      <c r="P3510" t="s">
        <v>8271</v>
      </c>
      <c r="Q3510" t="str">
        <f t="shared" si="329"/>
        <v>theater</v>
      </c>
      <c r="R3510" t="str">
        <f t="shared" si="330"/>
        <v>plays</v>
      </c>
      <c r="S3510" s="7">
        <f t="shared" si="326"/>
        <v>42500.875</v>
      </c>
      <c r="T3510" s="7">
        <f t="shared" si="327"/>
        <v>42477.729780092588</v>
      </c>
    </row>
    <row r="3511" spans="1:20" ht="43.2" x14ac:dyDescent="0.5500000000000000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5">
        <v>1416545700</v>
      </c>
      <c r="J3511">
        <v>1415392666</v>
      </c>
      <c r="K3511" t="b">
        <v>0</v>
      </c>
      <c r="L3511">
        <v>33</v>
      </c>
      <c r="M3511">
        <f t="shared" si="325"/>
        <v>96.67</v>
      </c>
      <c r="N3511" t="b">
        <v>1</v>
      </c>
      <c r="O3511">
        <f t="shared" si="328"/>
        <v>106</v>
      </c>
      <c r="P3511" t="s">
        <v>8271</v>
      </c>
      <c r="Q3511" t="str">
        <f t="shared" si="329"/>
        <v>theater</v>
      </c>
      <c r="R3511" t="str">
        <f t="shared" si="330"/>
        <v>plays</v>
      </c>
      <c r="S3511" s="7">
        <f t="shared" si="326"/>
        <v>41964.204861111109</v>
      </c>
      <c r="T3511" s="7">
        <f t="shared" si="327"/>
        <v>41950.859560185185</v>
      </c>
    </row>
    <row r="3512" spans="1:20" ht="43.2" x14ac:dyDescent="0.5500000000000000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5">
        <v>1404312846</v>
      </c>
      <c r="J3512">
        <v>1402584846</v>
      </c>
      <c r="K3512" t="b">
        <v>0</v>
      </c>
      <c r="L3512">
        <v>15</v>
      </c>
      <c r="M3512">
        <f t="shared" si="325"/>
        <v>60.33</v>
      </c>
      <c r="N3512" t="b">
        <v>1</v>
      </c>
      <c r="O3512">
        <f t="shared" si="328"/>
        <v>101</v>
      </c>
      <c r="P3512" t="s">
        <v>8271</v>
      </c>
      <c r="Q3512" t="str">
        <f t="shared" si="329"/>
        <v>theater</v>
      </c>
      <c r="R3512" t="str">
        <f t="shared" si="330"/>
        <v>plays</v>
      </c>
      <c r="S3512" s="7">
        <f t="shared" si="326"/>
        <v>41822.62090277778</v>
      </c>
      <c r="T3512" s="7">
        <f t="shared" si="327"/>
        <v>41802.62090277778</v>
      </c>
    </row>
    <row r="3513" spans="1:20" ht="43.2" hidden="1" x14ac:dyDescent="0.5500000000000000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5">
        <v>1415385000</v>
      </c>
      <c r="J3513">
        <v>1413406695</v>
      </c>
      <c r="K3513" t="b">
        <v>0</v>
      </c>
      <c r="L3513">
        <v>19</v>
      </c>
      <c r="M3513">
        <f t="shared" si="325"/>
        <v>79.89</v>
      </c>
      <c r="N3513" t="b">
        <v>1</v>
      </c>
      <c r="O3513">
        <f t="shared" si="328"/>
        <v>101</v>
      </c>
      <c r="P3513" t="s">
        <v>8271</v>
      </c>
      <c r="Q3513" t="str">
        <f t="shared" si="329"/>
        <v>theater</v>
      </c>
      <c r="R3513" t="str">
        <f t="shared" si="330"/>
        <v>plays</v>
      </c>
      <c r="S3513" s="7">
        <f t="shared" si="326"/>
        <v>41950.770833333336</v>
      </c>
      <c r="T3513" s="7">
        <f t="shared" si="327"/>
        <v>41927.873784722222</v>
      </c>
    </row>
    <row r="3514" spans="1:20" ht="43.2" hidden="1" x14ac:dyDescent="0.5500000000000000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5">
        <v>1429789992</v>
      </c>
      <c r="J3514">
        <v>1424609592</v>
      </c>
      <c r="K3514" t="b">
        <v>0</v>
      </c>
      <c r="L3514">
        <v>17</v>
      </c>
      <c r="M3514">
        <f t="shared" si="325"/>
        <v>58.82</v>
      </c>
      <c r="N3514" t="b">
        <v>1</v>
      </c>
      <c r="O3514">
        <f t="shared" si="328"/>
        <v>100</v>
      </c>
      <c r="P3514" t="s">
        <v>8271</v>
      </c>
      <c r="Q3514" t="str">
        <f t="shared" si="329"/>
        <v>theater</v>
      </c>
      <c r="R3514" t="str">
        <f t="shared" si="330"/>
        <v>plays</v>
      </c>
      <c r="S3514" s="7">
        <f t="shared" si="326"/>
        <v>42117.49527777778</v>
      </c>
      <c r="T3514" s="7">
        <f t="shared" si="327"/>
        <v>42057.536944444444</v>
      </c>
    </row>
    <row r="3515" spans="1:20" ht="43.2" x14ac:dyDescent="0.5500000000000000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5">
        <v>1401857940</v>
      </c>
      <c r="J3515">
        <v>1400725112</v>
      </c>
      <c r="K3515" t="b">
        <v>0</v>
      </c>
      <c r="L3515">
        <v>44</v>
      </c>
      <c r="M3515">
        <f t="shared" si="325"/>
        <v>75.34</v>
      </c>
      <c r="N3515" t="b">
        <v>1</v>
      </c>
      <c r="O3515">
        <f t="shared" si="328"/>
        <v>118</v>
      </c>
      <c r="P3515" t="s">
        <v>8271</v>
      </c>
      <c r="Q3515" t="str">
        <f t="shared" si="329"/>
        <v>theater</v>
      </c>
      <c r="R3515" t="str">
        <f t="shared" si="330"/>
        <v>plays</v>
      </c>
      <c r="S3515" s="7">
        <f t="shared" si="326"/>
        <v>41794.207638888889</v>
      </c>
      <c r="T3515" s="7">
        <f t="shared" si="327"/>
        <v>41781.096203703702</v>
      </c>
    </row>
    <row r="3516" spans="1:20" ht="43.2" x14ac:dyDescent="0.5500000000000000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5">
        <v>1422853140</v>
      </c>
      <c r="J3516">
        <v>1421439552</v>
      </c>
      <c r="K3516" t="b">
        <v>0</v>
      </c>
      <c r="L3516">
        <v>10</v>
      </c>
      <c r="M3516">
        <f t="shared" si="325"/>
        <v>55</v>
      </c>
      <c r="N3516" t="b">
        <v>1</v>
      </c>
      <c r="O3516">
        <f t="shared" si="328"/>
        <v>110</v>
      </c>
      <c r="P3516" t="s">
        <v>8271</v>
      </c>
      <c r="Q3516" t="str">
        <f t="shared" si="329"/>
        <v>theater</v>
      </c>
      <c r="R3516" t="str">
        <f t="shared" si="330"/>
        <v>plays</v>
      </c>
      <c r="S3516" s="7">
        <f t="shared" si="326"/>
        <v>42037.207638888889</v>
      </c>
      <c r="T3516" s="7">
        <f t="shared" si="327"/>
        <v>42020.846666666665</v>
      </c>
    </row>
    <row r="3517" spans="1:20" ht="43.2" x14ac:dyDescent="0.5500000000000000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5">
        <v>1433097171</v>
      </c>
      <c r="J3517">
        <v>1430505171</v>
      </c>
      <c r="K3517" t="b">
        <v>0</v>
      </c>
      <c r="L3517">
        <v>46</v>
      </c>
      <c r="M3517">
        <f t="shared" si="325"/>
        <v>66.959999999999994</v>
      </c>
      <c r="N3517" t="b">
        <v>1</v>
      </c>
      <c r="O3517">
        <f t="shared" si="328"/>
        <v>103</v>
      </c>
      <c r="P3517" t="s">
        <v>8271</v>
      </c>
      <c r="Q3517" t="str">
        <f t="shared" si="329"/>
        <v>theater</v>
      </c>
      <c r="R3517" t="str">
        <f t="shared" si="330"/>
        <v>plays</v>
      </c>
      <c r="S3517" s="7">
        <f t="shared" si="326"/>
        <v>42155.772812499999</v>
      </c>
      <c r="T3517" s="7">
        <f t="shared" si="327"/>
        <v>42125.772812499999</v>
      </c>
    </row>
    <row r="3518" spans="1:20" ht="43.2" x14ac:dyDescent="0.5500000000000000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5">
        <v>1410145200</v>
      </c>
      <c r="J3518">
        <v>1407197670</v>
      </c>
      <c r="K3518" t="b">
        <v>0</v>
      </c>
      <c r="L3518">
        <v>11</v>
      </c>
      <c r="M3518">
        <f t="shared" si="325"/>
        <v>227.27</v>
      </c>
      <c r="N3518" t="b">
        <v>1</v>
      </c>
      <c r="O3518">
        <f t="shared" si="328"/>
        <v>100</v>
      </c>
      <c r="P3518" t="s">
        <v>8271</v>
      </c>
      <c r="Q3518" t="str">
        <f t="shared" si="329"/>
        <v>theater</v>
      </c>
      <c r="R3518" t="str">
        <f t="shared" si="330"/>
        <v>plays</v>
      </c>
      <c r="S3518" s="7">
        <f t="shared" si="326"/>
        <v>41890.125</v>
      </c>
      <c r="T3518" s="7">
        <f t="shared" si="327"/>
        <v>41856.010069444441</v>
      </c>
    </row>
    <row r="3519" spans="1:20" ht="43.2" hidden="1" x14ac:dyDescent="0.5500000000000000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5">
        <v>1404471600</v>
      </c>
      <c r="J3519">
        <v>1401910634</v>
      </c>
      <c r="K3519" t="b">
        <v>0</v>
      </c>
      <c r="L3519">
        <v>13</v>
      </c>
      <c r="M3519">
        <f t="shared" si="325"/>
        <v>307.69</v>
      </c>
      <c r="N3519" t="b">
        <v>1</v>
      </c>
      <c r="O3519">
        <f t="shared" si="328"/>
        <v>100</v>
      </c>
      <c r="P3519" t="s">
        <v>8271</v>
      </c>
      <c r="Q3519" t="str">
        <f t="shared" si="329"/>
        <v>theater</v>
      </c>
      <c r="R3519" t="str">
        <f t="shared" si="330"/>
        <v>plays</v>
      </c>
      <c r="S3519" s="7">
        <f t="shared" si="326"/>
        <v>41824.458333333336</v>
      </c>
      <c r="T3519" s="7">
        <f t="shared" si="327"/>
        <v>41794.817523148151</v>
      </c>
    </row>
    <row r="3520" spans="1:20" ht="43.2" x14ac:dyDescent="0.5500000000000000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5">
        <v>1412259660</v>
      </c>
      <c r="J3520">
        <v>1410461299</v>
      </c>
      <c r="K3520" t="b">
        <v>0</v>
      </c>
      <c r="L3520">
        <v>33</v>
      </c>
      <c r="M3520">
        <f t="shared" si="325"/>
        <v>50.02</v>
      </c>
      <c r="N3520" t="b">
        <v>1</v>
      </c>
      <c r="O3520">
        <f t="shared" si="328"/>
        <v>110</v>
      </c>
      <c r="P3520" t="s">
        <v>8271</v>
      </c>
      <c r="Q3520" t="str">
        <f t="shared" si="329"/>
        <v>theater</v>
      </c>
      <c r="R3520" t="str">
        <f t="shared" si="330"/>
        <v>plays</v>
      </c>
      <c r="S3520" s="7">
        <f t="shared" si="326"/>
        <v>41914.597916666666</v>
      </c>
      <c r="T3520" s="7">
        <f t="shared" si="327"/>
        <v>41893.783553240741</v>
      </c>
    </row>
    <row r="3521" spans="1:20" ht="43.2" hidden="1" x14ac:dyDescent="0.5500000000000000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5">
        <v>1425478950</v>
      </c>
      <c r="J3521">
        <v>1422886950</v>
      </c>
      <c r="K3521" t="b">
        <v>0</v>
      </c>
      <c r="L3521">
        <v>28</v>
      </c>
      <c r="M3521">
        <f t="shared" si="325"/>
        <v>72.39</v>
      </c>
      <c r="N3521" t="b">
        <v>1</v>
      </c>
      <c r="O3521">
        <f t="shared" si="328"/>
        <v>101</v>
      </c>
      <c r="P3521" t="s">
        <v>8271</v>
      </c>
      <c r="Q3521" t="str">
        <f t="shared" si="329"/>
        <v>theater</v>
      </c>
      <c r="R3521" t="str">
        <f t="shared" si="330"/>
        <v>plays</v>
      </c>
      <c r="S3521" s="7">
        <f t="shared" si="326"/>
        <v>42067.598958333328</v>
      </c>
      <c r="T3521" s="7">
        <f t="shared" si="327"/>
        <v>42037.598958333328</v>
      </c>
    </row>
    <row r="3522" spans="1:20" ht="28.8" hidden="1" x14ac:dyDescent="0.5500000000000000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5">
        <v>1441547220</v>
      </c>
      <c r="J3522">
        <v>1439322412</v>
      </c>
      <c r="K3522" t="b">
        <v>0</v>
      </c>
      <c r="L3522">
        <v>21</v>
      </c>
      <c r="M3522">
        <f t="shared" ref="M3522:M3585" si="331">IF(L3522=0,0,ROUND(E3522/L3522,2))</f>
        <v>95.95</v>
      </c>
      <c r="N3522" t="b">
        <v>1</v>
      </c>
      <c r="O3522">
        <f t="shared" si="328"/>
        <v>101</v>
      </c>
      <c r="P3522" t="s">
        <v>8271</v>
      </c>
      <c r="Q3522" t="str">
        <f t="shared" si="329"/>
        <v>theater</v>
      </c>
      <c r="R3522" t="str">
        <f t="shared" si="330"/>
        <v>plays</v>
      </c>
      <c r="S3522" s="7">
        <f t="shared" ref="S3522:S3585" si="332">(((I3522/60)/60)/24)+DATE(1970,1,1)</f>
        <v>42253.57430555555</v>
      </c>
      <c r="T3522" s="7">
        <f t="shared" ref="T3522:T3585" si="333">(((J3522/60)/60)/24)+DATE(1970,1,1)</f>
        <v>42227.824212962965</v>
      </c>
    </row>
    <row r="3523" spans="1:20" ht="43.2" x14ac:dyDescent="0.5500000000000000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5">
        <v>1411980020</v>
      </c>
      <c r="J3523">
        <v>1409388020</v>
      </c>
      <c r="K3523" t="b">
        <v>0</v>
      </c>
      <c r="L3523">
        <v>13</v>
      </c>
      <c r="M3523">
        <f t="shared" si="331"/>
        <v>45.62</v>
      </c>
      <c r="N3523" t="b">
        <v>1</v>
      </c>
      <c r="O3523">
        <f t="shared" ref="O3523:O3586" si="334">ROUND(($E3523*100)/$D3523,0)</f>
        <v>169</v>
      </c>
      <c r="P3523" t="s">
        <v>8271</v>
      </c>
      <c r="Q3523" t="str">
        <f t="shared" ref="Q3523:Q3586" si="335">LEFT(P3523,FIND("/",P3523)-1)</f>
        <v>theater</v>
      </c>
      <c r="R3523" t="str">
        <f t="shared" si="330"/>
        <v>plays</v>
      </c>
      <c r="S3523" s="7">
        <f t="shared" si="332"/>
        <v>41911.361342592594</v>
      </c>
      <c r="T3523" s="7">
        <f t="shared" si="333"/>
        <v>41881.361342592594</v>
      </c>
    </row>
    <row r="3524" spans="1:20" ht="43.2" hidden="1" x14ac:dyDescent="0.5500000000000000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5">
        <v>1442311560</v>
      </c>
      <c r="J3524">
        <v>1439924246</v>
      </c>
      <c r="K3524" t="b">
        <v>0</v>
      </c>
      <c r="L3524">
        <v>34</v>
      </c>
      <c r="M3524">
        <f t="shared" si="331"/>
        <v>41.03</v>
      </c>
      <c r="N3524" t="b">
        <v>1</v>
      </c>
      <c r="O3524">
        <f t="shared" si="334"/>
        <v>100</v>
      </c>
      <c r="P3524" t="s">
        <v>8271</v>
      </c>
      <c r="Q3524" t="str">
        <f t="shared" si="335"/>
        <v>theater</v>
      </c>
      <c r="R3524" t="str">
        <f t="shared" si="330"/>
        <v>plays</v>
      </c>
      <c r="S3524" s="7">
        <f t="shared" si="332"/>
        <v>42262.420833333337</v>
      </c>
      <c r="T3524" s="7">
        <f t="shared" si="333"/>
        <v>42234.789884259255</v>
      </c>
    </row>
    <row r="3525" spans="1:20" ht="43.2" hidden="1" x14ac:dyDescent="0.5500000000000000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5">
        <v>1474844400</v>
      </c>
      <c r="J3525">
        <v>1469871148</v>
      </c>
      <c r="K3525" t="b">
        <v>0</v>
      </c>
      <c r="L3525">
        <v>80</v>
      </c>
      <c r="M3525">
        <f t="shared" si="331"/>
        <v>56.83</v>
      </c>
      <c r="N3525" t="b">
        <v>1</v>
      </c>
      <c r="O3525">
        <f t="shared" si="334"/>
        <v>114</v>
      </c>
      <c r="P3525" t="s">
        <v>8271</v>
      </c>
      <c r="Q3525" t="str">
        <f t="shared" si="335"/>
        <v>theater</v>
      </c>
      <c r="R3525" t="str">
        <f t="shared" si="330"/>
        <v>plays</v>
      </c>
      <c r="S3525" s="7">
        <f t="shared" si="332"/>
        <v>42638.958333333328</v>
      </c>
      <c r="T3525" s="7">
        <f t="shared" si="333"/>
        <v>42581.397546296299</v>
      </c>
    </row>
    <row r="3526" spans="1:20" ht="43.2" x14ac:dyDescent="0.5500000000000000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5">
        <v>1410580800</v>
      </c>
      <c r="J3526">
        <v>1409336373</v>
      </c>
      <c r="K3526" t="b">
        <v>0</v>
      </c>
      <c r="L3526">
        <v>74</v>
      </c>
      <c r="M3526">
        <f t="shared" si="331"/>
        <v>137.24</v>
      </c>
      <c r="N3526" t="b">
        <v>1</v>
      </c>
      <c r="O3526">
        <f t="shared" si="334"/>
        <v>102</v>
      </c>
      <c r="P3526" t="s">
        <v>8271</v>
      </c>
      <c r="Q3526" t="str">
        <f t="shared" si="335"/>
        <v>theater</v>
      </c>
      <c r="R3526" t="str">
        <f t="shared" si="330"/>
        <v>plays</v>
      </c>
      <c r="S3526" s="7">
        <f t="shared" si="332"/>
        <v>41895.166666666664</v>
      </c>
      <c r="T3526" s="7">
        <f t="shared" si="333"/>
        <v>41880.76357638889</v>
      </c>
    </row>
    <row r="3527" spans="1:20" ht="43.2" x14ac:dyDescent="0.5500000000000000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5">
        <v>1439136000</v>
      </c>
      <c r="J3527">
        <v>1438188106</v>
      </c>
      <c r="K3527" t="b">
        <v>0</v>
      </c>
      <c r="L3527">
        <v>7</v>
      </c>
      <c r="M3527">
        <f t="shared" si="331"/>
        <v>75.709999999999994</v>
      </c>
      <c r="N3527" t="b">
        <v>1</v>
      </c>
      <c r="O3527">
        <f t="shared" si="334"/>
        <v>106</v>
      </c>
      <c r="P3527" t="s">
        <v>8271</v>
      </c>
      <c r="Q3527" t="str">
        <f t="shared" si="335"/>
        <v>theater</v>
      </c>
      <c r="R3527" t="str">
        <f t="shared" si="330"/>
        <v>plays</v>
      </c>
      <c r="S3527" s="7">
        <f t="shared" si="332"/>
        <v>42225.666666666672</v>
      </c>
      <c r="T3527" s="7">
        <f t="shared" si="333"/>
        <v>42214.6956712963</v>
      </c>
    </row>
    <row r="3528" spans="1:20" ht="43.2" x14ac:dyDescent="0.5500000000000000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5">
        <v>1461823140</v>
      </c>
      <c r="J3528">
        <v>1459411371</v>
      </c>
      <c r="K3528" t="b">
        <v>0</v>
      </c>
      <c r="L3528">
        <v>34</v>
      </c>
      <c r="M3528">
        <f t="shared" si="331"/>
        <v>99</v>
      </c>
      <c r="N3528" t="b">
        <v>1</v>
      </c>
      <c r="O3528">
        <f t="shared" si="334"/>
        <v>102</v>
      </c>
      <c r="P3528" t="s">
        <v>8271</v>
      </c>
      <c r="Q3528" t="str">
        <f t="shared" si="335"/>
        <v>theater</v>
      </c>
      <c r="R3528" t="str">
        <f t="shared" si="330"/>
        <v>plays</v>
      </c>
      <c r="S3528" s="7">
        <f t="shared" si="332"/>
        <v>42488.249305555553</v>
      </c>
      <c r="T3528" s="7">
        <f t="shared" si="333"/>
        <v>42460.335312499999</v>
      </c>
    </row>
    <row r="3529" spans="1:20" ht="43.2" x14ac:dyDescent="0.5500000000000000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5">
        <v>1436587140</v>
      </c>
      <c r="J3529">
        <v>1434069205</v>
      </c>
      <c r="K3529" t="b">
        <v>0</v>
      </c>
      <c r="L3529">
        <v>86</v>
      </c>
      <c r="M3529">
        <f t="shared" si="331"/>
        <v>81.569999999999993</v>
      </c>
      <c r="N3529" t="b">
        <v>1</v>
      </c>
      <c r="O3529">
        <f t="shared" si="334"/>
        <v>117</v>
      </c>
      <c r="P3529" t="s">
        <v>8271</v>
      </c>
      <c r="Q3529" t="str">
        <f t="shared" si="335"/>
        <v>theater</v>
      </c>
      <c r="R3529" t="str">
        <f t="shared" si="330"/>
        <v>plays</v>
      </c>
      <c r="S3529" s="7">
        <f t="shared" si="332"/>
        <v>42196.165972222225</v>
      </c>
      <c r="T3529" s="7">
        <f t="shared" si="333"/>
        <v>42167.023206018523</v>
      </c>
    </row>
    <row r="3530" spans="1:20" ht="43.2" hidden="1" x14ac:dyDescent="0.5500000000000000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5">
        <v>1484740918</v>
      </c>
      <c r="J3530">
        <v>1483012918</v>
      </c>
      <c r="K3530" t="b">
        <v>0</v>
      </c>
      <c r="L3530">
        <v>37</v>
      </c>
      <c r="M3530">
        <f t="shared" si="331"/>
        <v>45.11</v>
      </c>
      <c r="N3530" t="b">
        <v>1</v>
      </c>
      <c r="O3530">
        <f t="shared" si="334"/>
        <v>101</v>
      </c>
      <c r="P3530" t="s">
        <v>8271</v>
      </c>
      <c r="Q3530" t="str">
        <f t="shared" si="335"/>
        <v>theater</v>
      </c>
      <c r="R3530" t="str">
        <f t="shared" si="330"/>
        <v>plays</v>
      </c>
      <c r="S3530" s="7">
        <f t="shared" si="332"/>
        <v>42753.50136574074</v>
      </c>
      <c r="T3530" s="7">
        <f t="shared" si="333"/>
        <v>42733.50136574074</v>
      </c>
    </row>
    <row r="3531" spans="1:20" ht="43.2" x14ac:dyDescent="0.5500000000000000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5">
        <v>1436749200</v>
      </c>
      <c r="J3531">
        <v>1434997018</v>
      </c>
      <c r="K3531" t="b">
        <v>0</v>
      </c>
      <c r="L3531">
        <v>18</v>
      </c>
      <c r="M3531">
        <f t="shared" si="331"/>
        <v>36.67</v>
      </c>
      <c r="N3531" t="b">
        <v>1</v>
      </c>
      <c r="O3531">
        <f t="shared" si="334"/>
        <v>132</v>
      </c>
      <c r="P3531" t="s">
        <v>8271</v>
      </c>
      <c r="Q3531" t="str">
        <f t="shared" si="335"/>
        <v>theater</v>
      </c>
      <c r="R3531" t="str">
        <f t="shared" ref="R3531:R3594" si="336">RIGHT(P3531,LEN(P3531)-FIND("/",P3531))</f>
        <v>plays</v>
      </c>
      <c r="S3531" s="7">
        <f t="shared" si="332"/>
        <v>42198.041666666672</v>
      </c>
      <c r="T3531" s="7">
        <f t="shared" si="333"/>
        <v>42177.761782407411</v>
      </c>
    </row>
    <row r="3532" spans="1:20" ht="43.2" hidden="1" x14ac:dyDescent="0.5500000000000000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5">
        <v>1460318400</v>
      </c>
      <c r="J3532">
        <v>1457881057</v>
      </c>
      <c r="K3532" t="b">
        <v>0</v>
      </c>
      <c r="L3532">
        <v>22</v>
      </c>
      <c r="M3532">
        <f t="shared" si="331"/>
        <v>125</v>
      </c>
      <c r="N3532" t="b">
        <v>1</v>
      </c>
      <c r="O3532">
        <f t="shared" si="334"/>
        <v>100</v>
      </c>
      <c r="P3532" t="s">
        <v>8271</v>
      </c>
      <c r="Q3532" t="str">
        <f t="shared" si="335"/>
        <v>theater</v>
      </c>
      <c r="R3532" t="str">
        <f t="shared" si="336"/>
        <v>plays</v>
      </c>
      <c r="S3532" s="7">
        <f t="shared" si="332"/>
        <v>42470.833333333328</v>
      </c>
      <c r="T3532" s="7">
        <f t="shared" si="333"/>
        <v>42442.623344907406</v>
      </c>
    </row>
    <row r="3533" spans="1:20" x14ac:dyDescent="0.5500000000000000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5">
        <v>1467301334</v>
      </c>
      <c r="J3533">
        <v>1464709334</v>
      </c>
      <c r="K3533" t="b">
        <v>0</v>
      </c>
      <c r="L3533">
        <v>26</v>
      </c>
      <c r="M3533">
        <f t="shared" si="331"/>
        <v>49.23</v>
      </c>
      <c r="N3533" t="b">
        <v>1</v>
      </c>
      <c r="O3533">
        <f t="shared" si="334"/>
        <v>128</v>
      </c>
      <c r="P3533" t="s">
        <v>8271</v>
      </c>
      <c r="Q3533" t="str">
        <f t="shared" si="335"/>
        <v>theater</v>
      </c>
      <c r="R3533" t="str">
        <f t="shared" si="336"/>
        <v>plays</v>
      </c>
      <c r="S3533" s="7">
        <f t="shared" si="332"/>
        <v>42551.654328703706</v>
      </c>
      <c r="T3533" s="7">
        <f t="shared" si="333"/>
        <v>42521.654328703706</v>
      </c>
    </row>
    <row r="3534" spans="1:20" ht="43.2" x14ac:dyDescent="0.5500000000000000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5">
        <v>1411012740</v>
      </c>
      <c r="J3534">
        <v>1409667827</v>
      </c>
      <c r="K3534" t="b">
        <v>0</v>
      </c>
      <c r="L3534">
        <v>27</v>
      </c>
      <c r="M3534">
        <f t="shared" si="331"/>
        <v>42.3</v>
      </c>
      <c r="N3534" t="b">
        <v>1</v>
      </c>
      <c r="O3534">
        <f t="shared" si="334"/>
        <v>119</v>
      </c>
      <c r="P3534" t="s">
        <v>8271</v>
      </c>
      <c r="Q3534" t="str">
        <f t="shared" si="335"/>
        <v>theater</v>
      </c>
      <c r="R3534" t="str">
        <f t="shared" si="336"/>
        <v>plays</v>
      </c>
      <c r="S3534" s="7">
        <f t="shared" si="332"/>
        <v>41900.165972222225</v>
      </c>
      <c r="T3534" s="7">
        <f t="shared" si="333"/>
        <v>41884.599849537037</v>
      </c>
    </row>
    <row r="3535" spans="1:20" ht="43.2" x14ac:dyDescent="0.5500000000000000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5">
        <v>1447269367</v>
      </c>
      <c r="J3535">
        <v>1444673767</v>
      </c>
      <c r="K3535" t="b">
        <v>0</v>
      </c>
      <c r="L3535">
        <v>8</v>
      </c>
      <c r="M3535">
        <f t="shared" si="331"/>
        <v>78.88</v>
      </c>
      <c r="N3535" t="b">
        <v>1</v>
      </c>
      <c r="O3535">
        <f t="shared" si="334"/>
        <v>126</v>
      </c>
      <c r="P3535" t="s">
        <v>8271</v>
      </c>
      <c r="Q3535" t="str">
        <f t="shared" si="335"/>
        <v>theater</v>
      </c>
      <c r="R3535" t="str">
        <f t="shared" si="336"/>
        <v>plays</v>
      </c>
      <c r="S3535" s="7">
        <f t="shared" si="332"/>
        <v>42319.802858796291</v>
      </c>
      <c r="T3535" s="7">
        <f t="shared" si="333"/>
        <v>42289.761192129634</v>
      </c>
    </row>
    <row r="3536" spans="1:20" ht="28.8" x14ac:dyDescent="0.5500000000000000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5">
        <v>1443711623</v>
      </c>
      <c r="J3536">
        <v>1440687623</v>
      </c>
      <c r="K3536" t="b">
        <v>0</v>
      </c>
      <c r="L3536">
        <v>204</v>
      </c>
      <c r="M3536">
        <f t="shared" si="331"/>
        <v>38.28</v>
      </c>
      <c r="N3536" t="b">
        <v>1</v>
      </c>
      <c r="O3536">
        <f t="shared" si="334"/>
        <v>156</v>
      </c>
      <c r="P3536" t="s">
        <v>8271</v>
      </c>
      <c r="Q3536" t="str">
        <f t="shared" si="335"/>
        <v>theater</v>
      </c>
      <c r="R3536" t="str">
        <f t="shared" si="336"/>
        <v>plays</v>
      </c>
      <c r="S3536" s="7">
        <f t="shared" si="332"/>
        <v>42278.6252662037</v>
      </c>
      <c r="T3536" s="7">
        <f t="shared" si="333"/>
        <v>42243.6252662037</v>
      </c>
    </row>
    <row r="3537" spans="1:20" ht="43.2" hidden="1" x14ac:dyDescent="0.5500000000000000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5">
        <v>1443808800</v>
      </c>
      <c r="J3537">
        <v>1441120910</v>
      </c>
      <c r="K3537" t="b">
        <v>0</v>
      </c>
      <c r="L3537">
        <v>46</v>
      </c>
      <c r="M3537">
        <f t="shared" si="331"/>
        <v>44.85</v>
      </c>
      <c r="N3537" t="b">
        <v>1</v>
      </c>
      <c r="O3537">
        <f t="shared" si="334"/>
        <v>103</v>
      </c>
      <c r="P3537" t="s">
        <v>8271</v>
      </c>
      <c r="Q3537" t="str">
        <f t="shared" si="335"/>
        <v>theater</v>
      </c>
      <c r="R3537" t="str">
        <f t="shared" si="336"/>
        <v>plays</v>
      </c>
      <c r="S3537" s="7">
        <f t="shared" si="332"/>
        <v>42279.75</v>
      </c>
      <c r="T3537" s="7">
        <f t="shared" si="333"/>
        <v>42248.640162037031</v>
      </c>
    </row>
    <row r="3538" spans="1:20" ht="43.2" hidden="1" x14ac:dyDescent="0.5500000000000000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5">
        <v>1450612740</v>
      </c>
      <c r="J3538">
        <v>1448040425</v>
      </c>
      <c r="K3538" t="b">
        <v>0</v>
      </c>
      <c r="L3538">
        <v>17</v>
      </c>
      <c r="M3538">
        <f t="shared" si="331"/>
        <v>13.53</v>
      </c>
      <c r="N3538" t="b">
        <v>1</v>
      </c>
      <c r="O3538">
        <f t="shared" si="334"/>
        <v>153</v>
      </c>
      <c r="P3538" t="s">
        <v>8271</v>
      </c>
      <c r="Q3538" t="str">
        <f t="shared" si="335"/>
        <v>theater</v>
      </c>
      <c r="R3538" t="str">
        <f t="shared" si="336"/>
        <v>plays</v>
      </c>
      <c r="S3538" s="7">
        <f t="shared" si="332"/>
        <v>42358.499305555553</v>
      </c>
      <c r="T3538" s="7">
        <f t="shared" si="333"/>
        <v>42328.727141203708</v>
      </c>
    </row>
    <row r="3539" spans="1:20" ht="43.2" hidden="1" x14ac:dyDescent="0.5500000000000000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5">
        <v>1416211140</v>
      </c>
      <c r="J3539">
        <v>1413016216</v>
      </c>
      <c r="K3539" t="b">
        <v>0</v>
      </c>
      <c r="L3539">
        <v>28</v>
      </c>
      <c r="M3539">
        <f t="shared" si="331"/>
        <v>43.5</v>
      </c>
      <c r="N3539" t="b">
        <v>1</v>
      </c>
      <c r="O3539">
        <f t="shared" si="334"/>
        <v>180</v>
      </c>
      <c r="P3539" t="s">
        <v>8271</v>
      </c>
      <c r="Q3539" t="str">
        <f t="shared" si="335"/>
        <v>theater</v>
      </c>
      <c r="R3539" t="str">
        <f t="shared" si="336"/>
        <v>plays</v>
      </c>
      <c r="S3539" s="7">
        <f t="shared" si="332"/>
        <v>41960.332638888889</v>
      </c>
      <c r="T3539" s="7">
        <f t="shared" si="333"/>
        <v>41923.354351851849</v>
      </c>
    </row>
    <row r="3540" spans="1:20" ht="43.2" hidden="1" x14ac:dyDescent="0.5500000000000000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5">
        <v>1471428340</v>
      </c>
      <c r="J3540">
        <v>1469009140</v>
      </c>
      <c r="K3540" t="b">
        <v>0</v>
      </c>
      <c r="L3540">
        <v>83</v>
      </c>
      <c r="M3540">
        <f t="shared" si="331"/>
        <v>30.95</v>
      </c>
      <c r="N3540" t="b">
        <v>1</v>
      </c>
      <c r="O3540">
        <f t="shared" si="334"/>
        <v>128</v>
      </c>
      <c r="P3540" t="s">
        <v>8271</v>
      </c>
      <c r="Q3540" t="str">
        <f t="shared" si="335"/>
        <v>theater</v>
      </c>
      <c r="R3540" t="str">
        <f t="shared" si="336"/>
        <v>plays</v>
      </c>
      <c r="S3540" s="7">
        <f t="shared" si="332"/>
        <v>42599.420601851853</v>
      </c>
      <c r="T3540" s="7">
        <f t="shared" si="333"/>
        <v>42571.420601851853</v>
      </c>
    </row>
    <row r="3541" spans="1:20" ht="43.2" x14ac:dyDescent="0.5500000000000000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5">
        <v>1473358122</v>
      </c>
      <c r="J3541">
        <v>1471543722</v>
      </c>
      <c r="K3541" t="b">
        <v>0</v>
      </c>
      <c r="L3541">
        <v>13</v>
      </c>
      <c r="M3541">
        <f t="shared" si="331"/>
        <v>55.23</v>
      </c>
      <c r="N3541" t="b">
        <v>1</v>
      </c>
      <c r="O3541">
        <f t="shared" si="334"/>
        <v>120</v>
      </c>
      <c r="P3541" t="s">
        <v>8271</v>
      </c>
      <c r="Q3541" t="str">
        <f t="shared" si="335"/>
        <v>theater</v>
      </c>
      <c r="R3541" t="str">
        <f t="shared" si="336"/>
        <v>plays</v>
      </c>
      <c r="S3541" s="7">
        <f t="shared" si="332"/>
        <v>42621.756041666667</v>
      </c>
      <c r="T3541" s="7">
        <f t="shared" si="333"/>
        <v>42600.756041666667</v>
      </c>
    </row>
    <row r="3542" spans="1:20" ht="57.6" hidden="1" x14ac:dyDescent="0.5500000000000000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5">
        <v>1466899491</v>
      </c>
      <c r="J3542">
        <v>1464307491</v>
      </c>
      <c r="K3542" t="b">
        <v>0</v>
      </c>
      <c r="L3542">
        <v>8</v>
      </c>
      <c r="M3542">
        <f t="shared" si="331"/>
        <v>46.13</v>
      </c>
      <c r="N3542" t="b">
        <v>1</v>
      </c>
      <c r="O3542">
        <f t="shared" si="334"/>
        <v>123</v>
      </c>
      <c r="P3542" t="s">
        <v>8271</v>
      </c>
      <c r="Q3542" t="str">
        <f t="shared" si="335"/>
        <v>theater</v>
      </c>
      <c r="R3542" t="str">
        <f t="shared" si="336"/>
        <v>plays</v>
      </c>
      <c r="S3542" s="7">
        <f t="shared" si="332"/>
        <v>42547.003368055557</v>
      </c>
      <c r="T3542" s="7">
        <f t="shared" si="333"/>
        <v>42517.003368055557</v>
      </c>
    </row>
    <row r="3543" spans="1:20" ht="43.2" hidden="1" x14ac:dyDescent="0.5500000000000000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5">
        <v>1441042275</v>
      </c>
      <c r="J3543">
        <v>1438882275</v>
      </c>
      <c r="K3543" t="b">
        <v>0</v>
      </c>
      <c r="L3543">
        <v>32</v>
      </c>
      <c r="M3543">
        <f t="shared" si="331"/>
        <v>39.380000000000003</v>
      </c>
      <c r="N3543" t="b">
        <v>1</v>
      </c>
      <c r="O3543">
        <f t="shared" si="334"/>
        <v>105</v>
      </c>
      <c r="P3543" t="s">
        <v>8271</v>
      </c>
      <c r="Q3543" t="str">
        <f t="shared" si="335"/>
        <v>theater</v>
      </c>
      <c r="R3543" t="str">
        <f t="shared" si="336"/>
        <v>plays</v>
      </c>
      <c r="S3543" s="7">
        <f t="shared" si="332"/>
        <v>42247.730034722219</v>
      </c>
      <c r="T3543" s="7">
        <f t="shared" si="333"/>
        <v>42222.730034722219</v>
      </c>
    </row>
    <row r="3544" spans="1:20" ht="43.2" x14ac:dyDescent="0.5500000000000000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5">
        <v>1410099822</v>
      </c>
      <c r="J3544">
        <v>1404915822</v>
      </c>
      <c r="K3544" t="b">
        <v>0</v>
      </c>
      <c r="L3544">
        <v>85</v>
      </c>
      <c r="M3544">
        <f t="shared" si="331"/>
        <v>66.150000000000006</v>
      </c>
      <c r="N3544" t="b">
        <v>1</v>
      </c>
      <c r="O3544">
        <f t="shared" si="334"/>
        <v>102</v>
      </c>
      <c r="P3544" t="s">
        <v>8271</v>
      </c>
      <c r="Q3544" t="str">
        <f t="shared" si="335"/>
        <v>theater</v>
      </c>
      <c r="R3544" t="str">
        <f t="shared" si="336"/>
        <v>plays</v>
      </c>
      <c r="S3544" s="7">
        <f t="shared" si="332"/>
        <v>41889.599791666667</v>
      </c>
      <c r="T3544" s="7">
        <f t="shared" si="333"/>
        <v>41829.599791666667</v>
      </c>
    </row>
    <row r="3545" spans="1:20" ht="43.2" hidden="1" x14ac:dyDescent="0.5500000000000000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5">
        <v>1435255659</v>
      </c>
      <c r="J3545">
        <v>1432663659</v>
      </c>
      <c r="K3545" t="b">
        <v>0</v>
      </c>
      <c r="L3545">
        <v>29</v>
      </c>
      <c r="M3545">
        <f t="shared" si="331"/>
        <v>54.14</v>
      </c>
      <c r="N3545" t="b">
        <v>1</v>
      </c>
      <c r="O3545">
        <f t="shared" si="334"/>
        <v>105</v>
      </c>
      <c r="P3545" t="s">
        <v>8271</v>
      </c>
      <c r="Q3545" t="str">
        <f t="shared" si="335"/>
        <v>theater</v>
      </c>
      <c r="R3545" t="str">
        <f t="shared" si="336"/>
        <v>plays</v>
      </c>
      <c r="S3545" s="7">
        <f t="shared" si="332"/>
        <v>42180.755312499998</v>
      </c>
      <c r="T3545" s="7">
        <f t="shared" si="333"/>
        <v>42150.755312499998</v>
      </c>
    </row>
    <row r="3546" spans="1:20" ht="28.8" x14ac:dyDescent="0.5500000000000000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5">
        <v>1425758257</v>
      </c>
      <c r="J3546">
        <v>1423166257</v>
      </c>
      <c r="K3546" t="b">
        <v>0</v>
      </c>
      <c r="L3546">
        <v>24</v>
      </c>
      <c r="M3546">
        <f t="shared" si="331"/>
        <v>104.17</v>
      </c>
      <c r="N3546" t="b">
        <v>1</v>
      </c>
      <c r="O3546">
        <f t="shared" si="334"/>
        <v>100</v>
      </c>
      <c r="P3546" t="s">
        <v>8271</v>
      </c>
      <c r="Q3546" t="str">
        <f t="shared" si="335"/>
        <v>theater</v>
      </c>
      <c r="R3546" t="str">
        <f t="shared" si="336"/>
        <v>plays</v>
      </c>
      <c r="S3546" s="7">
        <f t="shared" si="332"/>
        <v>42070.831678240742</v>
      </c>
      <c r="T3546" s="7">
        <f t="shared" si="333"/>
        <v>42040.831678240742</v>
      </c>
    </row>
    <row r="3547" spans="1:20" ht="43.2" x14ac:dyDescent="0.5500000000000000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5">
        <v>1428780159</v>
      </c>
      <c r="J3547">
        <v>1426188159</v>
      </c>
      <c r="K3547" t="b">
        <v>0</v>
      </c>
      <c r="L3547">
        <v>8</v>
      </c>
      <c r="M3547">
        <f t="shared" si="331"/>
        <v>31.38</v>
      </c>
      <c r="N3547" t="b">
        <v>1</v>
      </c>
      <c r="O3547">
        <f t="shared" si="334"/>
        <v>100</v>
      </c>
      <c r="P3547" t="s">
        <v>8271</v>
      </c>
      <c r="Q3547" t="str">
        <f t="shared" si="335"/>
        <v>theater</v>
      </c>
      <c r="R3547" t="str">
        <f t="shared" si="336"/>
        <v>plays</v>
      </c>
      <c r="S3547" s="7">
        <f t="shared" si="332"/>
        <v>42105.807395833333</v>
      </c>
      <c r="T3547" s="7">
        <f t="shared" si="333"/>
        <v>42075.807395833333</v>
      </c>
    </row>
    <row r="3548" spans="1:20" ht="43.2" x14ac:dyDescent="0.5500000000000000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5">
        <v>1427860740</v>
      </c>
      <c r="J3548">
        <v>1426002684</v>
      </c>
      <c r="K3548" t="b">
        <v>0</v>
      </c>
      <c r="L3548">
        <v>19</v>
      </c>
      <c r="M3548">
        <f t="shared" si="331"/>
        <v>59.21</v>
      </c>
      <c r="N3548" t="b">
        <v>1</v>
      </c>
      <c r="O3548">
        <f t="shared" si="334"/>
        <v>102</v>
      </c>
      <c r="P3548" t="s">
        <v>8271</v>
      </c>
      <c r="Q3548" t="str">
        <f t="shared" si="335"/>
        <v>theater</v>
      </c>
      <c r="R3548" t="str">
        <f t="shared" si="336"/>
        <v>plays</v>
      </c>
      <c r="S3548" s="7">
        <f t="shared" si="332"/>
        <v>42095.165972222225</v>
      </c>
      <c r="T3548" s="7">
        <f t="shared" si="333"/>
        <v>42073.660694444443</v>
      </c>
    </row>
    <row r="3549" spans="1:20" ht="43.2" x14ac:dyDescent="0.5500000000000000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5">
        <v>1463198340</v>
      </c>
      <c r="J3549">
        <v>1461117201</v>
      </c>
      <c r="K3549" t="b">
        <v>0</v>
      </c>
      <c r="L3549">
        <v>336</v>
      </c>
      <c r="M3549">
        <f t="shared" si="331"/>
        <v>119.18</v>
      </c>
      <c r="N3549" t="b">
        <v>1</v>
      </c>
      <c r="O3549">
        <f t="shared" si="334"/>
        <v>114</v>
      </c>
      <c r="P3549" t="s">
        <v>8271</v>
      </c>
      <c r="Q3549" t="str">
        <f t="shared" si="335"/>
        <v>theater</v>
      </c>
      <c r="R3549" t="str">
        <f t="shared" si="336"/>
        <v>plays</v>
      </c>
      <c r="S3549" s="7">
        <f t="shared" si="332"/>
        <v>42504.165972222225</v>
      </c>
      <c r="T3549" s="7">
        <f t="shared" si="333"/>
        <v>42480.078715277778</v>
      </c>
    </row>
    <row r="3550" spans="1:20" ht="43.2" x14ac:dyDescent="0.5500000000000000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5">
        <v>1457139600</v>
      </c>
      <c r="J3550">
        <v>1455230214</v>
      </c>
      <c r="K3550" t="b">
        <v>0</v>
      </c>
      <c r="L3550">
        <v>13</v>
      </c>
      <c r="M3550">
        <f t="shared" si="331"/>
        <v>164.62</v>
      </c>
      <c r="N3550" t="b">
        <v>1</v>
      </c>
      <c r="O3550">
        <f t="shared" si="334"/>
        <v>102</v>
      </c>
      <c r="P3550" t="s">
        <v>8271</v>
      </c>
      <c r="Q3550" t="str">
        <f t="shared" si="335"/>
        <v>theater</v>
      </c>
      <c r="R3550" t="str">
        <f t="shared" si="336"/>
        <v>plays</v>
      </c>
      <c r="S3550" s="7">
        <f t="shared" si="332"/>
        <v>42434.041666666672</v>
      </c>
      <c r="T3550" s="7">
        <f t="shared" si="333"/>
        <v>42411.942291666666</v>
      </c>
    </row>
    <row r="3551" spans="1:20" ht="43.2" hidden="1" x14ac:dyDescent="0.5500000000000000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5">
        <v>1441358873</v>
      </c>
      <c r="J3551">
        <v>1438939673</v>
      </c>
      <c r="K3551" t="b">
        <v>0</v>
      </c>
      <c r="L3551">
        <v>42</v>
      </c>
      <c r="M3551">
        <f t="shared" si="331"/>
        <v>24.29</v>
      </c>
      <c r="N3551" t="b">
        <v>1</v>
      </c>
      <c r="O3551">
        <f t="shared" si="334"/>
        <v>102</v>
      </c>
      <c r="P3551" t="s">
        <v>8271</v>
      </c>
      <c r="Q3551" t="str">
        <f t="shared" si="335"/>
        <v>theater</v>
      </c>
      <c r="R3551" t="str">
        <f t="shared" si="336"/>
        <v>plays</v>
      </c>
      <c r="S3551" s="7">
        <f t="shared" si="332"/>
        <v>42251.394363425927</v>
      </c>
      <c r="T3551" s="7">
        <f t="shared" si="333"/>
        <v>42223.394363425927</v>
      </c>
    </row>
    <row r="3552" spans="1:20" ht="43.2" hidden="1" x14ac:dyDescent="0.5500000000000000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5">
        <v>1462224398</v>
      </c>
      <c r="J3552">
        <v>1459632398</v>
      </c>
      <c r="K3552" t="b">
        <v>0</v>
      </c>
      <c r="L3552">
        <v>64</v>
      </c>
      <c r="M3552">
        <f t="shared" si="331"/>
        <v>40.94</v>
      </c>
      <c r="N3552" t="b">
        <v>1</v>
      </c>
      <c r="O3552">
        <f t="shared" si="334"/>
        <v>105</v>
      </c>
      <c r="P3552" t="s">
        <v>8271</v>
      </c>
      <c r="Q3552" t="str">
        <f t="shared" si="335"/>
        <v>theater</v>
      </c>
      <c r="R3552" t="str">
        <f t="shared" si="336"/>
        <v>plays</v>
      </c>
      <c r="S3552" s="7">
        <f t="shared" si="332"/>
        <v>42492.893495370372</v>
      </c>
      <c r="T3552" s="7">
        <f t="shared" si="333"/>
        <v>42462.893495370372</v>
      </c>
    </row>
    <row r="3553" spans="1:20" ht="43.2" x14ac:dyDescent="0.5500000000000000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5">
        <v>1400796420</v>
      </c>
      <c r="J3553">
        <v>1398342170</v>
      </c>
      <c r="K3553" t="b">
        <v>0</v>
      </c>
      <c r="L3553">
        <v>25</v>
      </c>
      <c r="M3553">
        <f t="shared" si="331"/>
        <v>61.1</v>
      </c>
      <c r="N3553" t="b">
        <v>1</v>
      </c>
      <c r="O3553">
        <f t="shared" si="334"/>
        <v>102</v>
      </c>
      <c r="P3553" t="s">
        <v>8271</v>
      </c>
      <c r="Q3553" t="str">
        <f t="shared" si="335"/>
        <v>theater</v>
      </c>
      <c r="R3553" t="str">
        <f t="shared" si="336"/>
        <v>plays</v>
      </c>
      <c r="S3553" s="7">
        <f t="shared" si="332"/>
        <v>41781.921527777777</v>
      </c>
      <c r="T3553" s="7">
        <f t="shared" si="333"/>
        <v>41753.515856481477</v>
      </c>
    </row>
    <row r="3554" spans="1:20" ht="43.2" hidden="1" x14ac:dyDescent="0.5500000000000000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5">
        <v>1403964324</v>
      </c>
      <c r="J3554">
        <v>1401372324</v>
      </c>
      <c r="K3554" t="b">
        <v>0</v>
      </c>
      <c r="L3554">
        <v>20</v>
      </c>
      <c r="M3554">
        <f t="shared" si="331"/>
        <v>38.65</v>
      </c>
      <c r="N3554" t="b">
        <v>1</v>
      </c>
      <c r="O3554">
        <f t="shared" si="334"/>
        <v>100</v>
      </c>
      <c r="P3554" t="s">
        <v>8271</v>
      </c>
      <c r="Q3554" t="str">
        <f t="shared" si="335"/>
        <v>theater</v>
      </c>
      <c r="R3554" t="str">
        <f t="shared" si="336"/>
        <v>plays</v>
      </c>
      <c r="S3554" s="7">
        <f t="shared" si="332"/>
        <v>41818.587083333332</v>
      </c>
      <c r="T3554" s="7">
        <f t="shared" si="333"/>
        <v>41788.587083333332</v>
      </c>
    </row>
    <row r="3555" spans="1:20" ht="43.2" x14ac:dyDescent="0.5500000000000000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5">
        <v>1439337600</v>
      </c>
      <c r="J3555">
        <v>1436575280</v>
      </c>
      <c r="K3555" t="b">
        <v>0</v>
      </c>
      <c r="L3555">
        <v>104</v>
      </c>
      <c r="M3555">
        <f t="shared" si="331"/>
        <v>56.2</v>
      </c>
      <c r="N3555" t="b">
        <v>1</v>
      </c>
      <c r="O3555">
        <f t="shared" si="334"/>
        <v>106</v>
      </c>
      <c r="P3555" t="s">
        <v>8271</v>
      </c>
      <c r="Q3555" t="str">
        <f t="shared" si="335"/>
        <v>theater</v>
      </c>
      <c r="R3555" t="str">
        <f t="shared" si="336"/>
        <v>plays</v>
      </c>
      <c r="S3555" s="7">
        <f t="shared" si="332"/>
        <v>42228</v>
      </c>
      <c r="T3555" s="7">
        <f t="shared" si="333"/>
        <v>42196.028703703705</v>
      </c>
    </row>
    <row r="3556" spans="1:20" ht="43.2" x14ac:dyDescent="0.5500000000000000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5">
        <v>1423674000</v>
      </c>
      <c r="J3556">
        <v>1421025159</v>
      </c>
      <c r="K3556" t="b">
        <v>0</v>
      </c>
      <c r="L3556">
        <v>53</v>
      </c>
      <c r="M3556">
        <f t="shared" si="331"/>
        <v>107</v>
      </c>
      <c r="N3556" t="b">
        <v>1</v>
      </c>
      <c r="O3556">
        <f t="shared" si="334"/>
        <v>113</v>
      </c>
      <c r="P3556" t="s">
        <v>8271</v>
      </c>
      <c r="Q3556" t="str">
        <f t="shared" si="335"/>
        <v>theater</v>
      </c>
      <c r="R3556" t="str">
        <f t="shared" si="336"/>
        <v>plays</v>
      </c>
      <c r="S3556" s="7">
        <f t="shared" si="332"/>
        <v>42046.708333333328</v>
      </c>
      <c r="T3556" s="7">
        <f t="shared" si="333"/>
        <v>42016.050451388888</v>
      </c>
    </row>
    <row r="3557" spans="1:20" ht="43.2" hidden="1" x14ac:dyDescent="0.5500000000000000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5">
        <v>1479382594</v>
      </c>
      <c r="J3557">
        <v>1476786994</v>
      </c>
      <c r="K3557" t="b">
        <v>0</v>
      </c>
      <c r="L3557">
        <v>14</v>
      </c>
      <c r="M3557">
        <f t="shared" si="331"/>
        <v>171.43</v>
      </c>
      <c r="N3557" t="b">
        <v>1</v>
      </c>
      <c r="O3557">
        <f t="shared" si="334"/>
        <v>100</v>
      </c>
      <c r="P3557" t="s">
        <v>8271</v>
      </c>
      <c r="Q3557" t="str">
        <f t="shared" si="335"/>
        <v>theater</v>
      </c>
      <c r="R3557" t="str">
        <f t="shared" si="336"/>
        <v>plays</v>
      </c>
      <c r="S3557" s="7">
        <f t="shared" si="332"/>
        <v>42691.483726851846</v>
      </c>
      <c r="T3557" s="7">
        <f t="shared" si="333"/>
        <v>42661.442060185189</v>
      </c>
    </row>
    <row r="3558" spans="1:20" ht="43.2" hidden="1" x14ac:dyDescent="0.5500000000000000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5">
        <v>1408289724</v>
      </c>
      <c r="J3558">
        <v>1403105724</v>
      </c>
      <c r="K3558" t="b">
        <v>0</v>
      </c>
      <c r="L3558">
        <v>20</v>
      </c>
      <c r="M3558">
        <f t="shared" si="331"/>
        <v>110.5</v>
      </c>
      <c r="N3558" t="b">
        <v>1</v>
      </c>
      <c r="O3558">
        <f t="shared" si="334"/>
        <v>100</v>
      </c>
      <c r="P3558" t="s">
        <v>8271</v>
      </c>
      <c r="Q3558" t="str">
        <f t="shared" si="335"/>
        <v>theater</v>
      </c>
      <c r="R3558" t="str">
        <f t="shared" si="336"/>
        <v>plays</v>
      </c>
      <c r="S3558" s="7">
        <f t="shared" si="332"/>
        <v>41868.649583333332</v>
      </c>
      <c r="T3558" s="7">
        <f t="shared" si="333"/>
        <v>41808.649583333332</v>
      </c>
    </row>
    <row r="3559" spans="1:20" ht="43.2" x14ac:dyDescent="0.5500000000000000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5">
        <v>1399271911</v>
      </c>
      <c r="J3559">
        <v>1396334311</v>
      </c>
      <c r="K3559" t="b">
        <v>0</v>
      </c>
      <c r="L3559">
        <v>558</v>
      </c>
      <c r="M3559">
        <f t="shared" si="331"/>
        <v>179.28</v>
      </c>
      <c r="N3559" t="b">
        <v>1</v>
      </c>
      <c r="O3559">
        <f t="shared" si="334"/>
        <v>100</v>
      </c>
      <c r="P3559" t="s">
        <v>8271</v>
      </c>
      <c r="Q3559" t="str">
        <f t="shared" si="335"/>
        <v>theater</v>
      </c>
      <c r="R3559" t="str">
        <f t="shared" si="336"/>
        <v>plays</v>
      </c>
      <c r="S3559" s="7">
        <f t="shared" si="332"/>
        <v>41764.276747685188</v>
      </c>
      <c r="T3559" s="7">
        <f t="shared" si="333"/>
        <v>41730.276747685188</v>
      </c>
    </row>
    <row r="3560" spans="1:20" ht="43.2" hidden="1" x14ac:dyDescent="0.5500000000000000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5">
        <v>1435352400</v>
      </c>
      <c r="J3560">
        <v>1431718575</v>
      </c>
      <c r="K3560" t="b">
        <v>0</v>
      </c>
      <c r="L3560">
        <v>22</v>
      </c>
      <c r="M3560">
        <f t="shared" si="331"/>
        <v>22.91</v>
      </c>
      <c r="N3560" t="b">
        <v>1</v>
      </c>
      <c r="O3560">
        <f t="shared" si="334"/>
        <v>144</v>
      </c>
      <c r="P3560" t="s">
        <v>8271</v>
      </c>
      <c r="Q3560" t="str">
        <f t="shared" si="335"/>
        <v>theater</v>
      </c>
      <c r="R3560" t="str">
        <f t="shared" si="336"/>
        <v>plays</v>
      </c>
      <c r="S3560" s="7">
        <f t="shared" si="332"/>
        <v>42181.875</v>
      </c>
      <c r="T3560" s="7">
        <f t="shared" si="333"/>
        <v>42139.816840277781</v>
      </c>
    </row>
    <row r="3561" spans="1:20" ht="43.2" hidden="1" x14ac:dyDescent="0.5500000000000000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5">
        <v>1438333080</v>
      </c>
      <c r="J3561">
        <v>1436408308</v>
      </c>
      <c r="K3561" t="b">
        <v>0</v>
      </c>
      <c r="L3561">
        <v>24</v>
      </c>
      <c r="M3561">
        <f t="shared" si="331"/>
        <v>43.13</v>
      </c>
      <c r="N3561" t="b">
        <v>1</v>
      </c>
      <c r="O3561">
        <f t="shared" si="334"/>
        <v>104</v>
      </c>
      <c r="P3561" t="s">
        <v>8271</v>
      </c>
      <c r="Q3561" t="str">
        <f t="shared" si="335"/>
        <v>theater</v>
      </c>
      <c r="R3561" t="str">
        <f t="shared" si="336"/>
        <v>plays</v>
      </c>
      <c r="S3561" s="7">
        <f t="shared" si="332"/>
        <v>42216.373611111107</v>
      </c>
      <c r="T3561" s="7">
        <f t="shared" si="333"/>
        <v>42194.096157407403</v>
      </c>
    </row>
    <row r="3562" spans="1:20" ht="43.2" hidden="1" x14ac:dyDescent="0.5500000000000000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5">
        <v>1432694700</v>
      </c>
      <c r="J3562">
        <v>1429651266</v>
      </c>
      <c r="K3562" t="b">
        <v>0</v>
      </c>
      <c r="L3562">
        <v>74</v>
      </c>
      <c r="M3562">
        <f t="shared" si="331"/>
        <v>46.89</v>
      </c>
      <c r="N3562" t="b">
        <v>1</v>
      </c>
      <c r="O3562">
        <f t="shared" si="334"/>
        <v>108</v>
      </c>
      <c r="P3562" t="s">
        <v>8271</v>
      </c>
      <c r="Q3562" t="str">
        <f t="shared" si="335"/>
        <v>theater</v>
      </c>
      <c r="R3562" t="str">
        <f t="shared" si="336"/>
        <v>plays</v>
      </c>
      <c r="S3562" s="7">
        <f t="shared" si="332"/>
        <v>42151.114583333328</v>
      </c>
      <c r="T3562" s="7">
        <f t="shared" si="333"/>
        <v>42115.889652777783</v>
      </c>
    </row>
    <row r="3563" spans="1:20" ht="100.8" x14ac:dyDescent="0.5500000000000000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5">
        <v>1438799760</v>
      </c>
      <c r="J3563">
        <v>1437236378</v>
      </c>
      <c r="K3563" t="b">
        <v>0</v>
      </c>
      <c r="L3563">
        <v>54</v>
      </c>
      <c r="M3563">
        <f t="shared" si="331"/>
        <v>47.41</v>
      </c>
      <c r="N3563" t="b">
        <v>1</v>
      </c>
      <c r="O3563">
        <f t="shared" si="334"/>
        <v>102</v>
      </c>
      <c r="P3563" t="s">
        <v>8271</v>
      </c>
      <c r="Q3563" t="str">
        <f t="shared" si="335"/>
        <v>theater</v>
      </c>
      <c r="R3563" t="str">
        <f t="shared" si="336"/>
        <v>plays</v>
      </c>
      <c r="S3563" s="7">
        <f t="shared" si="332"/>
        <v>42221.774999999994</v>
      </c>
      <c r="T3563" s="7">
        <f t="shared" si="333"/>
        <v>42203.680300925931</v>
      </c>
    </row>
    <row r="3564" spans="1:20" ht="43.2" hidden="1" x14ac:dyDescent="0.5500000000000000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5">
        <v>1457906400</v>
      </c>
      <c r="J3564">
        <v>1457115427</v>
      </c>
      <c r="K3564" t="b">
        <v>0</v>
      </c>
      <c r="L3564">
        <v>31</v>
      </c>
      <c r="M3564">
        <f t="shared" si="331"/>
        <v>15.13</v>
      </c>
      <c r="N3564" t="b">
        <v>1</v>
      </c>
      <c r="O3564">
        <f t="shared" si="334"/>
        <v>149</v>
      </c>
      <c r="P3564" t="s">
        <v>8271</v>
      </c>
      <c r="Q3564" t="str">
        <f t="shared" si="335"/>
        <v>theater</v>
      </c>
      <c r="R3564" t="str">
        <f t="shared" si="336"/>
        <v>plays</v>
      </c>
      <c r="S3564" s="7">
        <f t="shared" si="332"/>
        <v>42442.916666666672</v>
      </c>
      <c r="T3564" s="7">
        <f t="shared" si="333"/>
        <v>42433.761886574073</v>
      </c>
    </row>
    <row r="3565" spans="1:20" ht="43.2" hidden="1" x14ac:dyDescent="0.5500000000000000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5">
        <v>1470078000</v>
      </c>
      <c r="J3565">
        <v>1467648456</v>
      </c>
      <c r="K3565" t="b">
        <v>0</v>
      </c>
      <c r="L3565">
        <v>25</v>
      </c>
      <c r="M3565">
        <f t="shared" si="331"/>
        <v>21.1</v>
      </c>
      <c r="N3565" t="b">
        <v>1</v>
      </c>
      <c r="O3565">
        <f t="shared" si="334"/>
        <v>105</v>
      </c>
      <c r="P3565" t="s">
        <v>8271</v>
      </c>
      <c r="Q3565" t="str">
        <f t="shared" si="335"/>
        <v>theater</v>
      </c>
      <c r="R3565" t="str">
        <f t="shared" si="336"/>
        <v>plays</v>
      </c>
      <c r="S3565" s="7">
        <f t="shared" si="332"/>
        <v>42583.791666666672</v>
      </c>
      <c r="T3565" s="7">
        <f t="shared" si="333"/>
        <v>42555.671944444446</v>
      </c>
    </row>
    <row r="3566" spans="1:20" ht="28.8" hidden="1" x14ac:dyDescent="0.5500000000000000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5">
        <v>1444060800</v>
      </c>
      <c r="J3566">
        <v>1440082649</v>
      </c>
      <c r="K3566" t="b">
        <v>0</v>
      </c>
      <c r="L3566">
        <v>17</v>
      </c>
      <c r="M3566">
        <f t="shared" si="331"/>
        <v>59.12</v>
      </c>
      <c r="N3566" t="b">
        <v>1</v>
      </c>
      <c r="O3566">
        <f t="shared" si="334"/>
        <v>101</v>
      </c>
      <c r="P3566" t="s">
        <v>8271</v>
      </c>
      <c r="Q3566" t="str">
        <f t="shared" si="335"/>
        <v>theater</v>
      </c>
      <c r="R3566" t="str">
        <f t="shared" si="336"/>
        <v>plays</v>
      </c>
      <c r="S3566" s="7">
        <f t="shared" si="332"/>
        <v>42282.666666666672</v>
      </c>
      <c r="T3566" s="7">
        <f t="shared" si="333"/>
        <v>42236.623252314821</v>
      </c>
    </row>
    <row r="3567" spans="1:20" ht="43.2" x14ac:dyDescent="0.5500000000000000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5">
        <v>1420048208</v>
      </c>
      <c r="J3567">
        <v>1417456208</v>
      </c>
      <c r="K3567" t="b">
        <v>0</v>
      </c>
      <c r="L3567">
        <v>12</v>
      </c>
      <c r="M3567">
        <f t="shared" si="331"/>
        <v>97.92</v>
      </c>
      <c r="N3567" t="b">
        <v>1</v>
      </c>
      <c r="O3567">
        <f t="shared" si="334"/>
        <v>131</v>
      </c>
      <c r="P3567" t="s">
        <v>8271</v>
      </c>
      <c r="Q3567" t="str">
        <f t="shared" si="335"/>
        <v>theater</v>
      </c>
      <c r="R3567" t="str">
        <f t="shared" si="336"/>
        <v>plays</v>
      </c>
      <c r="S3567" s="7">
        <f t="shared" si="332"/>
        <v>42004.743148148147</v>
      </c>
      <c r="T3567" s="7">
        <f t="shared" si="333"/>
        <v>41974.743148148147</v>
      </c>
    </row>
    <row r="3568" spans="1:20" ht="43.2" hidden="1" x14ac:dyDescent="0.5500000000000000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5">
        <v>1422015083</v>
      </c>
      <c r="J3568">
        <v>1419423083</v>
      </c>
      <c r="K3568" t="b">
        <v>0</v>
      </c>
      <c r="L3568">
        <v>38</v>
      </c>
      <c r="M3568">
        <f t="shared" si="331"/>
        <v>55.13</v>
      </c>
      <c r="N3568" t="b">
        <v>1</v>
      </c>
      <c r="O3568">
        <f t="shared" si="334"/>
        <v>105</v>
      </c>
      <c r="P3568" t="s">
        <v>8271</v>
      </c>
      <c r="Q3568" t="str">
        <f t="shared" si="335"/>
        <v>theater</v>
      </c>
      <c r="R3568" t="str">
        <f t="shared" si="336"/>
        <v>plays</v>
      </c>
      <c r="S3568" s="7">
        <f t="shared" si="332"/>
        <v>42027.507905092592</v>
      </c>
      <c r="T3568" s="7">
        <f t="shared" si="333"/>
        <v>41997.507905092592</v>
      </c>
    </row>
    <row r="3569" spans="1:20" ht="43.2" hidden="1" x14ac:dyDescent="0.5500000000000000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5">
        <v>1433964444</v>
      </c>
      <c r="J3569">
        <v>1431372444</v>
      </c>
      <c r="K3569" t="b">
        <v>0</v>
      </c>
      <c r="L3569">
        <v>41</v>
      </c>
      <c r="M3569">
        <f t="shared" si="331"/>
        <v>26.54</v>
      </c>
      <c r="N3569" t="b">
        <v>1</v>
      </c>
      <c r="O3569">
        <f t="shared" si="334"/>
        <v>109</v>
      </c>
      <c r="P3569" t="s">
        <v>8271</v>
      </c>
      <c r="Q3569" t="str">
        <f t="shared" si="335"/>
        <v>theater</v>
      </c>
      <c r="R3569" t="str">
        <f t="shared" si="336"/>
        <v>plays</v>
      </c>
      <c r="S3569" s="7">
        <f t="shared" si="332"/>
        <v>42165.810694444444</v>
      </c>
      <c r="T3569" s="7">
        <f t="shared" si="333"/>
        <v>42135.810694444444</v>
      </c>
    </row>
    <row r="3570" spans="1:20" ht="43.2" x14ac:dyDescent="0.5500000000000000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5">
        <v>1410975994</v>
      </c>
      <c r="J3570">
        <v>1408383994</v>
      </c>
      <c r="K3570" t="b">
        <v>0</v>
      </c>
      <c r="L3570">
        <v>19</v>
      </c>
      <c r="M3570">
        <f t="shared" si="331"/>
        <v>58.42</v>
      </c>
      <c r="N3570" t="b">
        <v>1</v>
      </c>
      <c r="O3570">
        <f t="shared" si="334"/>
        <v>111</v>
      </c>
      <c r="P3570" t="s">
        <v>8271</v>
      </c>
      <c r="Q3570" t="str">
        <f t="shared" si="335"/>
        <v>theater</v>
      </c>
      <c r="R3570" t="str">
        <f t="shared" si="336"/>
        <v>plays</v>
      </c>
      <c r="S3570" s="7">
        <f t="shared" si="332"/>
        <v>41899.740671296298</v>
      </c>
      <c r="T3570" s="7">
        <f t="shared" si="333"/>
        <v>41869.740671296298</v>
      </c>
    </row>
    <row r="3571" spans="1:20" ht="43.2" x14ac:dyDescent="0.5500000000000000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5">
        <v>1420734696</v>
      </c>
      <c r="J3571">
        <v>1418142696</v>
      </c>
      <c r="K3571" t="b">
        <v>0</v>
      </c>
      <c r="L3571">
        <v>41</v>
      </c>
      <c r="M3571">
        <f t="shared" si="331"/>
        <v>122.54</v>
      </c>
      <c r="N3571" t="b">
        <v>1</v>
      </c>
      <c r="O3571">
        <f t="shared" si="334"/>
        <v>100</v>
      </c>
      <c r="P3571" t="s">
        <v>8271</v>
      </c>
      <c r="Q3571" t="str">
        <f t="shared" si="335"/>
        <v>theater</v>
      </c>
      <c r="R3571" t="str">
        <f t="shared" si="336"/>
        <v>plays</v>
      </c>
      <c r="S3571" s="7">
        <f t="shared" si="332"/>
        <v>42012.688611111109</v>
      </c>
      <c r="T3571" s="7">
        <f t="shared" si="333"/>
        <v>41982.688611111109</v>
      </c>
    </row>
    <row r="3572" spans="1:20" ht="43.2" x14ac:dyDescent="0.5500000000000000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5">
        <v>1420009200</v>
      </c>
      <c r="J3572">
        <v>1417593483</v>
      </c>
      <c r="K3572" t="b">
        <v>0</v>
      </c>
      <c r="L3572">
        <v>26</v>
      </c>
      <c r="M3572">
        <f t="shared" si="331"/>
        <v>87.96</v>
      </c>
      <c r="N3572" t="b">
        <v>1</v>
      </c>
      <c r="O3572">
        <f t="shared" si="334"/>
        <v>114</v>
      </c>
      <c r="P3572" t="s">
        <v>8271</v>
      </c>
      <c r="Q3572" t="str">
        <f t="shared" si="335"/>
        <v>theater</v>
      </c>
      <c r="R3572" t="str">
        <f t="shared" si="336"/>
        <v>plays</v>
      </c>
      <c r="S3572" s="7">
        <f t="shared" si="332"/>
        <v>42004.291666666672</v>
      </c>
      <c r="T3572" s="7">
        <f t="shared" si="333"/>
        <v>41976.331979166673</v>
      </c>
    </row>
    <row r="3573" spans="1:20" ht="43.2" hidden="1" x14ac:dyDescent="0.5500000000000000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5">
        <v>1414701413</v>
      </c>
      <c r="J3573">
        <v>1412109413</v>
      </c>
      <c r="K3573" t="b">
        <v>0</v>
      </c>
      <c r="L3573">
        <v>25</v>
      </c>
      <c r="M3573">
        <f t="shared" si="331"/>
        <v>73.239999999999995</v>
      </c>
      <c r="N3573" t="b">
        <v>1</v>
      </c>
      <c r="O3573">
        <f t="shared" si="334"/>
        <v>122</v>
      </c>
      <c r="P3573" t="s">
        <v>8271</v>
      </c>
      <c r="Q3573" t="str">
        <f t="shared" si="335"/>
        <v>theater</v>
      </c>
      <c r="R3573" t="str">
        <f t="shared" si="336"/>
        <v>plays</v>
      </c>
      <c r="S3573" s="7">
        <f t="shared" si="332"/>
        <v>41942.858946759261</v>
      </c>
      <c r="T3573" s="7">
        <f t="shared" si="333"/>
        <v>41912.858946759261</v>
      </c>
    </row>
    <row r="3574" spans="1:20" ht="28.8" hidden="1" x14ac:dyDescent="0.5500000000000000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5">
        <v>1434894082</v>
      </c>
      <c r="J3574">
        <v>1432302082</v>
      </c>
      <c r="K3574" t="b">
        <v>0</v>
      </c>
      <c r="L3574">
        <v>9</v>
      </c>
      <c r="M3574">
        <f t="shared" si="331"/>
        <v>55.56</v>
      </c>
      <c r="N3574" t="b">
        <v>1</v>
      </c>
      <c r="O3574">
        <f t="shared" si="334"/>
        <v>100</v>
      </c>
      <c r="P3574" t="s">
        <v>8271</v>
      </c>
      <c r="Q3574" t="str">
        <f t="shared" si="335"/>
        <v>theater</v>
      </c>
      <c r="R3574" t="str">
        <f t="shared" si="336"/>
        <v>plays</v>
      </c>
      <c r="S3574" s="7">
        <f t="shared" si="332"/>
        <v>42176.570393518516</v>
      </c>
      <c r="T3574" s="7">
        <f t="shared" si="333"/>
        <v>42146.570393518516</v>
      </c>
    </row>
    <row r="3575" spans="1:20" ht="28.8" hidden="1" x14ac:dyDescent="0.5500000000000000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5">
        <v>1415440846</v>
      </c>
      <c r="J3575">
        <v>1412845246</v>
      </c>
      <c r="K3575" t="b">
        <v>0</v>
      </c>
      <c r="L3575">
        <v>78</v>
      </c>
      <c r="M3575">
        <f t="shared" si="331"/>
        <v>39.54</v>
      </c>
      <c r="N3575" t="b">
        <v>1</v>
      </c>
      <c r="O3575">
        <f t="shared" si="334"/>
        <v>103</v>
      </c>
      <c r="P3575" t="s">
        <v>8271</v>
      </c>
      <c r="Q3575" t="str">
        <f t="shared" si="335"/>
        <v>theater</v>
      </c>
      <c r="R3575" t="str">
        <f t="shared" si="336"/>
        <v>plays</v>
      </c>
      <c r="S3575" s="7">
        <f t="shared" si="332"/>
        <v>41951.417199074072</v>
      </c>
      <c r="T3575" s="7">
        <f t="shared" si="333"/>
        <v>41921.375532407408</v>
      </c>
    </row>
    <row r="3576" spans="1:20" ht="43.2" x14ac:dyDescent="0.5500000000000000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5">
        <v>1415921848</v>
      </c>
      <c r="J3576">
        <v>1413326248</v>
      </c>
      <c r="K3576" t="b">
        <v>0</v>
      </c>
      <c r="L3576">
        <v>45</v>
      </c>
      <c r="M3576">
        <f t="shared" si="331"/>
        <v>136.78</v>
      </c>
      <c r="N3576" t="b">
        <v>1</v>
      </c>
      <c r="O3576">
        <f t="shared" si="334"/>
        <v>106</v>
      </c>
      <c r="P3576" t="s">
        <v>8271</v>
      </c>
      <c r="Q3576" t="str">
        <f t="shared" si="335"/>
        <v>theater</v>
      </c>
      <c r="R3576" t="str">
        <f t="shared" si="336"/>
        <v>plays</v>
      </c>
      <c r="S3576" s="7">
        <f t="shared" si="332"/>
        <v>41956.984351851846</v>
      </c>
      <c r="T3576" s="7">
        <f t="shared" si="333"/>
        <v>41926.942685185182</v>
      </c>
    </row>
    <row r="3577" spans="1:20" ht="43.2" x14ac:dyDescent="0.5500000000000000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5">
        <v>1470887940</v>
      </c>
      <c r="J3577">
        <v>1468176527</v>
      </c>
      <c r="K3577" t="b">
        <v>0</v>
      </c>
      <c r="L3577">
        <v>102</v>
      </c>
      <c r="M3577">
        <f t="shared" si="331"/>
        <v>99.34</v>
      </c>
      <c r="N3577" t="b">
        <v>1</v>
      </c>
      <c r="O3577">
        <f t="shared" si="334"/>
        <v>101</v>
      </c>
      <c r="P3577" t="s">
        <v>8271</v>
      </c>
      <c r="Q3577" t="str">
        <f t="shared" si="335"/>
        <v>theater</v>
      </c>
      <c r="R3577" t="str">
        <f t="shared" si="336"/>
        <v>plays</v>
      </c>
      <c r="S3577" s="7">
        <f t="shared" si="332"/>
        <v>42593.165972222225</v>
      </c>
      <c r="T3577" s="7">
        <f t="shared" si="333"/>
        <v>42561.783877314811</v>
      </c>
    </row>
    <row r="3578" spans="1:20" ht="43.2" x14ac:dyDescent="0.5500000000000000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5">
        <v>1480947054</v>
      </c>
      <c r="J3578">
        <v>1475759454</v>
      </c>
      <c r="K3578" t="b">
        <v>0</v>
      </c>
      <c r="L3578">
        <v>5</v>
      </c>
      <c r="M3578">
        <f t="shared" si="331"/>
        <v>20</v>
      </c>
      <c r="N3578" t="b">
        <v>1</v>
      </c>
      <c r="O3578">
        <f t="shared" si="334"/>
        <v>100</v>
      </c>
      <c r="P3578" t="s">
        <v>8271</v>
      </c>
      <c r="Q3578" t="str">
        <f t="shared" si="335"/>
        <v>theater</v>
      </c>
      <c r="R3578" t="str">
        <f t="shared" si="336"/>
        <v>plays</v>
      </c>
      <c r="S3578" s="7">
        <f t="shared" si="332"/>
        <v>42709.590902777782</v>
      </c>
      <c r="T3578" s="7">
        <f t="shared" si="333"/>
        <v>42649.54923611111</v>
      </c>
    </row>
    <row r="3579" spans="1:20" ht="43.2" x14ac:dyDescent="0.5500000000000000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5">
        <v>1430029680</v>
      </c>
      <c r="J3579">
        <v>1427741583</v>
      </c>
      <c r="K3579" t="b">
        <v>0</v>
      </c>
      <c r="L3579">
        <v>27</v>
      </c>
      <c r="M3579">
        <f t="shared" si="331"/>
        <v>28.89</v>
      </c>
      <c r="N3579" t="b">
        <v>1</v>
      </c>
      <c r="O3579">
        <f t="shared" si="334"/>
        <v>130</v>
      </c>
      <c r="P3579" t="s">
        <v>8271</v>
      </c>
      <c r="Q3579" t="str">
        <f t="shared" si="335"/>
        <v>theater</v>
      </c>
      <c r="R3579" t="str">
        <f t="shared" si="336"/>
        <v>plays</v>
      </c>
      <c r="S3579" s="7">
        <f t="shared" si="332"/>
        <v>42120.26944444445</v>
      </c>
      <c r="T3579" s="7">
        <f t="shared" si="333"/>
        <v>42093.786840277782</v>
      </c>
    </row>
    <row r="3580" spans="1:20" ht="43.2" hidden="1" x14ac:dyDescent="0.5500000000000000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5">
        <v>1462037777</v>
      </c>
      <c r="J3580">
        <v>1459445777</v>
      </c>
      <c r="K3580" t="b">
        <v>0</v>
      </c>
      <c r="L3580">
        <v>37</v>
      </c>
      <c r="M3580">
        <f t="shared" si="331"/>
        <v>40.549999999999997</v>
      </c>
      <c r="N3580" t="b">
        <v>1</v>
      </c>
      <c r="O3580">
        <f t="shared" si="334"/>
        <v>100</v>
      </c>
      <c r="P3580" t="s">
        <v>8271</v>
      </c>
      <c r="Q3580" t="str">
        <f t="shared" si="335"/>
        <v>theater</v>
      </c>
      <c r="R3580" t="str">
        <f t="shared" si="336"/>
        <v>plays</v>
      </c>
      <c r="S3580" s="7">
        <f t="shared" si="332"/>
        <v>42490.733530092592</v>
      </c>
      <c r="T3580" s="7">
        <f t="shared" si="333"/>
        <v>42460.733530092592</v>
      </c>
    </row>
    <row r="3581" spans="1:20" ht="43.2" hidden="1" x14ac:dyDescent="0.5500000000000000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5">
        <v>1459444656</v>
      </c>
      <c r="J3581">
        <v>1456856256</v>
      </c>
      <c r="K3581" t="b">
        <v>0</v>
      </c>
      <c r="L3581">
        <v>14</v>
      </c>
      <c r="M3581">
        <f t="shared" si="331"/>
        <v>35.71</v>
      </c>
      <c r="N3581" t="b">
        <v>1</v>
      </c>
      <c r="O3581">
        <f t="shared" si="334"/>
        <v>100</v>
      </c>
      <c r="P3581" t="s">
        <v>8271</v>
      </c>
      <c r="Q3581" t="str">
        <f t="shared" si="335"/>
        <v>theater</v>
      </c>
      <c r="R3581" t="str">
        <f t="shared" si="336"/>
        <v>plays</v>
      </c>
      <c r="S3581" s="7">
        <f t="shared" si="332"/>
        <v>42460.720555555556</v>
      </c>
      <c r="T3581" s="7">
        <f t="shared" si="333"/>
        <v>42430.762222222227</v>
      </c>
    </row>
    <row r="3582" spans="1:20" ht="43.2" x14ac:dyDescent="0.5500000000000000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5">
        <v>1425185940</v>
      </c>
      <c r="J3582">
        <v>1421900022</v>
      </c>
      <c r="K3582" t="b">
        <v>0</v>
      </c>
      <c r="L3582">
        <v>27</v>
      </c>
      <c r="M3582">
        <f t="shared" si="331"/>
        <v>37.96</v>
      </c>
      <c r="N3582" t="b">
        <v>1</v>
      </c>
      <c r="O3582">
        <f t="shared" si="334"/>
        <v>114</v>
      </c>
      <c r="P3582" t="s">
        <v>8271</v>
      </c>
      <c r="Q3582" t="str">
        <f t="shared" si="335"/>
        <v>theater</v>
      </c>
      <c r="R3582" t="str">
        <f t="shared" si="336"/>
        <v>plays</v>
      </c>
      <c r="S3582" s="7">
        <f t="shared" si="332"/>
        <v>42064.207638888889</v>
      </c>
      <c r="T3582" s="7">
        <f t="shared" si="333"/>
        <v>42026.176180555558</v>
      </c>
    </row>
    <row r="3583" spans="1:20" ht="43.2" hidden="1" x14ac:dyDescent="0.5500000000000000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5">
        <v>1406719110</v>
      </c>
      <c r="J3583">
        <v>1405509510</v>
      </c>
      <c r="K3583" t="b">
        <v>0</v>
      </c>
      <c r="L3583">
        <v>45</v>
      </c>
      <c r="M3583">
        <f t="shared" si="331"/>
        <v>33.33</v>
      </c>
      <c r="N3583" t="b">
        <v>1</v>
      </c>
      <c r="O3583">
        <f t="shared" si="334"/>
        <v>100</v>
      </c>
      <c r="P3583" t="s">
        <v>8271</v>
      </c>
      <c r="Q3583" t="str">
        <f t="shared" si="335"/>
        <v>theater</v>
      </c>
      <c r="R3583" t="str">
        <f t="shared" si="336"/>
        <v>plays</v>
      </c>
      <c r="S3583" s="7">
        <f t="shared" si="332"/>
        <v>41850.471180555556</v>
      </c>
      <c r="T3583" s="7">
        <f t="shared" si="333"/>
        <v>41836.471180555556</v>
      </c>
    </row>
    <row r="3584" spans="1:20" ht="43.2" x14ac:dyDescent="0.5500000000000000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5">
        <v>1459822682</v>
      </c>
      <c r="J3584">
        <v>1458613082</v>
      </c>
      <c r="K3584" t="b">
        <v>0</v>
      </c>
      <c r="L3584">
        <v>49</v>
      </c>
      <c r="M3584">
        <f t="shared" si="331"/>
        <v>58.57</v>
      </c>
      <c r="N3584" t="b">
        <v>1</v>
      </c>
      <c r="O3584">
        <f t="shared" si="334"/>
        <v>287</v>
      </c>
      <c r="P3584" t="s">
        <v>8271</v>
      </c>
      <c r="Q3584" t="str">
        <f t="shared" si="335"/>
        <v>theater</v>
      </c>
      <c r="R3584" t="str">
        <f t="shared" si="336"/>
        <v>plays</v>
      </c>
      <c r="S3584" s="7">
        <f t="shared" si="332"/>
        <v>42465.095856481479</v>
      </c>
      <c r="T3584" s="7">
        <f t="shared" si="333"/>
        <v>42451.095856481479</v>
      </c>
    </row>
    <row r="3585" spans="1:20" ht="43.2" x14ac:dyDescent="0.5500000000000000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5">
        <v>1460970805</v>
      </c>
      <c r="J3585">
        <v>1455790405</v>
      </c>
      <c r="K3585" t="b">
        <v>0</v>
      </c>
      <c r="L3585">
        <v>24</v>
      </c>
      <c r="M3585">
        <f t="shared" si="331"/>
        <v>135.63</v>
      </c>
      <c r="N3585" t="b">
        <v>1</v>
      </c>
      <c r="O3585">
        <f t="shared" si="334"/>
        <v>109</v>
      </c>
      <c r="P3585" t="s">
        <v>8271</v>
      </c>
      <c r="Q3585" t="str">
        <f t="shared" si="335"/>
        <v>theater</v>
      </c>
      <c r="R3585" t="str">
        <f t="shared" si="336"/>
        <v>plays</v>
      </c>
      <c r="S3585" s="7">
        <f t="shared" si="332"/>
        <v>42478.384317129632</v>
      </c>
      <c r="T3585" s="7">
        <f t="shared" si="333"/>
        <v>42418.425983796296</v>
      </c>
    </row>
    <row r="3586" spans="1:20" ht="86.4" hidden="1" x14ac:dyDescent="0.5500000000000000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5">
        <v>1436772944</v>
      </c>
      <c r="J3586">
        <v>1434180944</v>
      </c>
      <c r="K3586" t="b">
        <v>0</v>
      </c>
      <c r="L3586">
        <v>112</v>
      </c>
      <c r="M3586">
        <f t="shared" ref="M3586:M3649" si="337">IF(L3586=0,0,ROUND(E3586/L3586,2))</f>
        <v>30.94</v>
      </c>
      <c r="N3586" t="b">
        <v>1</v>
      </c>
      <c r="O3586">
        <f t="shared" si="334"/>
        <v>116</v>
      </c>
      <c r="P3586" t="s">
        <v>8271</v>
      </c>
      <c r="Q3586" t="str">
        <f t="shared" si="335"/>
        <v>theater</v>
      </c>
      <c r="R3586" t="str">
        <f t="shared" si="336"/>
        <v>plays</v>
      </c>
      <c r="S3586" s="7">
        <f t="shared" ref="S3586:S3649" si="338">(((I3586/60)/60)/24)+DATE(1970,1,1)</f>
        <v>42198.316481481481</v>
      </c>
      <c r="T3586" s="7">
        <f t="shared" ref="T3586:T3649" si="339">(((J3586/60)/60)/24)+DATE(1970,1,1)</f>
        <v>42168.316481481481</v>
      </c>
    </row>
    <row r="3587" spans="1:20" ht="43.2" x14ac:dyDescent="0.5500000000000000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5">
        <v>1419181890</v>
      </c>
      <c r="J3587">
        <v>1416589890</v>
      </c>
      <c r="K3587" t="b">
        <v>0</v>
      </c>
      <c r="L3587">
        <v>23</v>
      </c>
      <c r="M3587">
        <f t="shared" si="337"/>
        <v>176.09</v>
      </c>
      <c r="N3587" t="b">
        <v>1</v>
      </c>
      <c r="O3587">
        <f t="shared" ref="O3587:O3650" si="340">ROUND(($E3587*100)/$D3587,0)</f>
        <v>119</v>
      </c>
      <c r="P3587" t="s">
        <v>8271</v>
      </c>
      <c r="Q3587" t="str">
        <f t="shared" ref="Q3587:Q3650" si="341">LEFT(P3587,FIND("/",P3587)-1)</f>
        <v>theater</v>
      </c>
      <c r="R3587" t="str">
        <f t="shared" si="336"/>
        <v>plays</v>
      </c>
      <c r="S3587" s="7">
        <f t="shared" si="338"/>
        <v>41994.716319444444</v>
      </c>
      <c r="T3587" s="7">
        <f t="shared" si="339"/>
        <v>41964.716319444444</v>
      </c>
    </row>
    <row r="3588" spans="1:20" x14ac:dyDescent="0.5500000000000000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5">
        <v>1474649070</v>
      </c>
      <c r="J3588">
        <v>1469465070</v>
      </c>
      <c r="K3588" t="b">
        <v>0</v>
      </c>
      <c r="L3588">
        <v>54</v>
      </c>
      <c r="M3588">
        <f t="shared" si="337"/>
        <v>151.97999999999999</v>
      </c>
      <c r="N3588" t="b">
        <v>1</v>
      </c>
      <c r="O3588">
        <f t="shared" si="340"/>
        <v>109</v>
      </c>
      <c r="P3588" t="s">
        <v>8271</v>
      </c>
      <c r="Q3588" t="str">
        <f t="shared" si="341"/>
        <v>theater</v>
      </c>
      <c r="R3588" t="str">
        <f t="shared" si="336"/>
        <v>plays</v>
      </c>
      <c r="S3588" s="7">
        <f t="shared" si="338"/>
        <v>42636.697569444441</v>
      </c>
      <c r="T3588" s="7">
        <f t="shared" si="339"/>
        <v>42576.697569444441</v>
      </c>
    </row>
    <row r="3589" spans="1:20" ht="43.2" hidden="1" x14ac:dyDescent="0.5500000000000000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5">
        <v>1467054000</v>
      </c>
      <c r="J3589">
        <v>1463144254</v>
      </c>
      <c r="K3589" t="b">
        <v>0</v>
      </c>
      <c r="L3589">
        <v>28</v>
      </c>
      <c r="M3589">
        <f t="shared" si="337"/>
        <v>22.61</v>
      </c>
      <c r="N3589" t="b">
        <v>1</v>
      </c>
      <c r="O3589">
        <f t="shared" si="340"/>
        <v>127</v>
      </c>
      <c r="P3589" t="s">
        <v>8271</v>
      </c>
      <c r="Q3589" t="str">
        <f t="shared" si="341"/>
        <v>theater</v>
      </c>
      <c r="R3589" t="str">
        <f t="shared" si="336"/>
        <v>plays</v>
      </c>
      <c r="S3589" s="7">
        <f t="shared" si="338"/>
        <v>42548.791666666672</v>
      </c>
      <c r="T3589" s="7">
        <f t="shared" si="339"/>
        <v>42503.539976851855</v>
      </c>
    </row>
    <row r="3590" spans="1:20" ht="43.2" hidden="1" x14ac:dyDescent="0.5500000000000000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5">
        <v>1430348400</v>
      </c>
      <c r="J3590">
        <v>1428436410</v>
      </c>
      <c r="K3590" t="b">
        <v>0</v>
      </c>
      <c r="L3590">
        <v>11</v>
      </c>
      <c r="M3590">
        <f t="shared" si="337"/>
        <v>18.27</v>
      </c>
      <c r="N3590" t="b">
        <v>1</v>
      </c>
      <c r="O3590">
        <f t="shared" si="340"/>
        <v>101</v>
      </c>
      <c r="P3590" t="s">
        <v>8271</v>
      </c>
      <c r="Q3590" t="str">
        <f t="shared" si="341"/>
        <v>theater</v>
      </c>
      <c r="R3590" t="str">
        <f t="shared" si="336"/>
        <v>plays</v>
      </c>
      <c r="S3590" s="7">
        <f t="shared" si="338"/>
        <v>42123.958333333328</v>
      </c>
      <c r="T3590" s="7">
        <f t="shared" si="339"/>
        <v>42101.828819444447</v>
      </c>
    </row>
    <row r="3591" spans="1:20" ht="43.2" x14ac:dyDescent="0.5500000000000000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5">
        <v>1432654347</v>
      </c>
      <c r="J3591">
        <v>1430494347</v>
      </c>
      <c r="K3591" t="b">
        <v>0</v>
      </c>
      <c r="L3591">
        <v>62</v>
      </c>
      <c r="M3591">
        <f t="shared" si="337"/>
        <v>82.26</v>
      </c>
      <c r="N3591" t="b">
        <v>1</v>
      </c>
      <c r="O3591">
        <f t="shared" si="340"/>
        <v>128</v>
      </c>
      <c r="P3591" t="s">
        <v>8271</v>
      </c>
      <c r="Q3591" t="str">
        <f t="shared" si="341"/>
        <v>theater</v>
      </c>
      <c r="R3591" t="str">
        <f t="shared" si="336"/>
        <v>plays</v>
      </c>
      <c r="S3591" s="7">
        <f t="shared" si="338"/>
        <v>42150.647534722222</v>
      </c>
      <c r="T3591" s="7">
        <f t="shared" si="339"/>
        <v>42125.647534722222</v>
      </c>
    </row>
    <row r="3592" spans="1:20" ht="43.2" hidden="1" x14ac:dyDescent="0.5500000000000000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5">
        <v>1413792034</v>
      </c>
      <c r="J3592">
        <v>1411200034</v>
      </c>
      <c r="K3592" t="b">
        <v>0</v>
      </c>
      <c r="L3592">
        <v>73</v>
      </c>
      <c r="M3592">
        <f t="shared" si="337"/>
        <v>68.53</v>
      </c>
      <c r="N3592" t="b">
        <v>1</v>
      </c>
      <c r="O3592">
        <f t="shared" si="340"/>
        <v>100</v>
      </c>
      <c r="P3592" t="s">
        <v>8271</v>
      </c>
      <c r="Q3592" t="str">
        <f t="shared" si="341"/>
        <v>theater</v>
      </c>
      <c r="R3592" t="str">
        <f t="shared" si="336"/>
        <v>plays</v>
      </c>
      <c r="S3592" s="7">
        <f t="shared" si="338"/>
        <v>41932.333726851852</v>
      </c>
      <c r="T3592" s="7">
        <f t="shared" si="339"/>
        <v>41902.333726851852</v>
      </c>
    </row>
    <row r="3593" spans="1:20" ht="43.2" x14ac:dyDescent="0.5500000000000000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5">
        <v>1422075540</v>
      </c>
      <c r="J3593">
        <v>1419979544</v>
      </c>
      <c r="K3593" t="b">
        <v>0</v>
      </c>
      <c r="L3593">
        <v>18</v>
      </c>
      <c r="M3593">
        <f t="shared" si="337"/>
        <v>68.06</v>
      </c>
      <c r="N3593" t="b">
        <v>1</v>
      </c>
      <c r="O3593">
        <f t="shared" si="340"/>
        <v>175</v>
      </c>
      <c r="P3593" t="s">
        <v>8271</v>
      </c>
      <c r="Q3593" t="str">
        <f t="shared" si="341"/>
        <v>theater</v>
      </c>
      <c r="R3593" t="str">
        <f t="shared" si="336"/>
        <v>plays</v>
      </c>
      <c r="S3593" s="7">
        <f t="shared" si="338"/>
        <v>42028.207638888889</v>
      </c>
      <c r="T3593" s="7">
        <f t="shared" si="339"/>
        <v>42003.948425925926</v>
      </c>
    </row>
    <row r="3594" spans="1:20" ht="43.2" x14ac:dyDescent="0.5500000000000000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5">
        <v>1423630740</v>
      </c>
      <c r="J3594">
        <v>1418673307</v>
      </c>
      <c r="K3594" t="b">
        <v>0</v>
      </c>
      <c r="L3594">
        <v>35</v>
      </c>
      <c r="M3594">
        <f t="shared" si="337"/>
        <v>72.709999999999994</v>
      </c>
      <c r="N3594" t="b">
        <v>1</v>
      </c>
      <c r="O3594">
        <f t="shared" si="340"/>
        <v>127</v>
      </c>
      <c r="P3594" t="s">
        <v>8271</v>
      </c>
      <c r="Q3594" t="str">
        <f t="shared" si="341"/>
        <v>theater</v>
      </c>
      <c r="R3594" t="str">
        <f t="shared" si="336"/>
        <v>plays</v>
      </c>
      <c r="S3594" s="7">
        <f t="shared" si="338"/>
        <v>42046.207638888889</v>
      </c>
      <c r="T3594" s="7">
        <f t="shared" si="339"/>
        <v>41988.829942129625</v>
      </c>
    </row>
    <row r="3595" spans="1:20" ht="43.2" x14ac:dyDescent="0.5500000000000000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5">
        <v>1420489560</v>
      </c>
      <c r="J3595">
        <v>1417469639</v>
      </c>
      <c r="K3595" t="b">
        <v>0</v>
      </c>
      <c r="L3595">
        <v>43</v>
      </c>
      <c r="M3595">
        <f t="shared" si="337"/>
        <v>77.19</v>
      </c>
      <c r="N3595" t="b">
        <v>1</v>
      </c>
      <c r="O3595">
        <f t="shared" si="340"/>
        <v>111</v>
      </c>
      <c r="P3595" t="s">
        <v>8271</v>
      </c>
      <c r="Q3595" t="str">
        <f t="shared" si="341"/>
        <v>theater</v>
      </c>
      <c r="R3595" t="str">
        <f t="shared" ref="R3595:R3658" si="342">RIGHT(P3595,LEN(P3595)-FIND("/",P3595))</f>
        <v>plays</v>
      </c>
      <c r="S3595" s="7">
        <f t="shared" si="338"/>
        <v>42009.851388888885</v>
      </c>
      <c r="T3595" s="7">
        <f t="shared" si="339"/>
        <v>41974.898599537039</v>
      </c>
    </row>
    <row r="3596" spans="1:20" ht="43.2" x14ac:dyDescent="0.5500000000000000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5">
        <v>1472952982</v>
      </c>
      <c r="J3596">
        <v>1470792982</v>
      </c>
      <c r="K3596" t="b">
        <v>0</v>
      </c>
      <c r="L3596">
        <v>36</v>
      </c>
      <c r="M3596">
        <f t="shared" si="337"/>
        <v>55.97</v>
      </c>
      <c r="N3596" t="b">
        <v>1</v>
      </c>
      <c r="O3596">
        <f t="shared" si="340"/>
        <v>126</v>
      </c>
      <c r="P3596" t="s">
        <v>8271</v>
      </c>
      <c r="Q3596" t="str">
        <f t="shared" si="341"/>
        <v>theater</v>
      </c>
      <c r="R3596" t="str">
        <f t="shared" si="342"/>
        <v>plays</v>
      </c>
      <c r="S3596" s="7">
        <f t="shared" si="338"/>
        <v>42617.066921296297</v>
      </c>
      <c r="T3596" s="7">
        <f t="shared" si="339"/>
        <v>42592.066921296297</v>
      </c>
    </row>
    <row r="3597" spans="1:20" ht="28.8" x14ac:dyDescent="0.5500000000000000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5">
        <v>1426229940</v>
      </c>
      <c r="J3597">
        <v>1423959123</v>
      </c>
      <c r="K3597" t="b">
        <v>0</v>
      </c>
      <c r="L3597">
        <v>62</v>
      </c>
      <c r="M3597">
        <f t="shared" si="337"/>
        <v>49.69</v>
      </c>
      <c r="N3597" t="b">
        <v>1</v>
      </c>
      <c r="O3597">
        <f t="shared" si="340"/>
        <v>119</v>
      </c>
      <c r="P3597" t="s">
        <v>8271</v>
      </c>
      <c r="Q3597" t="str">
        <f t="shared" si="341"/>
        <v>theater</v>
      </c>
      <c r="R3597" t="str">
        <f t="shared" si="342"/>
        <v>plays</v>
      </c>
      <c r="S3597" s="7">
        <f t="shared" si="338"/>
        <v>42076.290972222225</v>
      </c>
      <c r="T3597" s="7">
        <f t="shared" si="339"/>
        <v>42050.008368055554</v>
      </c>
    </row>
    <row r="3598" spans="1:20" ht="43.2" hidden="1" x14ac:dyDescent="0.5500000000000000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5">
        <v>1409072982</v>
      </c>
      <c r="J3598">
        <v>1407258582</v>
      </c>
      <c r="K3598" t="b">
        <v>0</v>
      </c>
      <c r="L3598">
        <v>15</v>
      </c>
      <c r="M3598">
        <f t="shared" si="337"/>
        <v>79</v>
      </c>
      <c r="N3598" t="b">
        <v>1</v>
      </c>
      <c r="O3598">
        <f t="shared" si="340"/>
        <v>108</v>
      </c>
      <c r="P3598" t="s">
        <v>8271</v>
      </c>
      <c r="Q3598" t="str">
        <f t="shared" si="341"/>
        <v>theater</v>
      </c>
      <c r="R3598" t="str">
        <f t="shared" si="342"/>
        <v>plays</v>
      </c>
      <c r="S3598" s="7">
        <f t="shared" si="338"/>
        <v>41877.715069444443</v>
      </c>
      <c r="T3598" s="7">
        <f t="shared" si="339"/>
        <v>41856.715069444443</v>
      </c>
    </row>
    <row r="3599" spans="1:20" ht="28.8" x14ac:dyDescent="0.5500000000000000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5">
        <v>1456984740</v>
      </c>
      <c r="J3599">
        <v>1455717790</v>
      </c>
      <c r="K3599" t="b">
        <v>0</v>
      </c>
      <c r="L3599">
        <v>33</v>
      </c>
      <c r="M3599">
        <f t="shared" si="337"/>
        <v>77.73</v>
      </c>
      <c r="N3599" t="b">
        <v>1</v>
      </c>
      <c r="O3599">
        <f t="shared" si="340"/>
        <v>103</v>
      </c>
      <c r="P3599" t="s">
        <v>8271</v>
      </c>
      <c r="Q3599" t="str">
        <f t="shared" si="341"/>
        <v>theater</v>
      </c>
      <c r="R3599" t="str">
        <f t="shared" si="342"/>
        <v>plays</v>
      </c>
      <c r="S3599" s="7">
        <f t="shared" si="338"/>
        <v>42432.249305555553</v>
      </c>
      <c r="T3599" s="7">
        <f t="shared" si="339"/>
        <v>42417.585532407407</v>
      </c>
    </row>
    <row r="3600" spans="1:20" ht="43.2" x14ac:dyDescent="0.5500000000000000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5">
        <v>1409720340</v>
      </c>
      <c r="J3600">
        <v>1408129822</v>
      </c>
      <c r="K3600" t="b">
        <v>0</v>
      </c>
      <c r="L3600">
        <v>27</v>
      </c>
      <c r="M3600">
        <f t="shared" si="337"/>
        <v>40.78</v>
      </c>
      <c r="N3600" t="b">
        <v>1</v>
      </c>
      <c r="O3600">
        <f t="shared" si="340"/>
        <v>110</v>
      </c>
      <c r="P3600" t="s">
        <v>8271</v>
      </c>
      <c r="Q3600" t="str">
        <f t="shared" si="341"/>
        <v>theater</v>
      </c>
      <c r="R3600" t="str">
        <f t="shared" si="342"/>
        <v>plays</v>
      </c>
      <c r="S3600" s="7">
        <f t="shared" si="338"/>
        <v>41885.207638888889</v>
      </c>
      <c r="T3600" s="7">
        <f t="shared" si="339"/>
        <v>41866.79886574074</v>
      </c>
    </row>
    <row r="3601" spans="1:20" ht="43.2" x14ac:dyDescent="0.5500000000000000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5">
        <v>1440892800</v>
      </c>
      <c r="J3601">
        <v>1438715077</v>
      </c>
      <c r="K3601" t="b">
        <v>0</v>
      </c>
      <c r="L3601">
        <v>17</v>
      </c>
      <c r="M3601">
        <f t="shared" si="337"/>
        <v>59.41</v>
      </c>
      <c r="N3601" t="b">
        <v>1</v>
      </c>
      <c r="O3601">
        <f t="shared" si="340"/>
        <v>202</v>
      </c>
      <c r="P3601" t="s">
        <v>8271</v>
      </c>
      <c r="Q3601" t="str">
        <f t="shared" si="341"/>
        <v>theater</v>
      </c>
      <c r="R3601" t="str">
        <f t="shared" si="342"/>
        <v>plays</v>
      </c>
      <c r="S3601" s="7">
        <f t="shared" si="338"/>
        <v>42246</v>
      </c>
      <c r="T3601" s="7">
        <f t="shared" si="339"/>
        <v>42220.79487268519</v>
      </c>
    </row>
    <row r="3602" spans="1:20" ht="28.8" x14ac:dyDescent="0.5500000000000000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5">
        <v>1476390164</v>
      </c>
      <c r="J3602">
        <v>1473970964</v>
      </c>
      <c r="K3602" t="b">
        <v>0</v>
      </c>
      <c r="L3602">
        <v>4</v>
      </c>
      <c r="M3602">
        <f t="shared" si="337"/>
        <v>3.25</v>
      </c>
      <c r="N3602" t="b">
        <v>1</v>
      </c>
      <c r="O3602">
        <f t="shared" si="340"/>
        <v>130</v>
      </c>
      <c r="P3602" t="s">
        <v>8271</v>
      </c>
      <c r="Q3602" t="str">
        <f t="shared" si="341"/>
        <v>theater</v>
      </c>
      <c r="R3602" t="str">
        <f t="shared" si="342"/>
        <v>plays</v>
      </c>
      <c r="S3602" s="7">
        <f t="shared" si="338"/>
        <v>42656.849120370374</v>
      </c>
      <c r="T3602" s="7">
        <f t="shared" si="339"/>
        <v>42628.849120370374</v>
      </c>
    </row>
    <row r="3603" spans="1:20" ht="43.2" hidden="1" x14ac:dyDescent="0.5500000000000000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5">
        <v>1421452682</v>
      </c>
      <c r="J3603">
        <v>1418860682</v>
      </c>
      <c r="K3603" t="b">
        <v>0</v>
      </c>
      <c r="L3603">
        <v>53</v>
      </c>
      <c r="M3603">
        <f t="shared" si="337"/>
        <v>39.380000000000003</v>
      </c>
      <c r="N3603" t="b">
        <v>1</v>
      </c>
      <c r="O3603">
        <f t="shared" si="340"/>
        <v>104</v>
      </c>
      <c r="P3603" t="s">
        <v>8271</v>
      </c>
      <c r="Q3603" t="str">
        <f t="shared" si="341"/>
        <v>theater</v>
      </c>
      <c r="R3603" t="str">
        <f t="shared" si="342"/>
        <v>plays</v>
      </c>
      <c r="S3603" s="7">
        <f t="shared" si="338"/>
        <v>42020.99863425926</v>
      </c>
      <c r="T3603" s="7">
        <f t="shared" si="339"/>
        <v>41990.99863425926</v>
      </c>
    </row>
    <row r="3604" spans="1:20" ht="57.6" x14ac:dyDescent="0.5500000000000000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5">
        <v>1463520479</v>
      </c>
      <c r="J3604">
        <v>1458336479</v>
      </c>
      <c r="K3604" t="b">
        <v>0</v>
      </c>
      <c r="L3604">
        <v>49</v>
      </c>
      <c r="M3604">
        <f t="shared" si="337"/>
        <v>81.67</v>
      </c>
      <c r="N3604" t="b">
        <v>1</v>
      </c>
      <c r="O3604">
        <f t="shared" si="340"/>
        <v>100</v>
      </c>
      <c r="P3604" t="s">
        <v>8271</v>
      </c>
      <c r="Q3604" t="str">
        <f t="shared" si="341"/>
        <v>theater</v>
      </c>
      <c r="R3604" t="str">
        <f t="shared" si="342"/>
        <v>plays</v>
      </c>
      <c r="S3604" s="7">
        <f t="shared" si="338"/>
        <v>42507.894432870366</v>
      </c>
      <c r="T3604" s="7">
        <f t="shared" si="339"/>
        <v>42447.894432870366</v>
      </c>
    </row>
    <row r="3605" spans="1:20" ht="43.2" x14ac:dyDescent="0.5500000000000000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5">
        <v>1446759880</v>
      </c>
      <c r="J3605">
        <v>1444164280</v>
      </c>
      <c r="K3605" t="b">
        <v>0</v>
      </c>
      <c r="L3605">
        <v>57</v>
      </c>
      <c r="M3605">
        <f t="shared" si="337"/>
        <v>44.91</v>
      </c>
      <c r="N3605" t="b">
        <v>1</v>
      </c>
      <c r="O3605">
        <f t="shared" si="340"/>
        <v>171</v>
      </c>
      <c r="P3605" t="s">
        <v>8271</v>
      </c>
      <c r="Q3605" t="str">
        <f t="shared" si="341"/>
        <v>theater</v>
      </c>
      <c r="R3605" t="str">
        <f t="shared" si="342"/>
        <v>plays</v>
      </c>
      <c r="S3605" s="7">
        <f t="shared" si="338"/>
        <v>42313.906018518523</v>
      </c>
      <c r="T3605" s="7">
        <f t="shared" si="339"/>
        <v>42283.864351851851</v>
      </c>
    </row>
    <row r="3606" spans="1:20" ht="43.2" x14ac:dyDescent="0.5500000000000000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5">
        <v>1461913140</v>
      </c>
      <c r="J3606">
        <v>1461370956</v>
      </c>
      <c r="K3606" t="b">
        <v>0</v>
      </c>
      <c r="L3606">
        <v>69</v>
      </c>
      <c r="M3606">
        <f t="shared" si="337"/>
        <v>49.06</v>
      </c>
      <c r="N3606" t="b">
        <v>1</v>
      </c>
      <c r="O3606">
        <f t="shared" si="340"/>
        <v>113</v>
      </c>
      <c r="P3606" t="s">
        <v>8271</v>
      </c>
      <c r="Q3606" t="str">
        <f t="shared" si="341"/>
        <v>theater</v>
      </c>
      <c r="R3606" t="str">
        <f t="shared" si="342"/>
        <v>plays</v>
      </c>
      <c r="S3606" s="7">
        <f t="shared" si="338"/>
        <v>42489.290972222225</v>
      </c>
      <c r="T3606" s="7">
        <f t="shared" si="339"/>
        <v>42483.015694444446</v>
      </c>
    </row>
    <row r="3607" spans="1:20" ht="57.6" hidden="1" x14ac:dyDescent="0.5500000000000000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5">
        <v>1455390126</v>
      </c>
      <c r="J3607">
        <v>1452798126</v>
      </c>
      <c r="K3607" t="b">
        <v>0</v>
      </c>
      <c r="L3607">
        <v>15</v>
      </c>
      <c r="M3607">
        <f t="shared" si="337"/>
        <v>30.67</v>
      </c>
      <c r="N3607" t="b">
        <v>1</v>
      </c>
      <c r="O3607">
        <f t="shared" si="340"/>
        <v>184</v>
      </c>
      <c r="P3607" t="s">
        <v>8271</v>
      </c>
      <c r="Q3607" t="str">
        <f t="shared" si="341"/>
        <v>theater</v>
      </c>
      <c r="R3607" t="str">
        <f t="shared" si="342"/>
        <v>plays</v>
      </c>
      <c r="S3607" s="7">
        <f t="shared" si="338"/>
        <v>42413.793124999997</v>
      </c>
      <c r="T3607" s="7">
        <f t="shared" si="339"/>
        <v>42383.793124999997</v>
      </c>
    </row>
    <row r="3608" spans="1:20" ht="43.2" hidden="1" x14ac:dyDescent="0.5500000000000000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5">
        <v>1471185057</v>
      </c>
      <c r="J3608">
        <v>1468593057</v>
      </c>
      <c r="K3608" t="b">
        <v>0</v>
      </c>
      <c r="L3608">
        <v>64</v>
      </c>
      <c r="M3608">
        <f t="shared" si="337"/>
        <v>61.06</v>
      </c>
      <c r="N3608" t="b">
        <v>1</v>
      </c>
      <c r="O3608">
        <f t="shared" si="340"/>
        <v>130</v>
      </c>
      <c r="P3608" t="s">
        <v>8271</v>
      </c>
      <c r="Q3608" t="str">
        <f t="shared" si="341"/>
        <v>theater</v>
      </c>
      <c r="R3608" t="str">
        <f t="shared" si="342"/>
        <v>plays</v>
      </c>
      <c r="S3608" s="7">
        <f t="shared" si="338"/>
        <v>42596.604826388888</v>
      </c>
      <c r="T3608" s="7">
        <f t="shared" si="339"/>
        <v>42566.604826388888</v>
      </c>
    </row>
    <row r="3609" spans="1:20" ht="28.8" hidden="1" x14ac:dyDescent="0.5500000000000000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5">
        <v>1450137600</v>
      </c>
      <c r="J3609">
        <v>1448924882</v>
      </c>
      <c r="K3609" t="b">
        <v>0</v>
      </c>
      <c r="L3609">
        <v>20</v>
      </c>
      <c r="M3609">
        <f t="shared" si="337"/>
        <v>29</v>
      </c>
      <c r="N3609" t="b">
        <v>1</v>
      </c>
      <c r="O3609">
        <f t="shared" si="340"/>
        <v>105</v>
      </c>
      <c r="P3609" t="s">
        <v>8271</v>
      </c>
      <c r="Q3609" t="str">
        <f t="shared" si="341"/>
        <v>theater</v>
      </c>
      <c r="R3609" t="str">
        <f t="shared" si="342"/>
        <v>plays</v>
      </c>
      <c r="S3609" s="7">
        <f t="shared" si="338"/>
        <v>42353</v>
      </c>
      <c r="T3609" s="7">
        <f t="shared" si="339"/>
        <v>42338.963912037041</v>
      </c>
    </row>
    <row r="3610" spans="1:20" ht="43.2" hidden="1" x14ac:dyDescent="0.5500000000000000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5">
        <v>1466172000</v>
      </c>
      <c r="J3610">
        <v>1463418090</v>
      </c>
      <c r="K3610" t="b">
        <v>0</v>
      </c>
      <c r="L3610">
        <v>27</v>
      </c>
      <c r="M3610">
        <f t="shared" si="337"/>
        <v>29.63</v>
      </c>
      <c r="N3610" t="b">
        <v>1</v>
      </c>
      <c r="O3610">
        <f t="shared" si="340"/>
        <v>100</v>
      </c>
      <c r="P3610" t="s">
        <v>8271</v>
      </c>
      <c r="Q3610" t="str">
        <f t="shared" si="341"/>
        <v>theater</v>
      </c>
      <c r="R3610" t="str">
        <f t="shared" si="342"/>
        <v>plays</v>
      </c>
      <c r="S3610" s="7">
        <f t="shared" si="338"/>
        <v>42538.583333333328</v>
      </c>
      <c r="T3610" s="7">
        <f t="shared" si="339"/>
        <v>42506.709375000006</v>
      </c>
    </row>
    <row r="3611" spans="1:20" ht="43.2" hidden="1" x14ac:dyDescent="0.5500000000000000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5">
        <v>1459378085</v>
      </c>
      <c r="J3611">
        <v>1456789685</v>
      </c>
      <c r="K3611" t="b">
        <v>0</v>
      </c>
      <c r="L3611">
        <v>21</v>
      </c>
      <c r="M3611">
        <f t="shared" si="337"/>
        <v>143.1</v>
      </c>
      <c r="N3611" t="b">
        <v>1</v>
      </c>
      <c r="O3611">
        <f t="shared" si="340"/>
        <v>153</v>
      </c>
      <c r="P3611" t="s">
        <v>8271</v>
      </c>
      <c r="Q3611" t="str">
        <f t="shared" si="341"/>
        <v>theater</v>
      </c>
      <c r="R3611" t="str">
        <f t="shared" si="342"/>
        <v>plays</v>
      </c>
      <c r="S3611" s="7">
        <f t="shared" si="338"/>
        <v>42459.950057870374</v>
      </c>
      <c r="T3611" s="7">
        <f t="shared" si="339"/>
        <v>42429.991724537031</v>
      </c>
    </row>
    <row r="3612" spans="1:20" ht="43.2" hidden="1" x14ac:dyDescent="0.5500000000000000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5">
        <v>1439806936</v>
      </c>
      <c r="J3612">
        <v>1437214936</v>
      </c>
      <c r="K3612" t="b">
        <v>0</v>
      </c>
      <c r="L3612">
        <v>31</v>
      </c>
      <c r="M3612">
        <f t="shared" si="337"/>
        <v>52.35</v>
      </c>
      <c r="N3612" t="b">
        <v>1</v>
      </c>
      <c r="O3612">
        <f t="shared" si="340"/>
        <v>162</v>
      </c>
      <c r="P3612" t="s">
        <v>8271</v>
      </c>
      <c r="Q3612" t="str">
        <f t="shared" si="341"/>
        <v>theater</v>
      </c>
      <c r="R3612" t="str">
        <f t="shared" si="342"/>
        <v>plays</v>
      </c>
      <c r="S3612" s="7">
        <f t="shared" si="338"/>
        <v>42233.432129629626</v>
      </c>
      <c r="T3612" s="7">
        <f t="shared" si="339"/>
        <v>42203.432129629626</v>
      </c>
    </row>
    <row r="3613" spans="1:20" ht="43.2" hidden="1" x14ac:dyDescent="0.5500000000000000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5">
        <v>1428483201</v>
      </c>
      <c r="J3613">
        <v>1425891201</v>
      </c>
      <c r="K3613" t="b">
        <v>0</v>
      </c>
      <c r="L3613">
        <v>51</v>
      </c>
      <c r="M3613">
        <f t="shared" si="337"/>
        <v>66.67</v>
      </c>
      <c r="N3613" t="b">
        <v>1</v>
      </c>
      <c r="O3613">
        <f t="shared" si="340"/>
        <v>136</v>
      </c>
      <c r="P3613" t="s">
        <v>8271</v>
      </c>
      <c r="Q3613" t="str">
        <f t="shared" si="341"/>
        <v>theater</v>
      </c>
      <c r="R3613" t="str">
        <f t="shared" si="342"/>
        <v>plays</v>
      </c>
      <c r="S3613" s="7">
        <f t="shared" si="338"/>
        <v>42102.370381944449</v>
      </c>
      <c r="T3613" s="7">
        <f t="shared" si="339"/>
        <v>42072.370381944449</v>
      </c>
    </row>
    <row r="3614" spans="1:20" ht="43.2" hidden="1" x14ac:dyDescent="0.5500000000000000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5">
        <v>1402334811</v>
      </c>
      <c r="J3614">
        <v>1401470811</v>
      </c>
      <c r="K3614" t="b">
        <v>0</v>
      </c>
      <c r="L3614">
        <v>57</v>
      </c>
      <c r="M3614">
        <f t="shared" si="337"/>
        <v>126.67</v>
      </c>
      <c r="N3614" t="b">
        <v>1</v>
      </c>
      <c r="O3614">
        <f t="shared" si="340"/>
        <v>144</v>
      </c>
      <c r="P3614" t="s">
        <v>8271</v>
      </c>
      <c r="Q3614" t="str">
        <f t="shared" si="341"/>
        <v>theater</v>
      </c>
      <c r="R3614" t="str">
        <f t="shared" si="342"/>
        <v>plays</v>
      </c>
      <c r="S3614" s="7">
        <f t="shared" si="338"/>
        <v>41799.726979166669</v>
      </c>
      <c r="T3614" s="7">
        <f t="shared" si="339"/>
        <v>41789.726979166669</v>
      </c>
    </row>
    <row r="3615" spans="1:20" ht="28.8" x14ac:dyDescent="0.5500000000000000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5">
        <v>1403964574</v>
      </c>
      <c r="J3615">
        <v>1401372574</v>
      </c>
      <c r="K3615" t="b">
        <v>0</v>
      </c>
      <c r="L3615">
        <v>20</v>
      </c>
      <c r="M3615">
        <f t="shared" si="337"/>
        <v>62.5</v>
      </c>
      <c r="N3615" t="b">
        <v>1</v>
      </c>
      <c r="O3615">
        <f t="shared" si="340"/>
        <v>100</v>
      </c>
      <c r="P3615" t="s">
        <v>8271</v>
      </c>
      <c r="Q3615" t="str">
        <f t="shared" si="341"/>
        <v>theater</v>
      </c>
      <c r="R3615" t="str">
        <f t="shared" si="342"/>
        <v>plays</v>
      </c>
      <c r="S3615" s="7">
        <f t="shared" si="338"/>
        <v>41818.58997685185</v>
      </c>
      <c r="T3615" s="7">
        <f t="shared" si="339"/>
        <v>41788.58997685185</v>
      </c>
    </row>
    <row r="3616" spans="1:20" ht="43.2" x14ac:dyDescent="0.5500000000000000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5">
        <v>1434675616</v>
      </c>
      <c r="J3616">
        <v>1432083616</v>
      </c>
      <c r="K3616" t="b">
        <v>0</v>
      </c>
      <c r="L3616">
        <v>71</v>
      </c>
      <c r="M3616">
        <f t="shared" si="337"/>
        <v>35.49</v>
      </c>
      <c r="N3616" t="b">
        <v>1</v>
      </c>
      <c r="O3616">
        <f t="shared" si="340"/>
        <v>101</v>
      </c>
      <c r="P3616" t="s">
        <v>8271</v>
      </c>
      <c r="Q3616" t="str">
        <f t="shared" si="341"/>
        <v>theater</v>
      </c>
      <c r="R3616" t="str">
        <f t="shared" si="342"/>
        <v>plays</v>
      </c>
      <c r="S3616" s="7">
        <f t="shared" si="338"/>
        <v>42174.041851851856</v>
      </c>
      <c r="T3616" s="7">
        <f t="shared" si="339"/>
        <v>42144.041851851856</v>
      </c>
    </row>
    <row r="3617" spans="1:20" ht="43.2" hidden="1" x14ac:dyDescent="0.5500000000000000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5">
        <v>1449756896</v>
      </c>
      <c r="J3617">
        <v>1447164896</v>
      </c>
      <c r="K3617" t="b">
        <v>0</v>
      </c>
      <c r="L3617">
        <v>72</v>
      </c>
      <c r="M3617">
        <f t="shared" si="337"/>
        <v>37.08</v>
      </c>
      <c r="N3617" t="b">
        <v>1</v>
      </c>
      <c r="O3617">
        <f t="shared" si="340"/>
        <v>107</v>
      </c>
      <c r="P3617" t="s">
        <v>8271</v>
      </c>
      <c r="Q3617" t="str">
        <f t="shared" si="341"/>
        <v>theater</v>
      </c>
      <c r="R3617" t="str">
        <f t="shared" si="342"/>
        <v>plays</v>
      </c>
      <c r="S3617" s="7">
        <f t="shared" si="338"/>
        <v>42348.593703703707</v>
      </c>
      <c r="T3617" s="7">
        <f t="shared" si="339"/>
        <v>42318.593703703707</v>
      </c>
    </row>
    <row r="3618" spans="1:20" ht="43.2" hidden="1" x14ac:dyDescent="0.5500000000000000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5">
        <v>1426801664</v>
      </c>
      <c r="J3618">
        <v>1424213264</v>
      </c>
      <c r="K3618" t="b">
        <v>0</v>
      </c>
      <c r="L3618">
        <v>45</v>
      </c>
      <c r="M3618">
        <f t="shared" si="337"/>
        <v>69.33</v>
      </c>
      <c r="N3618" t="b">
        <v>1</v>
      </c>
      <c r="O3618">
        <f t="shared" si="340"/>
        <v>125</v>
      </c>
      <c r="P3618" t="s">
        <v>8271</v>
      </c>
      <c r="Q3618" t="str">
        <f t="shared" si="341"/>
        <v>theater</v>
      </c>
      <c r="R3618" t="str">
        <f t="shared" si="342"/>
        <v>plays</v>
      </c>
      <c r="S3618" s="7">
        <f t="shared" si="338"/>
        <v>42082.908148148148</v>
      </c>
      <c r="T3618" s="7">
        <f t="shared" si="339"/>
        <v>42052.949814814812</v>
      </c>
    </row>
    <row r="3619" spans="1:20" ht="43.2" hidden="1" x14ac:dyDescent="0.5500000000000000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5">
        <v>1488240000</v>
      </c>
      <c r="J3619">
        <v>1486996729</v>
      </c>
      <c r="K3619" t="b">
        <v>0</v>
      </c>
      <c r="L3619">
        <v>51</v>
      </c>
      <c r="M3619">
        <f t="shared" si="337"/>
        <v>17.25</v>
      </c>
      <c r="N3619" t="b">
        <v>1</v>
      </c>
      <c r="O3619">
        <f t="shared" si="340"/>
        <v>119</v>
      </c>
      <c r="P3619" t="s">
        <v>8271</v>
      </c>
      <c r="Q3619" t="str">
        <f t="shared" si="341"/>
        <v>theater</v>
      </c>
      <c r="R3619" t="str">
        <f t="shared" si="342"/>
        <v>plays</v>
      </c>
      <c r="S3619" s="7">
        <f t="shared" si="338"/>
        <v>42794</v>
      </c>
      <c r="T3619" s="7">
        <f t="shared" si="339"/>
        <v>42779.610289351855</v>
      </c>
    </row>
    <row r="3620" spans="1:20" ht="43.2" hidden="1" x14ac:dyDescent="0.5500000000000000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5">
        <v>1433343850</v>
      </c>
      <c r="J3620">
        <v>1430751850</v>
      </c>
      <c r="K3620" t="b">
        <v>0</v>
      </c>
      <c r="L3620">
        <v>56</v>
      </c>
      <c r="M3620">
        <f t="shared" si="337"/>
        <v>36.07</v>
      </c>
      <c r="N3620" t="b">
        <v>1</v>
      </c>
      <c r="O3620">
        <f t="shared" si="340"/>
        <v>101</v>
      </c>
      <c r="P3620" t="s">
        <v>8271</v>
      </c>
      <c r="Q3620" t="str">
        <f t="shared" si="341"/>
        <v>theater</v>
      </c>
      <c r="R3620" t="str">
        <f t="shared" si="342"/>
        <v>plays</v>
      </c>
      <c r="S3620" s="7">
        <f t="shared" si="338"/>
        <v>42158.627893518518</v>
      </c>
      <c r="T3620" s="7">
        <f t="shared" si="339"/>
        <v>42128.627893518518</v>
      </c>
    </row>
    <row r="3621" spans="1:20" ht="43.2" x14ac:dyDescent="0.5500000000000000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5">
        <v>1479592800</v>
      </c>
      <c r="J3621">
        <v>1476760226</v>
      </c>
      <c r="K3621" t="b">
        <v>0</v>
      </c>
      <c r="L3621">
        <v>17</v>
      </c>
      <c r="M3621">
        <f t="shared" si="337"/>
        <v>66.47</v>
      </c>
      <c r="N3621" t="b">
        <v>1</v>
      </c>
      <c r="O3621">
        <f t="shared" si="340"/>
        <v>113</v>
      </c>
      <c r="P3621" t="s">
        <v>8271</v>
      </c>
      <c r="Q3621" t="str">
        <f t="shared" si="341"/>
        <v>theater</v>
      </c>
      <c r="R3621" t="str">
        <f t="shared" si="342"/>
        <v>plays</v>
      </c>
      <c r="S3621" s="7">
        <f t="shared" si="338"/>
        <v>42693.916666666672</v>
      </c>
      <c r="T3621" s="7">
        <f t="shared" si="339"/>
        <v>42661.132245370376</v>
      </c>
    </row>
    <row r="3622" spans="1:20" ht="43.2" x14ac:dyDescent="0.5500000000000000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5">
        <v>1425528000</v>
      </c>
      <c r="J3622">
        <v>1422916261</v>
      </c>
      <c r="K3622" t="b">
        <v>0</v>
      </c>
      <c r="L3622">
        <v>197</v>
      </c>
      <c r="M3622">
        <f t="shared" si="337"/>
        <v>56.07</v>
      </c>
      <c r="N3622" t="b">
        <v>1</v>
      </c>
      <c r="O3622">
        <f t="shared" si="340"/>
        <v>105</v>
      </c>
      <c r="P3622" t="s">
        <v>8271</v>
      </c>
      <c r="Q3622" t="str">
        <f t="shared" si="341"/>
        <v>theater</v>
      </c>
      <c r="R3622" t="str">
        <f t="shared" si="342"/>
        <v>plays</v>
      </c>
      <c r="S3622" s="7">
        <f t="shared" si="338"/>
        <v>42068.166666666672</v>
      </c>
      <c r="T3622" s="7">
        <f t="shared" si="339"/>
        <v>42037.938206018516</v>
      </c>
    </row>
    <row r="3623" spans="1:20" ht="43.2" x14ac:dyDescent="0.5500000000000000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5">
        <v>1475269200</v>
      </c>
      <c r="J3623">
        <v>1473200844</v>
      </c>
      <c r="K3623" t="b">
        <v>0</v>
      </c>
      <c r="L3623">
        <v>70</v>
      </c>
      <c r="M3623">
        <f t="shared" si="337"/>
        <v>47.03</v>
      </c>
      <c r="N3623" t="b">
        <v>1</v>
      </c>
      <c r="O3623">
        <f t="shared" si="340"/>
        <v>110</v>
      </c>
      <c r="P3623" t="s">
        <v>8271</v>
      </c>
      <c r="Q3623" t="str">
        <f t="shared" si="341"/>
        <v>theater</v>
      </c>
      <c r="R3623" t="str">
        <f t="shared" si="342"/>
        <v>plays</v>
      </c>
      <c r="S3623" s="7">
        <f t="shared" si="338"/>
        <v>42643.875</v>
      </c>
      <c r="T3623" s="7">
        <f t="shared" si="339"/>
        <v>42619.935694444444</v>
      </c>
    </row>
    <row r="3624" spans="1:20" ht="28.8" x14ac:dyDescent="0.5500000000000000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5">
        <v>1411874580</v>
      </c>
      <c r="J3624">
        <v>1409030371</v>
      </c>
      <c r="K3624" t="b">
        <v>0</v>
      </c>
      <c r="L3624">
        <v>21</v>
      </c>
      <c r="M3624">
        <f t="shared" si="337"/>
        <v>47.67</v>
      </c>
      <c r="N3624" t="b">
        <v>1</v>
      </c>
      <c r="O3624">
        <f t="shared" si="340"/>
        <v>100</v>
      </c>
      <c r="P3624" t="s">
        <v>8271</v>
      </c>
      <c r="Q3624" t="str">
        <f t="shared" si="341"/>
        <v>theater</v>
      </c>
      <c r="R3624" t="str">
        <f t="shared" si="342"/>
        <v>plays</v>
      </c>
      <c r="S3624" s="7">
        <f t="shared" si="338"/>
        <v>41910.140972222223</v>
      </c>
      <c r="T3624" s="7">
        <f t="shared" si="339"/>
        <v>41877.221886574072</v>
      </c>
    </row>
    <row r="3625" spans="1:20" ht="28.8" x14ac:dyDescent="0.5500000000000000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5">
        <v>1406358000</v>
      </c>
      <c r="J3625">
        <v>1404841270</v>
      </c>
      <c r="K3625" t="b">
        <v>0</v>
      </c>
      <c r="L3625">
        <v>34</v>
      </c>
      <c r="M3625">
        <f t="shared" si="337"/>
        <v>88.24</v>
      </c>
      <c r="N3625" t="b">
        <v>1</v>
      </c>
      <c r="O3625">
        <f t="shared" si="340"/>
        <v>120</v>
      </c>
      <c r="P3625" t="s">
        <v>8271</v>
      </c>
      <c r="Q3625" t="str">
        <f t="shared" si="341"/>
        <v>theater</v>
      </c>
      <c r="R3625" t="str">
        <f t="shared" si="342"/>
        <v>plays</v>
      </c>
      <c r="S3625" s="7">
        <f t="shared" si="338"/>
        <v>41846.291666666664</v>
      </c>
      <c r="T3625" s="7">
        <f t="shared" si="339"/>
        <v>41828.736921296295</v>
      </c>
    </row>
    <row r="3626" spans="1:20" ht="72" x14ac:dyDescent="0.5500000000000000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5">
        <v>1471977290</v>
      </c>
      <c r="J3626">
        <v>1466793290</v>
      </c>
      <c r="K3626" t="b">
        <v>0</v>
      </c>
      <c r="L3626">
        <v>39</v>
      </c>
      <c r="M3626">
        <f t="shared" si="337"/>
        <v>80.72</v>
      </c>
      <c r="N3626" t="b">
        <v>1</v>
      </c>
      <c r="O3626">
        <f t="shared" si="340"/>
        <v>105</v>
      </c>
      <c r="P3626" t="s">
        <v>8271</v>
      </c>
      <c r="Q3626" t="str">
        <f t="shared" si="341"/>
        <v>theater</v>
      </c>
      <c r="R3626" t="str">
        <f t="shared" si="342"/>
        <v>plays</v>
      </c>
      <c r="S3626" s="7">
        <f t="shared" si="338"/>
        <v>42605.774189814809</v>
      </c>
      <c r="T3626" s="7">
        <f t="shared" si="339"/>
        <v>42545.774189814809</v>
      </c>
    </row>
    <row r="3627" spans="1:20" ht="43.2" hidden="1" x14ac:dyDescent="0.5500000000000000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5">
        <v>1435851577</v>
      </c>
      <c r="J3627">
        <v>1433259577</v>
      </c>
      <c r="K3627" t="b">
        <v>0</v>
      </c>
      <c r="L3627">
        <v>78</v>
      </c>
      <c r="M3627">
        <f t="shared" si="337"/>
        <v>39.49</v>
      </c>
      <c r="N3627" t="b">
        <v>1</v>
      </c>
      <c r="O3627">
        <f t="shared" si="340"/>
        <v>103</v>
      </c>
      <c r="P3627" t="s">
        <v>8271</v>
      </c>
      <c r="Q3627" t="str">
        <f t="shared" si="341"/>
        <v>theater</v>
      </c>
      <c r="R3627" t="str">
        <f t="shared" si="342"/>
        <v>plays</v>
      </c>
      <c r="S3627" s="7">
        <f t="shared" si="338"/>
        <v>42187.652511574073</v>
      </c>
      <c r="T3627" s="7">
        <f t="shared" si="339"/>
        <v>42157.652511574073</v>
      </c>
    </row>
    <row r="3628" spans="1:20" ht="43.2" hidden="1" x14ac:dyDescent="0.5500000000000000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5">
        <v>1408204857</v>
      </c>
      <c r="J3628">
        <v>1406390457</v>
      </c>
      <c r="K3628" t="b">
        <v>0</v>
      </c>
      <c r="L3628">
        <v>48</v>
      </c>
      <c r="M3628">
        <f t="shared" si="337"/>
        <v>84.85</v>
      </c>
      <c r="N3628" t="b">
        <v>1</v>
      </c>
      <c r="O3628">
        <f t="shared" si="340"/>
        <v>102</v>
      </c>
      <c r="P3628" t="s">
        <v>8271</v>
      </c>
      <c r="Q3628" t="str">
        <f t="shared" si="341"/>
        <v>theater</v>
      </c>
      <c r="R3628" t="str">
        <f t="shared" si="342"/>
        <v>plays</v>
      </c>
      <c r="S3628" s="7">
        <f t="shared" si="338"/>
        <v>41867.667326388888</v>
      </c>
      <c r="T3628" s="7">
        <f t="shared" si="339"/>
        <v>41846.667326388888</v>
      </c>
    </row>
    <row r="3629" spans="1:20" ht="43.2" x14ac:dyDescent="0.5500000000000000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5">
        <v>1463803140</v>
      </c>
      <c r="J3629">
        <v>1459446487</v>
      </c>
      <c r="K3629" t="b">
        <v>0</v>
      </c>
      <c r="L3629">
        <v>29</v>
      </c>
      <c r="M3629">
        <f t="shared" si="337"/>
        <v>68.97</v>
      </c>
      <c r="N3629" t="b">
        <v>1</v>
      </c>
      <c r="O3629">
        <f t="shared" si="340"/>
        <v>100</v>
      </c>
      <c r="P3629" t="s">
        <v>8271</v>
      </c>
      <c r="Q3629" t="str">
        <f t="shared" si="341"/>
        <v>theater</v>
      </c>
      <c r="R3629" t="str">
        <f t="shared" si="342"/>
        <v>plays</v>
      </c>
      <c r="S3629" s="7">
        <f t="shared" si="338"/>
        <v>42511.165972222225</v>
      </c>
      <c r="T3629" s="7">
        <f t="shared" si="339"/>
        <v>42460.741747685184</v>
      </c>
    </row>
    <row r="3630" spans="1:20" ht="43.2" hidden="1" x14ac:dyDescent="0.5500000000000000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5">
        <v>1450040396</v>
      </c>
      <c r="J3630">
        <v>1444852796</v>
      </c>
      <c r="K3630" t="b">
        <v>0</v>
      </c>
      <c r="L3630">
        <v>0</v>
      </c>
      <c r="M3630">
        <f t="shared" si="337"/>
        <v>0</v>
      </c>
      <c r="N3630" t="b">
        <v>0</v>
      </c>
      <c r="O3630">
        <f t="shared" si="340"/>
        <v>0</v>
      </c>
      <c r="P3630" t="s">
        <v>8305</v>
      </c>
      <c r="Q3630" t="str">
        <f t="shared" si="341"/>
        <v>theater</v>
      </c>
      <c r="R3630" t="str">
        <f t="shared" si="342"/>
        <v>musical</v>
      </c>
      <c r="S3630" s="7">
        <f t="shared" si="338"/>
        <v>42351.874953703707</v>
      </c>
      <c r="T3630" s="7">
        <f t="shared" si="339"/>
        <v>42291.833287037036</v>
      </c>
    </row>
    <row r="3631" spans="1:20" ht="43.2" hidden="1" x14ac:dyDescent="0.5500000000000000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5">
        <v>1462467600</v>
      </c>
      <c r="J3631">
        <v>1457403364</v>
      </c>
      <c r="K3631" t="b">
        <v>0</v>
      </c>
      <c r="L3631">
        <v>2</v>
      </c>
      <c r="M3631">
        <f t="shared" si="337"/>
        <v>1</v>
      </c>
      <c r="N3631" t="b">
        <v>0</v>
      </c>
      <c r="O3631">
        <f t="shared" si="340"/>
        <v>0</v>
      </c>
      <c r="P3631" t="s">
        <v>8305</v>
      </c>
      <c r="Q3631" t="str">
        <f t="shared" si="341"/>
        <v>theater</v>
      </c>
      <c r="R3631" t="str">
        <f t="shared" si="342"/>
        <v>musical</v>
      </c>
      <c r="S3631" s="7">
        <f t="shared" si="338"/>
        <v>42495.708333333328</v>
      </c>
      <c r="T3631" s="7">
        <f t="shared" si="339"/>
        <v>42437.094490740739</v>
      </c>
    </row>
    <row r="3632" spans="1:20" ht="43.2" hidden="1" x14ac:dyDescent="0.5500000000000000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5">
        <v>1417295990</v>
      </c>
      <c r="J3632">
        <v>1414700390</v>
      </c>
      <c r="K3632" t="b">
        <v>0</v>
      </c>
      <c r="L3632">
        <v>1</v>
      </c>
      <c r="M3632">
        <f t="shared" si="337"/>
        <v>1</v>
      </c>
      <c r="N3632" t="b">
        <v>0</v>
      </c>
      <c r="O3632">
        <f t="shared" si="340"/>
        <v>0</v>
      </c>
      <c r="P3632" t="s">
        <v>8305</v>
      </c>
      <c r="Q3632" t="str">
        <f t="shared" si="341"/>
        <v>theater</v>
      </c>
      <c r="R3632" t="str">
        <f t="shared" si="342"/>
        <v>musical</v>
      </c>
      <c r="S3632" s="7">
        <f t="shared" si="338"/>
        <v>41972.888773148152</v>
      </c>
      <c r="T3632" s="7">
        <f t="shared" si="339"/>
        <v>41942.84710648148</v>
      </c>
    </row>
    <row r="3633" spans="1:20" ht="43.2" hidden="1" x14ac:dyDescent="0.5500000000000000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5">
        <v>1411444740</v>
      </c>
      <c r="J3633">
        <v>1409335497</v>
      </c>
      <c r="K3633" t="b">
        <v>0</v>
      </c>
      <c r="L3633">
        <v>59</v>
      </c>
      <c r="M3633">
        <f t="shared" si="337"/>
        <v>147.88</v>
      </c>
      <c r="N3633" t="b">
        <v>0</v>
      </c>
      <c r="O3633">
        <f t="shared" si="340"/>
        <v>51</v>
      </c>
      <c r="P3633" t="s">
        <v>8305</v>
      </c>
      <c r="Q3633" t="str">
        <f t="shared" si="341"/>
        <v>theater</v>
      </c>
      <c r="R3633" t="str">
        <f t="shared" si="342"/>
        <v>musical</v>
      </c>
      <c r="S3633" s="7">
        <f t="shared" si="338"/>
        <v>41905.165972222225</v>
      </c>
      <c r="T3633" s="7">
        <f t="shared" si="339"/>
        <v>41880.753437499996</v>
      </c>
    </row>
    <row r="3634" spans="1:20" ht="43.2" hidden="1" x14ac:dyDescent="0.5500000000000000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5">
        <v>1416781749</v>
      </c>
      <c r="J3634">
        <v>1415053749</v>
      </c>
      <c r="K3634" t="b">
        <v>0</v>
      </c>
      <c r="L3634">
        <v>1</v>
      </c>
      <c r="M3634">
        <f t="shared" si="337"/>
        <v>100</v>
      </c>
      <c r="N3634" t="b">
        <v>0</v>
      </c>
      <c r="O3634">
        <f t="shared" si="340"/>
        <v>20</v>
      </c>
      <c r="P3634" t="s">
        <v>8305</v>
      </c>
      <c r="Q3634" t="str">
        <f t="shared" si="341"/>
        <v>theater</v>
      </c>
      <c r="R3634" t="str">
        <f t="shared" si="342"/>
        <v>musical</v>
      </c>
      <c r="S3634" s="7">
        <f t="shared" si="338"/>
        <v>41966.936909722222</v>
      </c>
      <c r="T3634" s="7">
        <f t="shared" si="339"/>
        <v>41946.936909722222</v>
      </c>
    </row>
    <row r="3635" spans="1:20" ht="43.2" hidden="1" x14ac:dyDescent="0.5500000000000000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5">
        <v>1479517200</v>
      </c>
      <c r="J3635">
        <v>1475765867</v>
      </c>
      <c r="K3635" t="b">
        <v>0</v>
      </c>
      <c r="L3635">
        <v>31</v>
      </c>
      <c r="M3635">
        <f t="shared" si="337"/>
        <v>56.84</v>
      </c>
      <c r="N3635" t="b">
        <v>0</v>
      </c>
      <c r="O3635">
        <f t="shared" si="340"/>
        <v>35</v>
      </c>
      <c r="P3635" t="s">
        <v>8305</v>
      </c>
      <c r="Q3635" t="str">
        <f t="shared" si="341"/>
        <v>theater</v>
      </c>
      <c r="R3635" t="str">
        <f t="shared" si="342"/>
        <v>musical</v>
      </c>
      <c r="S3635" s="7">
        <f t="shared" si="338"/>
        <v>42693.041666666672</v>
      </c>
      <c r="T3635" s="7">
        <f t="shared" si="339"/>
        <v>42649.623460648145</v>
      </c>
    </row>
    <row r="3636" spans="1:20" ht="43.2" hidden="1" x14ac:dyDescent="0.5500000000000000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5">
        <v>1484366340</v>
      </c>
      <c r="J3636">
        <v>1480219174</v>
      </c>
      <c r="K3636" t="b">
        <v>0</v>
      </c>
      <c r="L3636">
        <v>18</v>
      </c>
      <c r="M3636">
        <f t="shared" si="337"/>
        <v>176.94</v>
      </c>
      <c r="N3636" t="b">
        <v>0</v>
      </c>
      <c r="O3636">
        <f t="shared" si="340"/>
        <v>4</v>
      </c>
      <c r="P3636" t="s">
        <v>8305</v>
      </c>
      <c r="Q3636" t="str">
        <f t="shared" si="341"/>
        <v>theater</v>
      </c>
      <c r="R3636" t="str">
        <f t="shared" si="342"/>
        <v>musical</v>
      </c>
      <c r="S3636" s="7">
        <f t="shared" si="338"/>
        <v>42749.165972222225</v>
      </c>
      <c r="T3636" s="7">
        <f t="shared" si="339"/>
        <v>42701.166365740741</v>
      </c>
    </row>
    <row r="3637" spans="1:20" ht="28.8" hidden="1" x14ac:dyDescent="0.5500000000000000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5">
        <v>1461186676</v>
      </c>
      <c r="J3637">
        <v>1458594676</v>
      </c>
      <c r="K3637" t="b">
        <v>0</v>
      </c>
      <c r="L3637">
        <v>10</v>
      </c>
      <c r="M3637">
        <f t="shared" si="337"/>
        <v>127.6</v>
      </c>
      <c r="N3637" t="b">
        <v>0</v>
      </c>
      <c r="O3637">
        <f t="shared" si="340"/>
        <v>36</v>
      </c>
      <c r="P3637" t="s">
        <v>8305</v>
      </c>
      <c r="Q3637" t="str">
        <f t="shared" si="341"/>
        <v>theater</v>
      </c>
      <c r="R3637" t="str">
        <f t="shared" si="342"/>
        <v>musical</v>
      </c>
      <c r="S3637" s="7">
        <f t="shared" si="338"/>
        <v>42480.88282407407</v>
      </c>
      <c r="T3637" s="7">
        <f t="shared" si="339"/>
        <v>42450.88282407407</v>
      </c>
    </row>
    <row r="3638" spans="1:20" ht="43.2" hidden="1" x14ac:dyDescent="0.5500000000000000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5">
        <v>1442248829</v>
      </c>
      <c r="J3638">
        <v>1439224829</v>
      </c>
      <c r="K3638" t="b">
        <v>0</v>
      </c>
      <c r="L3638">
        <v>0</v>
      </c>
      <c r="M3638">
        <f t="shared" si="337"/>
        <v>0</v>
      </c>
      <c r="N3638" t="b">
        <v>0</v>
      </c>
      <c r="O3638">
        <f t="shared" si="340"/>
        <v>0</v>
      </c>
      <c r="P3638" t="s">
        <v>8305</v>
      </c>
      <c r="Q3638" t="str">
        <f t="shared" si="341"/>
        <v>theater</v>
      </c>
      <c r="R3638" t="str">
        <f t="shared" si="342"/>
        <v>musical</v>
      </c>
      <c r="S3638" s="7">
        <f t="shared" si="338"/>
        <v>42261.694780092599</v>
      </c>
      <c r="T3638" s="7">
        <f t="shared" si="339"/>
        <v>42226.694780092599</v>
      </c>
    </row>
    <row r="3639" spans="1:20" ht="57.6" hidden="1" x14ac:dyDescent="0.5500000000000000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5">
        <v>1420130935</v>
      </c>
      <c r="J3639">
        <v>1417538935</v>
      </c>
      <c r="K3639" t="b">
        <v>0</v>
      </c>
      <c r="L3639">
        <v>14</v>
      </c>
      <c r="M3639">
        <f t="shared" si="337"/>
        <v>66.14</v>
      </c>
      <c r="N3639" t="b">
        <v>0</v>
      </c>
      <c r="O3639">
        <f t="shared" si="340"/>
        <v>31</v>
      </c>
      <c r="P3639" t="s">
        <v>8305</v>
      </c>
      <c r="Q3639" t="str">
        <f t="shared" si="341"/>
        <v>theater</v>
      </c>
      <c r="R3639" t="str">
        <f t="shared" si="342"/>
        <v>musical</v>
      </c>
      <c r="S3639" s="7">
        <f t="shared" si="338"/>
        <v>42005.700636574074</v>
      </c>
      <c r="T3639" s="7">
        <f t="shared" si="339"/>
        <v>41975.700636574074</v>
      </c>
    </row>
    <row r="3640" spans="1:20" ht="28.8" hidden="1" x14ac:dyDescent="0.5500000000000000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5">
        <v>1429456132</v>
      </c>
      <c r="J3640">
        <v>1424275732</v>
      </c>
      <c r="K3640" t="b">
        <v>0</v>
      </c>
      <c r="L3640">
        <v>2</v>
      </c>
      <c r="M3640">
        <f t="shared" si="337"/>
        <v>108</v>
      </c>
      <c r="N3640" t="b">
        <v>0</v>
      </c>
      <c r="O3640">
        <f t="shared" si="340"/>
        <v>7</v>
      </c>
      <c r="P3640" t="s">
        <v>8305</v>
      </c>
      <c r="Q3640" t="str">
        <f t="shared" si="341"/>
        <v>theater</v>
      </c>
      <c r="R3640" t="str">
        <f t="shared" si="342"/>
        <v>musical</v>
      </c>
      <c r="S3640" s="7">
        <f t="shared" si="338"/>
        <v>42113.631157407406</v>
      </c>
      <c r="T3640" s="7">
        <f t="shared" si="339"/>
        <v>42053.672824074078</v>
      </c>
    </row>
    <row r="3641" spans="1:20" ht="43.2" hidden="1" x14ac:dyDescent="0.5500000000000000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5">
        <v>1475853060</v>
      </c>
      <c r="J3641">
        <v>1470672906</v>
      </c>
      <c r="K3641" t="b">
        <v>0</v>
      </c>
      <c r="L3641">
        <v>1</v>
      </c>
      <c r="M3641">
        <f t="shared" si="337"/>
        <v>1</v>
      </c>
      <c r="N3641" t="b">
        <v>0</v>
      </c>
      <c r="O3641">
        <f t="shared" si="340"/>
        <v>0</v>
      </c>
      <c r="P3641" t="s">
        <v>8305</v>
      </c>
      <c r="Q3641" t="str">
        <f t="shared" si="341"/>
        <v>theater</v>
      </c>
      <c r="R3641" t="str">
        <f t="shared" si="342"/>
        <v>musical</v>
      </c>
      <c r="S3641" s="7">
        <f t="shared" si="338"/>
        <v>42650.632638888885</v>
      </c>
      <c r="T3641" s="7">
        <f t="shared" si="339"/>
        <v>42590.677152777775</v>
      </c>
    </row>
    <row r="3642" spans="1:20" ht="72" hidden="1" x14ac:dyDescent="0.5500000000000000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5">
        <v>1431283530</v>
      </c>
      <c r="J3642">
        <v>1428691530</v>
      </c>
      <c r="K3642" t="b">
        <v>0</v>
      </c>
      <c r="L3642">
        <v>3</v>
      </c>
      <c r="M3642">
        <f t="shared" si="337"/>
        <v>18.329999999999998</v>
      </c>
      <c r="N3642" t="b">
        <v>0</v>
      </c>
      <c r="O3642">
        <f t="shared" si="340"/>
        <v>6</v>
      </c>
      <c r="P3642" t="s">
        <v>8305</v>
      </c>
      <c r="Q3642" t="str">
        <f t="shared" si="341"/>
        <v>theater</v>
      </c>
      <c r="R3642" t="str">
        <f t="shared" si="342"/>
        <v>musical</v>
      </c>
      <c r="S3642" s="7">
        <f t="shared" si="338"/>
        <v>42134.781597222223</v>
      </c>
      <c r="T3642" s="7">
        <f t="shared" si="339"/>
        <v>42104.781597222223</v>
      </c>
    </row>
    <row r="3643" spans="1:20" ht="43.2" hidden="1" x14ac:dyDescent="0.5500000000000000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5">
        <v>1412485200</v>
      </c>
      <c r="J3643">
        <v>1410966179</v>
      </c>
      <c r="K3643" t="b">
        <v>0</v>
      </c>
      <c r="L3643">
        <v>0</v>
      </c>
      <c r="M3643">
        <f t="shared" si="337"/>
        <v>0</v>
      </c>
      <c r="N3643" t="b">
        <v>0</v>
      </c>
      <c r="O3643">
        <f t="shared" si="340"/>
        <v>0</v>
      </c>
      <c r="P3643" t="s">
        <v>8305</v>
      </c>
      <c r="Q3643" t="str">
        <f t="shared" si="341"/>
        <v>theater</v>
      </c>
      <c r="R3643" t="str">
        <f t="shared" si="342"/>
        <v>musical</v>
      </c>
      <c r="S3643" s="7">
        <f t="shared" si="338"/>
        <v>41917.208333333336</v>
      </c>
      <c r="T3643" s="7">
        <f t="shared" si="339"/>
        <v>41899.627071759263</v>
      </c>
    </row>
    <row r="3644" spans="1:20" ht="57.6" hidden="1" x14ac:dyDescent="0.5500000000000000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5">
        <v>1448902800</v>
      </c>
      <c r="J3644">
        <v>1445369727</v>
      </c>
      <c r="K3644" t="b">
        <v>0</v>
      </c>
      <c r="L3644">
        <v>2</v>
      </c>
      <c r="M3644">
        <f t="shared" si="337"/>
        <v>7.5</v>
      </c>
      <c r="N3644" t="b">
        <v>0</v>
      </c>
      <c r="O3644">
        <f t="shared" si="340"/>
        <v>2</v>
      </c>
      <c r="P3644" t="s">
        <v>8305</v>
      </c>
      <c r="Q3644" t="str">
        <f t="shared" si="341"/>
        <v>theater</v>
      </c>
      <c r="R3644" t="str">
        <f t="shared" si="342"/>
        <v>musical</v>
      </c>
      <c r="S3644" s="7">
        <f t="shared" si="338"/>
        <v>42338.708333333328</v>
      </c>
      <c r="T3644" s="7">
        <f t="shared" si="339"/>
        <v>42297.816284722227</v>
      </c>
    </row>
    <row r="3645" spans="1:20" ht="43.2" hidden="1" x14ac:dyDescent="0.5500000000000000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5">
        <v>1447734439</v>
      </c>
      <c r="J3645">
        <v>1444274839</v>
      </c>
      <c r="K3645" t="b">
        <v>0</v>
      </c>
      <c r="L3645">
        <v>0</v>
      </c>
      <c r="M3645">
        <f t="shared" si="337"/>
        <v>0</v>
      </c>
      <c r="N3645" t="b">
        <v>0</v>
      </c>
      <c r="O3645">
        <f t="shared" si="340"/>
        <v>0</v>
      </c>
      <c r="P3645" t="s">
        <v>8305</v>
      </c>
      <c r="Q3645" t="str">
        <f t="shared" si="341"/>
        <v>theater</v>
      </c>
      <c r="R3645" t="str">
        <f t="shared" si="342"/>
        <v>musical</v>
      </c>
      <c r="S3645" s="7">
        <f t="shared" si="338"/>
        <v>42325.185636574075</v>
      </c>
      <c r="T3645" s="7">
        <f t="shared" si="339"/>
        <v>42285.143969907411</v>
      </c>
    </row>
    <row r="3646" spans="1:20" ht="43.2" hidden="1" x14ac:dyDescent="0.5500000000000000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5">
        <v>1457413140</v>
      </c>
      <c r="J3646">
        <v>1454996887</v>
      </c>
      <c r="K3646" t="b">
        <v>0</v>
      </c>
      <c r="L3646">
        <v>12</v>
      </c>
      <c r="M3646">
        <f t="shared" si="337"/>
        <v>68.42</v>
      </c>
      <c r="N3646" t="b">
        <v>0</v>
      </c>
      <c r="O3646">
        <f t="shared" si="340"/>
        <v>16</v>
      </c>
      <c r="P3646" t="s">
        <v>8305</v>
      </c>
      <c r="Q3646" t="str">
        <f t="shared" si="341"/>
        <v>theater</v>
      </c>
      <c r="R3646" t="str">
        <f t="shared" si="342"/>
        <v>musical</v>
      </c>
      <c r="S3646" s="7">
        <f t="shared" si="338"/>
        <v>42437.207638888889</v>
      </c>
      <c r="T3646" s="7">
        <f t="shared" si="339"/>
        <v>42409.241747685184</v>
      </c>
    </row>
    <row r="3647" spans="1:20" ht="43.2" hidden="1" x14ac:dyDescent="0.5500000000000000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5">
        <v>1479773838</v>
      </c>
      <c r="J3647">
        <v>1477178238</v>
      </c>
      <c r="K3647" t="b">
        <v>0</v>
      </c>
      <c r="L3647">
        <v>1</v>
      </c>
      <c r="M3647">
        <f t="shared" si="337"/>
        <v>1</v>
      </c>
      <c r="N3647" t="b">
        <v>0</v>
      </c>
      <c r="O3647">
        <f t="shared" si="340"/>
        <v>0</v>
      </c>
      <c r="P3647" t="s">
        <v>8305</v>
      </c>
      <c r="Q3647" t="str">
        <f t="shared" si="341"/>
        <v>theater</v>
      </c>
      <c r="R3647" t="str">
        <f t="shared" si="342"/>
        <v>musical</v>
      </c>
      <c r="S3647" s="7">
        <f t="shared" si="338"/>
        <v>42696.012013888889</v>
      </c>
      <c r="T3647" s="7">
        <f t="shared" si="339"/>
        <v>42665.970347222217</v>
      </c>
    </row>
    <row r="3648" spans="1:20" ht="43.2" hidden="1" x14ac:dyDescent="0.5500000000000000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5">
        <v>1434497400</v>
      </c>
      <c r="J3648">
        <v>1431770802</v>
      </c>
      <c r="K3648" t="b">
        <v>0</v>
      </c>
      <c r="L3648">
        <v>8</v>
      </c>
      <c r="M3648">
        <f t="shared" si="337"/>
        <v>60.13</v>
      </c>
      <c r="N3648" t="b">
        <v>0</v>
      </c>
      <c r="O3648">
        <f t="shared" si="340"/>
        <v>5</v>
      </c>
      <c r="P3648" t="s">
        <v>8305</v>
      </c>
      <c r="Q3648" t="str">
        <f t="shared" si="341"/>
        <v>theater</v>
      </c>
      <c r="R3648" t="str">
        <f t="shared" si="342"/>
        <v>musical</v>
      </c>
      <c r="S3648" s="7">
        <f t="shared" si="338"/>
        <v>42171.979166666672</v>
      </c>
      <c r="T3648" s="7">
        <f t="shared" si="339"/>
        <v>42140.421319444446</v>
      </c>
    </row>
    <row r="3649" spans="1:20" ht="43.2" hidden="1" x14ac:dyDescent="0.5500000000000000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5">
        <v>1475258327</v>
      </c>
      <c r="J3649">
        <v>1471370327</v>
      </c>
      <c r="K3649" t="b">
        <v>0</v>
      </c>
      <c r="L3649">
        <v>2</v>
      </c>
      <c r="M3649">
        <f t="shared" si="337"/>
        <v>15</v>
      </c>
      <c r="N3649" t="b">
        <v>0</v>
      </c>
      <c r="O3649">
        <f t="shared" si="340"/>
        <v>6</v>
      </c>
      <c r="P3649" t="s">
        <v>8305</v>
      </c>
      <c r="Q3649" t="str">
        <f t="shared" si="341"/>
        <v>theater</v>
      </c>
      <c r="R3649" t="str">
        <f t="shared" si="342"/>
        <v>musical</v>
      </c>
      <c r="S3649" s="7">
        <f t="shared" si="338"/>
        <v>42643.749155092592</v>
      </c>
      <c r="T3649" s="7">
        <f t="shared" si="339"/>
        <v>42598.749155092592</v>
      </c>
    </row>
    <row r="3650" spans="1:20" ht="28.8" x14ac:dyDescent="0.5500000000000000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5">
        <v>1412492445</v>
      </c>
      <c r="J3650">
        <v>1409900445</v>
      </c>
      <c r="K3650" t="b">
        <v>0</v>
      </c>
      <c r="L3650">
        <v>73</v>
      </c>
      <c r="M3650">
        <f t="shared" ref="M3650:M3713" si="343">IF(L3650=0,0,ROUND(E3650/L3650,2))</f>
        <v>550.04</v>
      </c>
      <c r="N3650" t="b">
        <v>1</v>
      </c>
      <c r="O3650">
        <f t="shared" si="340"/>
        <v>100</v>
      </c>
      <c r="P3650" t="s">
        <v>8271</v>
      </c>
      <c r="Q3650" t="str">
        <f t="shared" si="341"/>
        <v>theater</v>
      </c>
      <c r="R3650" t="str">
        <f t="shared" si="342"/>
        <v>plays</v>
      </c>
      <c r="S3650" s="7">
        <f t="shared" ref="S3650:S3713" si="344">(((I3650/60)/60)/24)+DATE(1970,1,1)</f>
        <v>41917.292187500003</v>
      </c>
      <c r="T3650" s="7">
        <f t="shared" ref="T3650:T3713" si="345">(((J3650/60)/60)/24)+DATE(1970,1,1)</f>
        <v>41887.292187500003</v>
      </c>
    </row>
    <row r="3651" spans="1:20" ht="43.2" hidden="1" x14ac:dyDescent="0.5500000000000000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5">
        <v>1402938394</v>
      </c>
      <c r="J3651">
        <v>1400691994</v>
      </c>
      <c r="K3651" t="b">
        <v>0</v>
      </c>
      <c r="L3651">
        <v>8</v>
      </c>
      <c r="M3651">
        <f t="shared" si="343"/>
        <v>97.5</v>
      </c>
      <c r="N3651" t="b">
        <v>1</v>
      </c>
      <c r="O3651">
        <f t="shared" ref="O3651:O3714" si="346">ROUND(($E3651*100)/$D3651,0)</f>
        <v>104</v>
      </c>
      <c r="P3651" t="s">
        <v>8271</v>
      </c>
      <c r="Q3651" t="str">
        <f t="shared" ref="Q3651:Q3714" si="347">LEFT(P3651,FIND("/",P3651)-1)</f>
        <v>theater</v>
      </c>
      <c r="R3651" t="str">
        <f t="shared" si="342"/>
        <v>plays</v>
      </c>
      <c r="S3651" s="7">
        <f t="shared" si="344"/>
        <v>41806.712893518517</v>
      </c>
      <c r="T3651" s="7">
        <f t="shared" si="345"/>
        <v>41780.712893518517</v>
      </c>
    </row>
    <row r="3652" spans="1:20" ht="43.2" hidden="1" x14ac:dyDescent="0.5500000000000000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5">
        <v>1454412584</v>
      </c>
      <c r="J3652">
        <v>1452598184</v>
      </c>
      <c r="K3652" t="b">
        <v>0</v>
      </c>
      <c r="L3652">
        <v>17</v>
      </c>
      <c r="M3652">
        <f t="shared" si="343"/>
        <v>29.41</v>
      </c>
      <c r="N3652" t="b">
        <v>1</v>
      </c>
      <c r="O3652">
        <f t="shared" si="346"/>
        <v>100</v>
      </c>
      <c r="P3652" t="s">
        <v>8271</v>
      </c>
      <c r="Q3652" t="str">
        <f t="shared" si="347"/>
        <v>theater</v>
      </c>
      <c r="R3652" t="str">
        <f t="shared" si="342"/>
        <v>plays</v>
      </c>
      <c r="S3652" s="7">
        <f t="shared" si="344"/>
        <v>42402.478981481487</v>
      </c>
      <c r="T3652" s="7">
        <f t="shared" si="345"/>
        <v>42381.478981481487</v>
      </c>
    </row>
    <row r="3653" spans="1:20" ht="43.2" x14ac:dyDescent="0.5500000000000000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5">
        <v>1407686340</v>
      </c>
      <c r="J3653">
        <v>1404833442</v>
      </c>
      <c r="K3653" t="b">
        <v>0</v>
      </c>
      <c r="L3653">
        <v>9</v>
      </c>
      <c r="M3653">
        <f t="shared" si="343"/>
        <v>57.78</v>
      </c>
      <c r="N3653" t="b">
        <v>1</v>
      </c>
      <c r="O3653">
        <f t="shared" si="346"/>
        <v>104</v>
      </c>
      <c r="P3653" t="s">
        <v>8271</v>
      </c>
      <c r="Q3653" t="str">
        <f t="shared" si="347"/>
        <v>theater</v>
      </c>
      <c r="R3653" t="str">
        <f t="shared" si="342"/>
        <v>plays</v>
      </c>
      <c r="S3653" s="7">
        <f t="shared" si="344"/>
        <v>41861.665972222225</v>
      </c>
      <c r="T3653" s="7">
        <f t="shared" si="345"/>
        <v>41828.646319444444</v>
      </c>
    </row>
    <row r="3654" spans="1:20" ht="43.2" hidden="1" x14ac:dyDescent="0.5500000000000000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5">
        <v>1472097540</v>
      </c>
      <c r="J3654">
        <v>1471188502</v>
      </c>
      <c r="K3654" t="b">
        <v>0</v>
      </c>
      <c r="L3654">
        <v>17</v>
      </c>
      <c r="M3654">
        <f t="shared" si="343"/>
        <v>44.24</v>
      </c>
      <c r="N3654" t="b">
        <v>1</v>
      </c>
      <c r="O3654">
        <f t="shared" si="346"/>
        <v>251</v>
      </c>
      <c r="P3654" t="s">
        <v>8271</v>
      </c>
      <c r="Q3654" t="str">
        <f t="shared" si="347"/>
        <v>theater</v>
      </c>
      <c r="R3654" t="str">
        <f t="shared" si="342"/>
        <v>plays</v>
      </c>
      <c r="S3654" s="7">
        <f t="shared" si="344"/>
        <v>42607.165972222225</v>
      </c>
      <c r="T3654" s="7">
        <f t="shared" si="345"/>
        <v>42596.644699074073</v>
      </c>
    </row>
    <row r="3655" spans="1:20" ht="43.2" hidden="1" x14ac:dyDescent="0.5500000000000000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5">
        <v>1438764207</v>
      </c>
      <c r="J3655">
        <v>1436172207</v>
      </c>
      <c r="K3655" t="b">
        <v>0</v>
      </c>
      <c r="L3655">
        <v>33</v>
      </c>
      <c r="M3655">
        <f t="shared" si="343"/>
        <v>60.91</v>
      </c>
      <c r="N3655" t="b">
        <v>1</v>
      </c>
      <c r="O3655">
        <f t="shared" si="346"/>
        <v>101</v>
      </c>
      <c r="P3655" t="s">
        <v>8271</v>
      </c>
      <c r="Q3655" t="str">
        <f t="shared" si="347"/>
        <v>theater</v>
      </c>
      <c r="R3655" t="str">
        <f t="shared" si="342"/>
        <v>plays</v>
      </c>
      <c r="S3655" s="7">
        <f t="shared" si="344"/>
        <v>42221.363506944443</v>
      </c>
      <c r="T3655" s="7">
        <f t="shared" si="345"/>
        <v>42191.363506944443</v>
      </c>
    </row>
    <row r="3656" spans="1:20" ht="43.2" hidden="1" x14ac:dyDescent="0.5500000000000000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5">
        <v>1459702800</v>
      </c>
      <c r="J3656">
        <v>1457690386</v>
      </c>
      <c r="K3656" t="b">
        <v>0</v>
      </c>
      <c r="L3656">
        <v>38</v>
      </c>
      <c r="M3656">
        <f t="shared" si="343"/>
        <v>68.84</v>
      </c>
      <c r="N3656" t="b">
        <v>1</v>
      </c>
      <c r="O3656">
        <f t="shared" si="346"/>
        <v>174</v>
      </c>
      <c r="P3656" t="s">
        <v>8271</v>
      </c>
      <c r="Q3656" t="str">
        <f t="shared" si="347"/>
        <v>theater</v>
      </c>
      <c r="R3656" t="str">
        <f t="shared" si="342"/>
        <v>plays</v>
      </c>
      <c r="S3656" s="7">
        <f t="shared" si="344"/>
        <v>42463.708333333328</v>
      </c>
      <c r="T3656" s="7">
        <f t="shared" si="345"/>
        <v>42440.416504629626</v>
      </c>
    </row>
    <row r="3657" spans="1:20" ht="43.2" x14ac:dyDescent="0.5500000000000000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5">
        <v>1437202740</v>
      </c>
      <c r="J3657">
        <v>1434654998</v>
      </c>
      <c r="K3657" t="b">
        <v>0</v>
      </c>
      <c r="L3657">
        <v>79</v>
      </c>
      <c r="M3657">
        <f t="shared" si="343"/>
        <v>73.58</v>
      </c>
      <c r="N3657" t="b">
        <v>1</v>
      </c>
      <c r="O3657">
        <f t="shared" si="346"/>
        <v>116</v>
      </c>
      <c r="P3657" t="s">
        <v>8271</v>
      </c>
      <c r="Q3657" t="str">
        <f t="shared" si="347"/>
        <v>theater</v>
      </c>
      <c r="R3657" t="str">
        <f t="shared" si="342"/>
        <v>plays</v>
      </c>
      <c r="S3657" s="7">
        <f t="shared" si="344"/>
        <v>42203.290972222225</v>
      </c>
      <c r="T3657" s="7">
        <f t="shared" si="345"/>
        <v>42173.803217592591</v>
      </c>
    </row>
    <row r="3658" spans="1:20" ht="43.2" hidden="1" x14ac:dyDescent="0.5500000000000000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5">
        <v>1485989940</v>
      </c>
      <c r="J3658">
        <v>1483393836</v>
      </c>
      <c r="K3658" t="b">
        <v>0</v>
      </c>
      <c r="L3658">
        <v>46</v>
      </c>
      <c r="M3658">
        <f t="shared" si="343"/>
        <v>115.02</v>
      </c>
      <c r="N3658" t="b">
        <v>1</v>
      </c>
      <c r="O3658">
        <f t="shared" si="346"/>
        <v>106</v>
      </c>
      <c r="P3658" t="s">
        <v>8271</v>
      </c>
      <c r="Q3658" t="str">
        <f t="shared" si="347"/>
        <v>theater</v>
      </c>
      <c r="R3658" t="str">
        <f t="shared" si="342"/>
        <v>plays</v>
      </c>
      <c r="S3658" s="7">
        <f t="shared" si="344"/>
        <v>42767.957638888889</v>
      </c>
      <c r="T3658" s="7">
        <f t="shared" si="345"/>
        <v>42737.910138888896</v>
      </c>
    </row>
    <row r="3659" spans="1:20" ht="43.2" hidden="1" x14ac:dyDescent="0.5500000000000000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5">
        <v>1464817320</v>
      </c>
      <c r="J3659">
        <v>1462806419</v>
      </c>
      <c r="K3659" t="b">
        <v>0</v>
      </c>
      <c r="L3659">
        <v>20</v>
      </c>
      <c r="M3659">
        <f t="shared" si="343"/>
        <v>110.75</v>
      </c>
      <c r="N3659" t="b">
        <v>1</v>
      </c>
      <c r="O3659">
        <f t="shared" si="346"/>
        <v>111</v>
      </c>
      <c r="P3659" t="s">
        <v>8271</v>
      </c>
      <c r="Q3659" t="str">
        <f t="shared" si="347"/>
        <v>theater</v>
      </c>
      <c r="R3659" t="str">
        <f t="shared" ref="R3659:R3722" si="348">RIGHT(P3659,LEN(P3659)-FIND("/",P3659))</f>
        <v>plays</v>
      </c>
      <c r="S3659" s="7">
        <f t="shared" si="344"/>
        <v>42522.904166666667</v>
      </c>
      <c r="T3659" s="7">
        <f t="shared" si="345"/>
        <v>42499.629849537043</v>
      </c>
    </row>
    <row r="3660" spans="1:20" ht="28.8" x14ac:dyDescent="0.5500000000000000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5">
        <v>1404273540</v>
      </c>
      <c r="J3660">
        <v>1400272580</v>
      </c>
      <c r="K3660" t="b">
        <v>0</v>
      </c>
      <c r="L3660">
        <v>20</v>
      </c>
      <c r="M3660">
        <f t="shared" si="343"/>
        <v>75.5</v>
      </c>
      <c r="N3660" t="b">
        <v>1</v>
      </c>
      <c r="O3660">
        <f t="shared" si="346"/>
        <v>101</v>
      </c>
      <c r="P3660" t="s">
        <v>8271</v>
      </c>
      <c r="Q3660" t="str">
        <f t="shared" si="347"/>
        <v>theater</v>
      </c>
      <c r="R3660" t="str">
        <f t="shared" si="348"/>
        <v>plays</v>
      </c>
      <c r="S3660" s="7">
        <f t="shared" si="344"/>
        <v>41822.165972222225</v>
      </c>
      <c r="T3660" s="7">
        <f t="shared" si="345"/>
        <v>41775.858564814815</v>
      </c>
    </row>
    <row r="3661" spans="1:20" ht="43.2" x14ac:dyDescent="0.5500000000000000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5">
        <v>1426775940</v>
      </c>
      <c r="J3661">
        <v>1424414350</v>
      </c>
      <c r="K3661" t="b">
        <v>0</v>
      </c>
      <c r="L3661">
        <v>13</v>
      </c>
      <c r="M3661">
        <f t="shared" si="343"/>
        <v>235.46</v>
      </c>
      <c r="N3661" t="b">
        <v>1</v>
      </c>
      <c r="O3661">
        <f t="shared" si="346"/>
        <v>102</v>
      </c>
      <c r="P3661" t="s">
        <v>8271</v>
      </c>
      <c r="Q3661" t="str">
        <f t="shared" si="347"/>
        <v>theater</v>
      </c>
      <c r="R3661" t="str">
        <f t="shared" si="348"/>
        <v>plays</v>
      </c>
      <c r="S3661" s="7">
        <f t="shared" si="344"/>
        <v>42082.610416666663</v>
      </c>
      <c r="T3661" s="7">
        <f t="shared" si="345"/>
        <v>42055.277199074073</v>
      </c>
    </row>
    <row r="3662" spans="1:20" ht="57.6" hidden="1" x14ac:dyDescent="0.5500000000000000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5">
        <v>1419368925</v>
      </c>
      <c r="J3662">
        <v>1417208925</v>
      </c>
      <c r="K3662" t="b">
        <v>0</v>
      </c>
      <c r="L3662">
        <v>22</v>
      </c>
      <c r="M3662">
        <f t="shared" si="343"/>
        <v>11.36</v>
      </c>
      <c r="N3662" t="b">
        <v>1</v>
      </c>
      <c r="O3662">
        <f t="shared" si="346"/>
        <v>100</v>
      </c>
      <c r="P3662" t="s">
        <v>8271</v>
      </c>
      <c r="Q3662" t="str">
        <f t="shared" si="347"/>
        <v>theater</v>
      </c>
      <c r="R3662" t="str">
        <f t="shared" si="348"/>
        <v>plays</v>
      </c>
      <c r="S3662" s="7">
        <f t="shared" si="344"/>
        <v>41996.881076388891</v>
      </c>
      <c r="T3662" s="7">
        <f t="shared" si="345"/>
        <v>41971.881076388891</v>
      </c>
    </row>
    <row r="3663" spans="1:20" ht="43.2" x14ac:dyDescent="0.5500000000000000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5">
        <v>1460260800</v>
      </c>
      <c r="J3663">
        <v>1458336672</v>
      </c>
      <c r="K3663" t="b">
        <v>0</v>
      </c>
      <c r="L3663">
        <v>36</v>
      </c>
      <c r="M3663">
        <f t="shared" si="343"/>
        <v>92.5</v>
      </c>
      <c r="N3663" t="b">
        <v>1</v>
      </c>
      <c r="O3663">
        <f t="shared" si="346"/>
        <v>111</v>
      </c>
      <c r="P3663" t="s">
        <v>8271</v>
      </c>
      <c r="Q3663" t="str">
        <f t="shared" si="347"/>
        <v>theater</v>
      </c>
      <c r="R3663" t="str">
        <f t="shared" si="348"/>
        <v>plays</v>
      </c>
      <c r="S3663" s="7">
        <f t="shared" si="344"/>
        <v>42470.166666666672</v>
      </c>
      <c r="T3663" s="7">
        <f t="shared" si="345"/>
        <v>42447.896666666667</v>
      </c>
    </row>
    <row r="3664" spans="1:20" ht="43.2" hidden="1" x14ac:dyDescent="0.5500000000000000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5">
        <v>1427775414</v>
      </c>
      <c r="J3664">
        <v>1425187014</v>
      </c>
      <c r="K3664" t="b">
        <v>0</v>
      </c>
      <c r="L3664">
        <v>40</v>
      </c>
      <c r="M3664">
        <f t="shared" si="343"/>
        <v>202.85</v>
      </c>
      <c r="N3664" t="b">
        <v>1</v>
      </c>
      <c r="O3664">
        <f t="shared" si="346"/>
        <v>101</v>
      </c>
      <c r="P3664" t="s">
        <v>8271</v>
      </c>
      <c r="Q3664" t="str">
        <f t="shared" si="347"/>
        <v>theater</v>
      </c>
      <c r="R3664" t="str">
        <f t="shared" si="348"/>
        <v>plays</v>
      </c>
      <c r="S3664" s="7">
        <f t="shared" si="344"/>
        <v>42094.178402777776</v>
      </c>
      <c r="T3664" s="7">
        <f t="shared" si="345"/>
        <v>42064.220069444447</v>
      </c>
    </row>
    <row r="3665" spans="1:20" ht="43.2" hidden="1" x14ac:dyDescent="0.5500000000000000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5">
        <v>1482321030</v>
      </c>
      <c r="J3665">
        <v>1477133430</v>
      </c>
      <c r="K3665" t="b">
        <v>0</v>
      </c>
      <c r="L3665">
        <v>9</v>
      </c>
      <c r="M3665">
        <f t="shared" si="343"/>
        <v>26</v>
      </c>
      <c r="N3665" t="b">
        <v>1</v>
      </c>
      <c r="O3665">
        <f t="shared" si="346"/>
        <v>104</v>
      </c>
      <c r="P3665" t="s">
        <v>8271</v>
      </c>
      <c r="Q3665" t="str">
        <f t="shared" si="347"/>
        <v>theater</v>
      </c>
      <c r="R3665" t="str">
        <f t="shared" si="348"/>
        <v>plays</v>
      </c>
      <c r="S3665" s="7">
        <f t="shared" si="344"/>
        <v>42725.493402777778</v>
      </c>
      <c r="T3665" s="7">
        <f t="shared" si="345"/>
        <v>42665.451736111107</v>
      </c>
    </row>
    <row r="3666" spans="1:20" ht="43.2" x14ac:dyDescent="0.5500000000000000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5">
        <v>1466056689</v>
      </c>
      <c r="J3666">
        <v>1464847089</v>
      </c>
      <c r="K3666" t="b">
        <v>0</v>
      </c>
      <c r="L3666">
        <v>19</v>
      </c>
      <c r="M3666">
        <f t="shared" si="343"/>
        <v>46.05</v>
      </c>
      <c r="N3666" t="b">
        <v>1</v>
      </c>
      <c r="O3666">
        <f t="shared" si="346"/>
        <v>109</v>
      </c>
      <c r="P3666" t="s">
        <v>8271</v>
      </c>
      <c r="Q3666" t="str">
        <f t="shared" si="347"/>
        <v>theater</v>
      </c>
      <c r="R3666" t="str">
        <f t="shared" si="348"/>
        <v>plays</v>
      </c>
      <c r="S3666" s="7">
        <f t="shared" si="344"/>
        <v>42537.248715277776</v>
      </c>
      <c r="T3666" s="7">
        <f t="shared" si="345"/>
        <v>42523.248715277776</v>
      </c>
    </row>
    <row r="3667" spans="1:20" ht="43.2" hidden="1" x14ac:dyDescent="0.5500000000000000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5">
        <v>1446062040</v>
      </c>
      <c r="J3667">
        <v>1445109822</v>
      </c>
      <c r="K3667" t="b">
        <v>0</v>
      </c>
      <c r="L3667">
        <v>14</v>
      </c>
      <c r="M3667">
        <f t="shared" si="343"/>
        <v>51</v>
      </c>
      <c r="N3667" t="b">
        <v>1</v>
      </c>
      <c r="O3667">
        <f t="shared" si="346"/>
        <v>115</v>
      </c>
      <c r="P3667" t="s">
        <v>8271</v>
      </c>
      <c r="Q3667" t="str">
        <f t="shared" si="347"/>
        <v>theater</v>
      </c>
      <c r="R3667" t="str">
        <f t="shared" si="348"/>
        <v>plays</v>
      </c>
      <c r="S3667" s="7">
        <f t="shared" si="344"/>
        <v>42305.829166666663</v>
      </c>
      <c r="T3667" s="7">
        <f t="shared" si="345"/>
        <v>42294.808124999996</v>
      </c>
    </row>
    <row r="3668" spans="1:20" x14ac:dyDescent="0.5500000000000000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5">
        <v>1406185200</v>
      </c>
      <c r="J3668">
        <v>1404337382</v>
      </c>
      <c r="K3668" t="b">
        <v>0</v>
      </c>
      <c r="L3668">
        <v>38</v>
      </c>
      <c r="M3668">
        <f t="shared" si="343"/>
        <v>31.58</v>
      </c>
      <c r="N3668" t="b">
        <v>1</v>
      </c>
      <c r="O3668">
        <f t="shared" si="346"/>
        <v>100</v>
      </c>
      <c r="P3668" t="s">
        <v>8271</v>
      </c>
      <c r="Q3668" t="str">
        <f t="shared" si="347"/>
        <v>theater</v>
      </c>
      <c r="R3668" t="str">
        <f t="shared" si="348"/>
        <v>plays</v>
      </c>
      <c r="S3668" s="7">
        <f t="shared" si="344"/>
        <v>41844.291666666664</v>
      </c>
      <c r="T3668" s="7">
        <f t="shared" si="345"/>
        <v>41822.90488425926</v>
      </c>
    </row>
    <row r="3669" spans="1:20" ht="43.2" hidden="1" x14ac:dyDescent="0.5500000000000000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5">
        <v>1437261419</v>
      </c>
      <c r="J3669">
        <v>1434669419</v>
      </c>
      <c r="K3669" t="b">
        <v>0</v>
      </c>
      <c r="L3669">
        <v>58</v>
      </c>
      <c r="M3669">
        <f t="shared" si="343"/>
        <v>53.36</v>
      </c>
      <c r="N3669" t="b">
        <v>1</v>
      </c>
      <c r="O3669">
        <f t="shared" si="346"/>
        <v>103</v>
      </c>
      <c r="P3669" t="s">
        <v>8271</v>
      </c>
      <c r="Q3669" t="str">
        <f t="shared" si="347"/>
        <v>theater</v>
      </c>
      <c r="R3669" t="str">
        <f t="shared" si="348"/>
        <v>plays</v>
      </c>
      <c r="S3669" s="7">
        <f t="shared" si="344"/>
        <v>42203.970127314817</v>
      </c>
      <c r="T3669" s="7">
        <f t="shared" si="345"/>
        <v>42173.970127314817</v>
      </c>
    </row>
    <row r="3670" spans="1:20" ht="43.2" x14ac:dyDescent="0.5500000000000000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5">
        <v>1437676380</v>
      </c>
      <c r="J3670">
        <v>1435670452</v>
      </c>
      <c r="K3670" t="b">
        <v>0</v>
      </c>
      <c r="L3670">
        <v>28</v>
      </c>
      <c r="M3670">
        <f t="shared" si="343"/>
        <v>36.96</v>
      </c>
      <c r="N3670" t="b">
        <v>1</v>
      </c>
      <c r="O3670">
        <f t="shared" si="346"/>
        <v>104</v>
      </c>
      <c r="P3670" t="s">
        <v>8271</v>
      </c>
      <c r="Q3670" t="str">
        <f t="shared" si="347"/>
        <v>theater</v>
      </c>
      <c r="R3670" t="str">
        <f t="shared" si="348"/>
        <v>plays</v>
      </c>
      <c r="S3670" s="7">
        <f t="shared" si="344"/>
        <v>42208.772916666669</v>
      </c>
      <c r="T3670" s="7">
        <f t="shared" si="345"/>
        <v>42185.556157407409</v>
      </c>
    </row>
    <row r="3671" spans="1:20" ht="43.2" hidden="1" x14ac:dyDescent="0.5500000000000000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5">
        <v>1434039137</v>
      </c>
      <c r="J3671">
        <v>1431447137</v>
      </c>
      <c r="K3671" t="b">
        <v>0</v>
      </c>
      <c r="L3671">
        <v>17</v>
      </c>
      <c r="M3671">
        <f t="shared" si="343"/>
        <v>81.290000000000006</v>
      </c>
      <c r="N3671" t="b">
        <v>1</v>
      </c>
      <c r="O3671">
        <f t="shared" si="346"/>
        <v>138</v>
      </c>
      <c r="P3671" t="s">
        <v>8271</v>
      </c>
      <c r="Q3671" t="str">
        <f t="shared" si="347"/>
        <v>theater</v>
      </c>
      <c r="R3671" t="str">
        <f t="shared" si="348"/>
        <v>plays</v>
      </c>
      <c r="S3671" s="7">
        <f t="shared" si="344"/>
        <v>42166.675196759257</v>
      </c>
      <c r="T3671" s="7">
        <f t="shared" si="345"/>
        <v>42136.675196759257</v>
      </c>
    </row>
    <row r="3672" spans="1:20" ht="43.2" hidden="1" x14ac:dyDescent="0.5500000000000000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5">
        <v>1433113200</v>
      </c>
      <c r="J3672">
        <v>1431951611</v>
      </c>
      <c r="K3672" t="b">
        <v>0</v>
      </c>
      <c r="L3672">
        <v>12</v>
      </c>
      <c r="M3672">
        <f t="shared" si="343"/>
        <v>20.079999999999998</v>
      </c>
      <c r="N3672" t="b">
        <v>1</v>
      </c>
      <c r="O3672">
        <f t="shared" si="346"/>
        <v>110</v>
      </c>
      <c r="P3672" t="s">
        <v>8271</v>
      </c>
      <c r="Q3672" t="str">
        <f t="shared" si="347"/>
        <v>theater</v>
      </c>
      <c r="R3672" t="str">
        <f t="shared" si="348"/>
        <v>plays</v>
      </c>
      <c r="S3672" s="7">
        <f t="shared" si="344"/>
        <v>42155.958333333328</v>
      </c>
      <c r="T3672" s="7">
        <f t="shared" si="345"/>
        <v>42142.514016203699</v>
      </c>
    </row>
    <row r="3673" spans="1:20" ht="43.2" x14ac:dyDescent="0.5500000000000000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5">
        <v>1405915140</v>
      </c>
      <c r="J3673">
        <v>1404140667</v>
      </c>
      <c r="K3673" t="b">
        <v>0</v>
      </c>
      <c r="L3673">
        <v>40</v>
      </c>
      <c r="M3673">
        <f t="shared" si="343"/>
        <v>88.25</v>
      </c>
      <c r="N3673" t="b">
        <v>1</v>
      </c>
      <c r="O3673">
        <f t="shared" si="346"/>
        <v>101</v>
      </c>
      <c r="P3673" t="s">
        <v>8271</v>
      </c>
      <c r="Q3673" t="str">
        <f t="shared" si="347"/>
        <v>theater</v>
      </c>
      <c r="R3673" t="str">
        <f t="shared" si="348"/>
        <v>plays</v>
      </c>
      <c r="S3673" s="7">
        <f t="shared" si="344"/>
        <v>41841.165972222225</v>
      </c>
      <c r="T3673" s="7">
        <f t="shared" si="345"/>
        <v>41820.62809027778</v>
      </c>
    </row>
    <row r="3674" spans="1:20" ht="43.2" hidden="1" x14ac:dyDescent="0.5500000000000000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5">
        <v>1411771384</v>
      </c>
      <c r="J3674">
        <v>1409179384</v>
      </c>
      <c r="K3674" t="b">
        <v>0</v>
      </c>
      <c r="L3674">
        <v>57</v>
      </c>
      <c r="M3674">
        <f t="shared" si="343"/>
        <v>53.44</v>
      </c>
      <c r="N3674" t="b">
        <v>1</v>
      </c>
      <c r="O3674">
        <f t="shared" si="346"/>
        <v>102</v>
      </c>
      <c r="P3674" t="s">
        <v>8271</v>
      </c>
      <c r="Q3674" t="str">
        <f t="shared" si="347"/>
        <v>theater</v>
      </c>
      <c r="R3674" t="str">
        <f t="shared" si="348"/>
        <v>plays</v>
      </c>
      <c r="S3674" s="7">
        <f t="shared" si="344"/>
        <v>41908.946574074071</v>
      </c>
      <c r="T3674" s="7">
        <f t="shared" si="345"/>
        <v>41878.946574074071</v>
      </c>
    </row>
    <row r="3675" spans="1:20" ht="43.2" hidden="1" x14ac:dyDescent="0.5500000000000000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5">
        <v>1415191920</v>
      </c>
      <c r="J3675">
        <v>1412233497</v>
      </c>
      <c r="K3675" t="b">
        <v>0</v>
      </c>
      <c r="L3675">
        <v>114</v>
      </c>
      <c r="M3675">
        <f t="shared" si="343"/>
        <v>39.869999999999997</v>
      </c>
      <c r="N3675" t="b">
        <v>1</v>
      </c>
      <c r="O3675">
        <f t="shared" si="346"/>
        <v>114</v>
      </c>
      <c r="P3675" t="s">
        <v>8271</v>
      </c>
      <c r="Q3675" t="str">
        <f t="shared" si="347"/>
        <v>theater</v>
      </c>
      <c r="R3675" t="str">
        <f t="shared" si="348"/>
        <v>plays</v>
      </c>
      <c r="S3675" s="7">
        <f t="shared" si="344"/>
        <v>41948.536111111112</v>
      </c>
      <c r="T3675" s="7">
        <f t="shared" si="345"/>
        <v>41914.295104166667</v>
      </c>
    </row>
    <row r="3676" spans="1:20" ht="43.2" hidden="1" x14ac:dyDescent="0.5500000000000000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5">
        <v>1472936229</v>
      </c>
      <c r="J3676">
        <v>1467752229</v>
      </c>
      <c r="K3676" t="b">
        <v>0</v>
      </c>
      <c r="L3676">
        <v>31</v>
      </c>
      <c r="M3676">
        <f t="shared" si="343"/>
        <v>145.16</v>
      </c>
      <c r="N3676" t="b">
        <v>1</v>
      </c>
      <c r="O3676">
        <f t="shared" si="346"/>
        <v>100</v>
      </c>
      <c r="P3676" t="s">
        <v>8271</v>
      </c>
      <c r="Q3676" t="str">
        <f t="shared" si="347"/>
        <v>theater</v>
      </c>
      <c r="R3676" t="str">
        <f t="shared" si="348"/>
        <v>plays</v>
      </c>
      <c r="S3676" s="7">
        <f t="shared" si="344"/>
        <v>42616.873020833329</v>
      </c>
      <c r="T3676" s="7">
        <f t="shared" si="345"/>
        <v>42556.873020833329</v>
      </c>
    </row>
    <row r="3677" spans="1:20" ht="43.2" hidden="1" x14ac:dyDescent="0.5500000000000000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5">
        <v>1463353200</v>
      </c>
      <c r="J3677">
        <v>1462285182</v>
      </c>
      <c r="K3677" t="b">
        <v>0</v>
      </c>
      <c r="L3677">
        <v>3</v>
      </c>
      <c r="M3677">
        <f t="shared" si="343"/>
        <v>23.33</v>
      </c>
      <c r="N3677" t="b">
        <v>1</v>
      </c>
      <c r="O3677">
        <f t="shared" si="346"/>
        <v>140</v>
      </c>
      <c r="P3677" t="s">
        <v>8271</v>
      </c>
      <c r="Q3677" t="str">
        <f t="shared" si="347"/>
        <v>theater</v>
      </c>
      <c r="R3677" t="str">
        <f t="shared" si="348"/>
        <v>plays</v>
      </c>
      <c r="S3677" s="7">
        <f t="shared" si="344"/>
        <v>42505.958333333328</v>
      </c>
      <c r="T3677" s="7">
        <f t="shared" si="345"/>
        <v>42493.597013888888</v>
      </c>
    </row>
    <row r="3678" spans="1:20" ht="43.2" x14ac:dyDescent="0.5500000000000000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5">
        <v>1410550484</v>
      </c>
      <c r="J3678">
        <v>1408995284</v>
      </c>
      <c r="K3678" t="b">
        <v>0</v>
      </c>
      <c r="L3678">
        <v>16</v>
      </c>
      <c r="M3678">
        <f t="shared" si="343"/>
        <v>64.38</v>
      </c>
      <c r="N3678" t="b">
        <v>1</v>
      </c>
      <c r="O3678">
        <f t="shared" si="346"/>
        <v>129</v>
      </c>
      <c r="P3678" t="s">
        <v>8271</v>
      </c>
      <c r="Q3678" t="str">
        <f t="shared" si="347"/>
        <v>theater</v>
      </c>
      <c r="R3678" t="str">
        <f t="shared" si="348"/>
        <v>plays</v>
      </c>
      <c r="S3678" s="7">
        <f t="shared" si="344"/>
        <v>41894.815787037034</v>
      </c>
      <c r="T3678" s="7">
        <f t="shared" si="345"/>
        <v>41876.815787037034</v>
      </c>
    </row>
    <row r="3679" spans="1:20" ht="43.2" x14ac:dyDescent="0.5500000000000000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5">
        <v>1404359940</v>
      </c>
      <c r="J3679">
        <v>1402580818</v>
      </c>
      <c r="K3679" t="b">
        <v>0</v>
      </c>
      <c r="L3679">
        <v>199</v>
      </c>
      <c r="M3679">
        <f t="shared" si="343"/>
        <v>62.05</v>
      </c>
      <c r="N3679" t="b">
        <v>1</v>
      </c>
      <c r="O3679">
        <f t="shared" si="346"/>
        <v>103</v>
      </c>
      <c r="P3679" t="s">
        <v>8271</v>
      </c>
      <c r="Q3679" t="str">
        <f t="shared" si="347"/>
        <v>theater</v>
      </c>
      <c r="R3679" t="str">
        <f t="shared" si="348"/>
        <v>plays</v>
      </c>
      <c r="S3679" s="7">
        <f t="shared" si="344"/>
        <v>41823.165972222225</v>
      </c>
      <c r="T3679" s="7">
        <f t="shared" si="345"/>
        <v>41802.574282407404</v>
      </c>
    </row>
    <row r="3680" spans="1:20" ht="28.8" hidden="1" x14ac:dyDescent="0.5500000000000000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5">
        <v>1433076298</v>
      </c>
      <c r="J3680">
        <v>1430052298</v>
      </c>
      <c r="K3680" t="b">
        <v>0</v>
      </c>
      <c r="L3680">
        <v>31</v>
      </c>
      <c r="M3680">
        <f t="shared" si="343"/>
        <v>66.13</v>
      </c>
      <c r="N3680" t="b">
        <v>1</v>
      </c>
      <c r="O3680">
        <f t="shared" si="346"/>
        <v>103</v>
      </c>
      <c r="P3680" t="s">
        <v>8271</v>
      </c>
      <c r="Q3680" t="str">
        <f t="shared" si="347"/>
        <v>theater</v>
      </c>
      <c r="R3680" t="str">
        <f t="shared" si="348"/>
        <v>plays</v>
      </c>
      <c r="S3680" s="7">
        <f t="shared" si="344"/>
        <v>42155.531226851846</v>
      </c>
      <c r="T3680" s="7">
        <f t="shared" si="345"/>
        <v>42120.531226851846</v>
      </c>
    </row>
    <row r="3681" spans="1:20" ht="43.2" x14ac:dyDescent="0.5500000000000000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5">
        <v>1404190740</v>
      </c>
      <c r="J3681">
        <v>1401214581</v>
      </c>
      <c r="K3681" t="b">
        <v>0</v>
      </c>
      <c r="L3681">
        <v>30</v>
      </c>
      <c r="M3681">
        <f t="shared" si="343"/>
        <v>73.400000000000006</v>
      </c>
      <c r="N3681" t="b">
        <v>1</v>
      </c>
      <c r="O3681">
        <f t="shared" si="346"/>
        <v>110</v>
      </c>
      <c r="P3681" t="s">
        <v>8271</v>
      </c>
      <c r="Q3681" t="str">
        <f t="shared" si="347"/>
        <v>theater</v>
      </c>
      <c r="R3681" t="str">
        <f t="shared" si="348"/>
        <v>plays</v>
      </c>
      <c r="S3681" s="7">
        <f t="shared" si="344"/>
        <v>41821.207638888889</v>
      </c>
      <c r="T3681" s="7">
        <f t="shared" si="345"/>
        <v>41786.761354166665</v>
      </c>
    </row>
    <row r="3682" spans="1:20" ht="43.2" x14ac:dyDescent="0.5500000000000000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5">
        <v>1475664834</v>
      </c>
      <c r="J3682">
        <v>1473850434</v>
      </c>
      <c r="K3682" t="b">
        <v>0</v>
      </c>
      <c r="L3682">
        <v>34</v>
      </c>
      <c r="M3682">
        <f t="shared" si="343"/>
        <v>99.5</v>
      </c>
      <c r="N3682" t="b">
        <v>1</v>
      </c>
      <c r="O3682">
        <f t="shared" si="346"/>
        <v>113</v>
      </c>
      <c r="P3682" t="s">
        <v>8271</v>
      </c>
      <c r="Q3682" t="str">
        <f t="shared" si="347"/>
        <v>theater</v>
      </c>
      <c r="R3682" t="str">
        <f t="shared" si="348"/>
        <v>plays</v>
      </c>
      <c r="S3682" s="7">
        <f t="shared" si="344"/>
        <v>42648.454097222217</v>
      </c>
      <c r="T3682" s="7">
        <f t="shared" si="345"/>
        <v>42627.454097222217</v>
      </c>
    </row>
    <row r="3683" spans="1:20" ht="57.6" x14ac:dyDescent="0.5500000000000000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5">
        <v>1452872290</v>
      </c>
      <c r="J3683">
        <v>1452008290</v>
      </c>
      <c r="K3683" t="b">
        <v>0</v>
      </c>
      <c r="L3683">
        <v>18</v>
      </c>
      <c r="M3683">
        <f t="shared" si="343"/>
        <v>62.17</v>
      </c>
      <c r="N3683" t="b">
        <v>1</v>
      </c>
      <c r="O3683">
        <f t="shared" si="346"/>
        <v>112</v>
      </c>
      <c r="P3683" t="s">
        <v>8271</v>
      </c>
      <c r="Q3683" t="str">
        <f t="shared" si="347"/>
        <v>theater</v>
      </c>
      <c r="R3683" t="str">
        <f t="shared" si="348"/>
        <v>plays</v>
      </c>
      <c r="S3683" s="7">
        <f t="shared" si="344"/>
        <v>42384.651504629626</v>
      </c>
      <c r="T3683" s="7">
        <f t="shared" si="345"/>
        <v>42374.651504629626</v>
      </c>
    </row>
    <row r="3684" spans="1:20" ht="43.2" x14ac:dyDescent="0.5500000000000000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5">
        <v>1402901940</v>
      </c>
      <c r="J3684">
        <v>1399998418</v>
      </c>
      <c r="K3684" t="b">
        <v>0</v>
      </c>
      <c r="L3684">
        <v>67</v>
      </c>
      <c r="M3684">
        <f t="shared" si="343"/>
        <v>62.33</v>
      </c>
      <c r="N3684" t="b">
        <v>1</v>
      </c>
      <c r="O3684">
        <f t="shared" si="346"/>
        <v>139</v>
      </c>
      <c r="P3684" t="s">
        <v>8271</v>
      </c>
      <c r="Q3684" t="str">
        <f t="shared" si="347"/>
        <v>theater</v>
      </c>
      <c r="R3684" t="str">
        <f t="shared" si="348"/>
        <v>plays</v>
      </c>
      <c r="S3684" s="7">
        <f t="shared" si="344"/>
        <v>41806.290972222225</v>
      </c>
      <c r="T3684" s="7">
        <f t="shared" si="345"/>
        <v>41772.685393518521</v>
      </c>
    </row>
    <row r="3685" spans="1:20" ht="43.2" x14ac:dyDescent="0.5500000000000000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5">
        <v>1476931696</v>
      </c>
      <c r="J3685">
        <v>1474339696</v>
      </c>
      <c r="K3685" t="b">
        <v>0</v>
      </c>
      <c r="L3685">
        <v>66</v>
      </c>
      <c r="M3685">
        <f t="shared" si="343"/>
        <v>58.79</v>
      </c>
      <c r="N3685" t="b">
        <v>1</v>
      </c>
      <c r="O3685">
        <f t="shared" si="346"/>
        <v>111</v>
      </c>
      <c r="P3685" t="s">
        <v>8271</v>
      </c>
      <c r="Q3685" t="str">
        <f t="shared" si="347"/>
        <v>theater</v>
      </c>
      <c r="R3685" t="str">
        <f t="shared" si="348"/>
        <v>plays</v>
      </c>
      <c r="S3685" s="7">
        <f t="shared" si="344"/>
        <v>42663.116851851853</v>
      </c>
      <c r="T3685" s="7">
        <f t="shared" si="345"/>
        <v>42633.116851851853</v>
      </c>
    </row>
    <row r="3686" spans="1:20" ht="43.2" x14ac:dyDescent="0.5500000000000000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5">
        <v>1441167586</v>
      </c>
      <c r="J3686">
        <v>1438575586</v>
      </c>
      <c r="K3686" t="b">
        <v>0</v>
      </c>
      <c r="L3686">
        <v>23</v>
      </c>
      <c r="M3686">
        <f t="shared" si="343"/>
        <v>45.35</v>
      </c>
      <c r="N3686" t="b">
        <v>1</v>
      </c>
      <c r="O3686">
        <f t="shared" si="346"/>
        <v>139</v>
      </c>
      <c r="P3686" t="s">
        <v>8271</v>
      </c>
      <c r="Q3686" t="str">
        <f t="shared" si="347"/>
        <v>theater</v>
      </c>
      <c r="R3686" t="str">
        <f t="shared" si="348"/>
        <v>plays</v>
      </c>
      <c r="S3686" s="7">
        <f t="shared" si="344"/>
        <v>42249.180393518516</v>
      </c>
      <c r="T3686" s="7">
        <f t="shared" si="345"/>
        <v>42219.180393518516</v>
      </c>
    </row>
    <row r="3687" spans="1:20" ht="43.2" x14ac:dyDescent="0.5500000000000000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5">
        <v>1400533200</v>
      </c>
      <c r="J3687">
        <v>1398348859</v>
      </c>
      <c r="K3687" t="b">
        <v>0</v>
      </c>
      <c r="L3687">
        <v>126</v>
      </c>
      <c r="M3687">
        <f t="shared" si="343"/>
        <v>41.94</v>
      </c>
      <c r="N3687" t="b">
        <v>1</v>
      </c>
      <c r="O3687">
        <f t="shared" si="346"/>
        <v>106</v>
      </c>
      <c r="P3687" t="s">
        <v>8271</v>
      </c>
      <c r="Q3687" t="str">
        <f t="shared" si="347"/>
        <v>theater</v>
      </c>
      <c r="R3687" t="str">
        <f t="shared" si="348"/>
        <v>plays</v>
      </c>
      <c r="S3687" s="7">
        <f t="shared" si="344"/>
        <v>41778.875</v>
      </c>
      <c r="T3687" s="7">
        <f t="shared" si="345"/>
        <v>41753.593275462961</v>
      </c>
    </row>
    <row r="3688" spans="1:20" ht="43.2" x14ac:dyDescent="0.5500000000000000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5">
        <v>1440820740</v>
      </c>
      <c r="J3688">
        <v>1439567660</v>
      </c>
      <c r="K3688" t="b">
        <v>0</v>
      </c>
      <c r="L3688">
        <v>6</v>
      </c>
      <c r="M3688">
        <f t="shared" si="343"/>
        <v>59.17</v>
      </c>
      <c r="N3688" t="b">
        <v>1</v>
      </c>
      <c r="O3688">
        <f t="shared" si="346"/>
        <v>101</v>
      </c>
      <c r="P3688" t="s">
        <v>8271</v>
      </c>
      <c r="Q3688" t="str">
        <f t="shared" si="347"/>
        <v>theater</v>
      </c>
      <c r="R3688" t="str">
        <f t="shared" si="348"/>
        <v>plays</v>
      </c>
      <c r="S3688" s="7">
        <f t="shared" si="344"/>
        <v>42245.165972222225</v>
      </c>
      <c r="T3688" s="7">
        <f t="shared" si="345"/>
        <v>42230.662731481483</v>
      </c>
    </row>
    <row r="3689" spans="1:20" ht="43.2" x14ac:dyDescent="0.5500000000000000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5">
        <v>1403846055</v>
      </c>
      <c r="J3689">
        <v>1401254055</v>
      </c>
      <c r="K3689" t="b">
        <v>0</v>
      </c>
      <c r="L3689">
        <v>25</v>
      </c>
      <c r="M3689">
        <f t="shared" si="343"/>
        <v>200.49</v>
      </c>
      <c r="N3689" t="b">
        <v>1</v>
      </c>
      <c r="O3689">
        <f t="shared" si="346"/>
        <v>100</v>
      </c>
      <c r="P3689" t="s">
        <v>8271</v>
      </c>
      <c r="Q3689" t="str">
        <f t="shared" si="347"/>
        <v>theater</v>
      </c>
      <c r="R3689" t="str">
        <f t="shared" si="348"/>
        <v>plays</v>
      </c>
      <c r="S3689" s="7">
        <f t="shared" si="344"/>
        <v>41817.218229166669</v>
      </c>
      <c r="T3689" s="7">
        <f t="shared" si="345"/>
        <v>41787.218229166669</v>
      </c>
    </row>
    <row r="3690" spans="1:20" ht="43.2" hidden="1" x14ac:dyDescent="0.5500000000000000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5">
        <v>1407524004</v>
      </c>
      <c r="J3690">
        <v>1404932004</v>
      </c>
      <c r="K3690" t="b">
        <v>0</v>
      </c>
      <c r="L3690">
        <v>39</v>
      </c>
      <c r="M3690">
        <f t="shared" si="343"/>
        <v>83.97</v>
      </c>
      <c r="N3690" t="b">
        <v>1</v>
      </c>
      <c r="O3690">
        <f t="shared" si="346"/>
        <v>109</v>
      </c>
      <c r="P3690" t="s">
        <v>8271</v>
      </c>
      <c r="Q3690" t="str">
        <f t="shared" si="347"/>
        <v>theater</v>
      </c>
      <c r="R3690" t="str">
        <f t="shared" si="348"/>
        <v>plays</v>
      </c>
      <c r="S3690" s="7">
        <f t="shared" si="344"/>
        <v>41859.787083333329</v>
      </c>
      <c r="T3690" s="7">
        <f t="shared" si="345"/>
        <v>41829.787083333329</v>
      </c>
    </row>
    <row r="3691" spans="1:20" ht="43.2" x14ac:dyDescent="0.5500000000000000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5">
        <v>1434925500</v>
      </c>
      <c r="J3691">
        <v>1432410639</v>
      </c>
      <c r="K3691" t="b">
        <v>0</v>
      </c>
      <c r="L3691">
        <v>62</v>
      </c>
      <c r="M3691">
        <f t="shared" si="343"/>
        <v>57.26</v>
      </c>
      <c r="N3691" t="b">
        <v>1</v>
      </c>
      <c r="O3691">
        <f t="shared" si="346"/>
        <v>118</v>
      </c>
      <c r="P3691" t="s">
        <v>8271</v>
      </c>
      <c r="Q3691" t="str">
        <f t="shared" si="347"/>
        <v>theater</v>
      </c>
      <c r="R3691" t="str">
        <f t="shared" si="348"/>
        <v>plays</v>
      </c>
      <c r="S3691" s="7">
        <f t="shared" si="344"/>
        <v>42176.934027777781</v>
      </c>
      <c r="T3691" s="7">
        <f t="shared" si="345"/>
        <v>42147.826840277776</v>
      </c>
    </row>
    <row r="3692" spans="1:20" ht="43.2" x14ac:dyDescent="0.5500000000000000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5">
        <v>1417101683</v>
      </c>
      <c r="J3692">
        <v>1414506083</v>
      </c>
      <c r="K3692" t="b">
        <v>0</v>
      </c>
      <c r="L3692">
        <v>31</v>
      </c>
      <c r="M3692">
        <f t="shared" si="343"/>
        <v>58.06</v>
      </c>
      <c r="N3692" t="b">
        <v>1</v>
      </c>
      <c r="O3692">
        <f t="shared" si="346"/>
        <v>120</v>
      </c>
      <c r="P3692" t="s">
        <v>8271</v>
      </c>
      <c r="Q3692" t="str">
        <f t="shared" si="347"/>
        <v>theater</v>
      </c>
      <c r="R3692" t="str">
        <f t="shared" si="348"/>
        <v>plays</v>
      </c>
      <c r="S3692" s="7">
        <f t="shared" si="344"/>
        <v>41970.639849537038</v>
      </c>
      <c r="T3692" s="7">
        <f t="shared" si="345"/>
        <v>41940.598182870373</v>
      </c>
    </row>
    <row r="3693" spans="1:20" ht="28.8" x14ac:dyDescent="0.5500000000000000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5">
        <v>1425272340</v>
      </c>
      <c r="J3693">
        <v>1421426929</v>
      </c>
      <c r="K3693" t="b">
        <v>0</v>
      </c>
      <c r="L3693">
        <v>274</v>
      </c>
      <c r="M3693">
        <f t="shared" si="343"/>
        <v>186.8</v>
      </c>
      <c r="N3693" t="b">
        <v>1</v>
      </c>
      <c r="O3693">
        <f t="shared" si="346"/>
        <v>128</v>
      </c>
      <c r="P3693" t="s">
        <v>8271</v>
      </c>
      <c r="Q3693" t="str">
        <f t="shared" si="347"/>
        <v>theater</v>
      </c>
      <c r="R3693" t="str">
        <f t="shared" si="348"/>
        <v>plays</v>
      </c>
      <c r="S3693" s="7">
        <f t="shared" si="344"/>
        <v>42065.207638888889</v>
      </c>
      <c r="T3693" s="7">
        <f t="shared" si="345"/>
        <v>42020.700567129628</v>
      </c>
    </row>
    <row r="3694" spans="1:20" ht="28.8" x14ac:dyDescent="0.5500000000000000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5">
        <v>1411084800</v>
      </c>
      <c r="J3694">
        <v>1410304179</v>
      </c>
      <c r="K3694" t="b">
        <v>0</v>
      </c>
      <c r="L3694">
        <v>17</v>
      </c>
      <c r="M3694">
        <f t="shared" si="343"/>
        <v>74.12</v>
      </c>
      <c r="N3694" t="b">
        <v>1</v>
      </c>
      <c r="O3694">
        <f t="shared" si="346"/>
        <v>126</v>
      </c>
      <c r="P3694" t="s">
        <v>8271</v>
      </c>
      <c r="Q3694" t="str">
        <f t="shared" si="347"/>
        <v>theater</v>
      </c>
      <c r="R3694" t="str">
        <f t="shared" si="348"/>
        <v>plays</v>
      </c>
      <c r="S3694" s="7">
        <f t="shared" si="344"/>
        <v>41901</v>
      </c>
      <c r="T3694" s="7">
        <f t="shared" si="345"/>
        <v>41891.96503472222</v>
      </c>
    </row>
    <row r="3695" spans="1:20" ht="43.2" hidden="1" x14ac:dyDescent="0.5500000000000000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5">
        <v>1448922600</v>
      </c>
      <c r="J3695">
        <v>1446352529</v>
      </c>
      <c r="K3695" t="b">
        <v>0</v>
      </c>
      <c r="L3695">
        <v>14</v>
      </c>
      <c r="M3695">
        <f t="shared" si="343"/>
        <v>30.71</v>
      </c>
      <c r="N3695" t="b">
        <v>1</v>
      </c>
      <c r="O3695">
        <f t="shared" si="346"/>
        <v>129</v>
      </c>
      <c r="P3695" t="s">
        <v>8271</v>
      </c>
      <c r="Q3695" t="str">
        <f t="shared" si="347"/>
        <v>theater</v>
      </c>
      <c r="R3695" t="str">
        <f t="shared" si="348"/>
        <v>plays</v>
      </c>
      <c r="S3695" s="7">
        <f t="shared" si="344"/>
        <v>42338.9375</v>
      </c>
      <c r="T3695" s="7">
        <f t="shared" si="345"/>
        <v>42309.191307870366</v>
      </c>
    </row>
    <row r="3696" spans="1:20" ht="43.2" x14ac:dyDescent="0.5500000000000000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5">
        <v>1465178400</v>
      </c>
      <c r="J3696">
        <v>1461985967</v>
      </c>
      <c r="K3696" t="b">
        <v>0</v>
      </c>
      <c r="L3696">
        <v>60</v>
      </c>
      <c r="M3696">
        <f t="shared" si="343"/>
        <v>62.67</v>
      </c>
      <c r="N3696" t="b">
        <v>1</v>
      </c>
      <c r="O3696">
        <f t="shared" si="346"/>
        <v>107</v>
      </c>
      <c r="P3696" t="s">
        <v>8271</v>
      </c>
      <c r="Q3696" t="str">
        <f t="shared" si="347"/>
        <v>theater</v>
      </c>
      <c r="R3696" t="str">
        <f t="shared" si="348"/>
        <v>plays</v>
      </c>
      <c r="S3696" s="7">
        <f t="shared" si="344"/>
        <v>42527.083333333328</v>
      </c>
      <c r="T3696" s="7">
        <f t="shared" si="345"/>
        <v>42490.133877314816</v>
      </c>
    </row>
    <row r="3697" spans="1:20" ht="57.6" x14ac:dyDescent="0.5500000000000000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5">
        <v>1421009610</v>
      </c>
      <c r="J3697">
        <v>1419281610</v>
      </c>
      <c r="K3697" t="b">
        <v>0</v>
      </c>
      <c r="L3697">
        <v>33</v>
      </c>
      <c r="M3697">
        <f t="shared" si="343"/>
        <v>121.36</v>
      </c>
      <c r="N3697" t="b">
        <v>1</v>
      </c>
      <c r="O3697">
        <f t="shared" si="346"/>
        <v>100</v>
      </c>
      <c r="P3697" t="s">
        <v>8271</v>
      </c>
      <c r="Q3697" t="str">
        <f t="shared" si="347"/>
        <v>theater</v>
      </c>
      <c r="R3697" t="str">
        <f t="shared" si="348"/>
        <v>plays</v>
      </c>
      <c r="S3697" s="7">
        <f t="shared" si="344"/>
        <v>42015.870486111111</v>
      </c>
      <c r="T3697" s="7">
        <f t="shared" si="345"/>
        <v>41995.870486111111</v>
      </c>
    </row>
    <row r="3698" spans="1:20" ht="43.2" hidden="1" x14ac:dyDescent="0.5500000000000000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5">
        <v>1423838916</v>
      </c>
      <c r="J3698">
        <v>1418654916</v>
      </c>
      <c r="K3698" t="b">
        <v>0</v>
      </c>
      <c r="L3698">
        <v>78</v>
      </c>
      <c r="M3698">
        <f t="shared" si="343"/>
        <v>39.74</v>
      </c>
      <c r="N3698" t="b">
        <v>1</v>
      </c>
      <c r="O3698">
        <f t="shared" si="346"/>
        <v>155</v>
      </c>
      <c r="P3698" t="s">
        <v>8271</v>
      </c>
      <c r="Q3698" t="str">
        <f t="shared" si="347"/>
        <v>theater</v>
      </c>
      <c r="R3698" t="str">
        <f t="shared" si="348"/>
        <v>plays</v>
      </c>
      <c r="S3698" s="7">
        <f t="shared" si="344"/>
        <v>42048.617083333331</v>
      </c>
      <c r="T3698" s="7">
        <f t="shared" si="345"/>
        <v>41988.617083333331</v>
      </c>
    </row>
    <row r="3699" spans="1:20" ht="43.2" hidden="1" x14ac:dyDescent="0.5500000000000000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5">
        <v>1462878648</v>
      </c>
      <c r="J3699">
        <v>1461064248</v>
      </c>
      <c r="K3699" t="b">
        <v>0</v>
      </c>
      <c r="L3699">
        <v>30</v>
      </c>
      <c r="M3699">
        <f t="shared" si="343"/>
        <v>72</v>
      </c>
      <c r="N3699" t="b">
        <v>1</v>
      </c>
      <c r="O3699">
        <f t="shared" si="346"/>
        <v>108</v>
      </c>
      <c r="P3699" t="s">
        <v>8271</v>
      </c>
      <c r="Q3699" t="str">
        <f t="shared" si="347"/>
        <v>theater</v>
      </c>
      <c r="R3699" t="str">
        <f t="shared" si="348"/>
        <v>plays</v>
      </c>
      <c r="S3699" s="7">
        <f t="shared" si="344"/>
        <v>42500.465833333335</v>
      </c>
      <c r="T3699" s="7">
        <f t="shared" si="345"/>
        <v>42479.465833333335</v>
      </c>
    </row>
    <row r="3700" spans="1:20" ht="28.8" x14ac:dyDescent="0.5500000000000000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5">
        <v>1456946487</v>
      </c>
      <c r="J3700">
        <v>1454354487</v>
      </c>
      <c r="K3700" t="b">
        <v>0</v>
      </c>
      <c r="L3700">
        <v>136</v>
      </c>
      <c r="M3700">
        <f t="shared" si="343"/>
        <v>40.630000000000003</v>
      </c>
      <c r="N3700" t="b">
        <v>1</v>
      </c>
      <c r="O3700">
        <f t="shared" si="346"/>
        <v>111</v>
      </c>
      <c r="P3700" t="s">
        <v>8271</v>
      </c>
      <c r="Q3700" t="str">
        <f t="shared" si="347"/>
        <v>theater</v>
      </c>
      <c r="R3700" t="str">
        <f t="shared" si="348"/>
        <v>plays</v>
      </c>
      <c r="S3700" s="7">
        <f t="shared" si="344"/>
        <v>42431.806562500002</v>
      </c>
      <c r="T3700" s="7">
        <f t="shared" si="345"/>
        <v>42401.806562500002</v>
      </c>
    </row>
    <row r="3701" spans="1:20" ht="43.2" x14ac:dyDescent="0.5500000000000000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5">
        <v>1413383216</v>
      </c>
      <c r="J3701">
        <v>1410791216</v>
      </c>
      <c r="K3701" t="b">
        <v>0</v>
      </c>
      <c r="L3701">
        <v>40</v>
      </c>
      <c r="M3701">
        <f t="shared" si="343"/>
        <v>63</v>
      </c>
      <c r="N3701" t="b">
        <v>1</v>
      </c>
      <c r="O3701">
        <f t="shared" si="346"/>
        <v>101</v>
      </c>
      <c r="P3701" t="s">
        <v>8271</v>
      </c>
      <c r="Q3701" t="str">
        <f t="shared" si="347"/>
        <v>theater</v>
      </c>
      <c r="R3701" t="str">
        <f t="shared" si="348"/>
        <v>plays</v>
      </c>
      <c r="S3701" s="7">
        <f t="shared" si="344"/>
        <v>41927.602037037039</v>
      </c>
      <c r="T3701" s="7">
        <f t="shared" si="345"/>
        <v>41897.602037037039</v>
      </c>
    </row>
    <row r="3702" spans="1:20" ht="28.8" x14ac:dyDescent="0.5500000000000000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5">
        <v>1412092800</v>
      </c>
      <c r="J3702">
        <v>1409493800</v>
      </c>
      <c r="K3702" t="b">
        <v>0</v>
      </c>
      <c r="L3702">
        <v>18</v>
      </c>
      <c r="M3702">
        <f t="shared" si="343"/>
        <v>33.67</v>
      </c>
      <c r="N3702" t="b">
        <v>1</v>
      </c>
      <c r="O3702">
        <f t="shared" si="346"/>
        <v>121</v>
      </c>
      <c r="P3702" t="s">
        <v>8271</v>
      </c>
      <c r="Q3702" t="str">
        <f t="shared" si="347"/>
        <v>theater</v>
      </c>
      <c r="R3702" t="str">
        <f t="shared" si="348"/>
        <v>plays</v>
      </c>
      <c r="S3702" s="7">
        <f t="shared" si="344"/>
        <v>41912.666666666664</v>
      </c>
      <c r="T3702" s="7">
        <f t="shared" si="345"/>
        <v>41882.585648148146</v>
      </c>
    </row>
    <row r="3703" spans="1:20" ht="43.2" hidden="1" x14ac:dyDescent="0.5500000000000000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5">
        <v>1433422793</v>
      </c>
      <c r="J3703">
        <v>1430830793</v>
      </c>
      <c r="K3703" t="b">
        <v>0</v>
      </c>
      <c r="L3703">
        <v>39</v>
      </c>
      <c r="M3703">
        <f t="shared" si="343"/>
        <v>38.590000000000003</v>
      </c>
      <c r="N3703" t="b">
        <v>1</v>
      </c>
      <c r="O3703">
        <f t="shared" si="346"/>
        <v>100</v>
      </c>
      <c r="P3703" t="s">
        <v>8271</v>
      </c>
      <c r="Q3703" t="str">
        <f t="shared" si="347"/>
        <v>theater</v>
      </c>
      <c r="R3703" t="str">
        <f t="shared" si="348"/>
        <v>plays</v>
      </c>
      <c r="S3703" s="7">
        <f t="shared" si="344"/>
        <v>42159.541585648149</v>
      </c>
      <c r="T3703" s="7">
        <f t="shared" si="345"/>
        <v>42129.541585648149</v>
      </c>
    </row>
    <row r="3704" spans="1:20" ht="43.2" hidden="1" x14ac:dyDescent="0.5500000000000000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5">
        <v>1468191540</v>
      </c>
      <c r="J3704">
        <v>1464958484</v>
      </c>
      <c r="K3704" t="b">
        <v>0</v>
      </c>
      <c r="L3704">
        <v>21</v>
      </c>
      <c r="M3704">
        <f t="shared" si="343"/>
        <v>155.94999999999999</v>
      </c>
      <c r="N3704" t="b">
        <v>1</v>
      </c>
      <c r="O3704">
        <f t="shared" si="346"/>
        <v>109</v>
      </c>
      <c r="P3704" t="s">
        <v>8271</v>
      </c>
      <c r="Q3704" t="str">
        <f t="shared" si="347"/>
        <v>theater</v>
      </c>
      <c r="R3704" t="str">
        <f t="shared" si="348"/>
        <v>plays</v>
      </c>
      <c r="S3704" s="7">
        <f t="shared" si="344"/>
        <v>42561.957638888889</v>
      </c>
      <c r="T3704" s="7">
        <f t="shared" si="345"/>
        <v>42524.53800925926</v>
      </c>
    </row>
    <row r="3705" spans="1:20" ht="43.2" x14ac:dyDescent="0.5500000000000000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5">
        <v>1471071540</v>
      </c>
      <c r="J3705">
        <v>1467720388</v>
      </c>
      <c r="K3705" t="b">
        <v>0</v>
      </c>
      <c r="L3705">
        <v>30</v>
      </c>
      <c r="M3705">
        <f t="shared" si="343"/>
        <v>43.2</v>
      </c>
      <c r="N3705" t="b">
        <v>1</v>
      </c>
      <c r="O3705">
        <f t="shared" si="346"/>
        <v>123</v>
      </c>
      <c r="P3705" t="s">
        <v>8271</v>
      </c>
      <c r="Q3705" t="str">
        <f t="shared" si="347"/>
        <v>theater</v>
      </c>
      <c r="R3705" t="str">
        <f t="shared" si="348"/>
        <v>plays</v>
      </c>
      <c r="S3705" s="7">
        <f t="shared" si="344"/>
        <v>42595.290972222225</v>
      </c>
      <c r="T3705" s="7">
        <f t="shared" si="345"/>
        <v>42556.504490740743</v>
      </c>
    </row>
    <row r="3706" spans="1:20" ht="43.2" hidden="1" x14ac:dyDescent="0.5500000000000000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5">
        <v>1464712394</v>
      </c>
      <c r="J3706">
        <v>1459528394</v>
      </c>
      <c r="K3706" t="b">
        <v>0</v>
      </c>
      <c r="L3706">
        <v>27</v>
      </c>
      <c r="M3706">
        <f t="shared" si="343"/>
        <v>15.15</v>
      </c>
      <c r="N3706" t="b">
        <v>1</v>
      </c>
      <c r="O3706">
        <f t="shared" si="346"/>
        <v>136</v>
      </c>
      <c r="P3706" t="s">
        <v>8271</v>
      </c>
      <c r="Q3706" t="str">
        <f t="shared" si="347"/>
        <v>theater</v>
      </c>
      <c r="R3706" t="str">
        <f t="shared" si="348"/>
        <v>plays</v>
      </c>
      <c r="S3706" s="7">
        <f t="shared" si="344"/>
        <v>42521.689745370371</v>
      </c>
      <c r="T3706" s="7">
        <f t="shared" si="345"/>
        <v>42461.689745370371</v>
      </c>
    </row>
    <row r="3707" spans="1:20" ht="43.2" x14ac:dyDescent="0.5500000000000000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5">
        <v>1403546400</v>
      </c>
      <c r="J3707">
        <v>1401714114</v>
      </c>
      <c r="K3707" t="b">
        <v>0</v>
      </c>
      <c r="L3707">
        <v>35</v>
      </c>
      <c r="M3707">
        <f t="shared" si="343"/>
        <v>83.57</v>
      </c>
      <c r="N3707" t="b">
        <v>1</v>
      </c>
      <c r="O3707">
        <f t="shared" si="346"/>
        <v>103</v>
      </c>
      <c r="P3707" t="s">
        <v>8271</v>
      </c>
      <c r="Q3707" t="str">
        <f t="shared" si="347"/>
        <v>theater</v>
      </c>
      <c r="R3707" t="str">
        <f t="shared" si="348"/>
        <v>plays</v>
      </c>
      <c r="S3707" s="7">
        <f t="shared" si="344"/>
        <v>41813.75</v>
      </c>
      <c r="T3707" s="7">
        <f t="shared" si="345"/>
        <v>41792.542986111112</v>
      </c>
    </row>
    <row r="3708" spans="1:20" ht="43.2" x14ac:dyDescent="0.5500000000000000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5">
        <v>1410558949</v>
      </c>
      <c r="J3708">
        <v>1409262949</v>
      </c>
      <c r="K3708" t="b">
        <v>0</v>
      </c>
      <c r="L3708">
        <v>13</v>
      </c>
      <c r="M3708">
        <f t="shared" si="343"/>
        <v>140</v>
      </c>
      <c r="N3708" t="b">
        <v>1</v>
      </c>
      <c r="O3708">
        <f t="shared" si="346"/>
        <v>121</v>
      </c>
      <c r="P3708" t="s">
        <v>8271</v>
      </c>
      <c r="Q3708" t="str">
        <f t="shared" si="347"/>
        <v>theater</v>
      </c>
      <c r="R3708" t="str">
        <f t="shared" si="348"/>
        <v>plays</v>
      </c>
      <c r="S3708" s="7">
        <f t="shared" si="344"/>
        <v>41894.913761574076</v>
      </c>
      <c r="T3708" s="7">
        <f t="shared" si="345"/>
        <v>41879.913761574076</v>
      </c>
    </row>
    <row r="3709" spans="1:20" ht="43.2" x14ac:dyDescent="0.5500000000000000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5">
        <v>1469165160</v>
      </c>
      <c r="J3709">
        <v>1467335378</v>
      </c>
      <c r="K3709" t="b">
        <v>0</v>
      </c>
      <c r="L3709">
        <v>23</v>
      </c>
      <c r="M3709">
        <f t="shared" si="343"/>
        <v>80.87</v>
      </c>
      <c r="N3709" t="b">
        <v>1</v>
      </c>
      <c r="O3709">
        <f t="shared" si="346"/>
        <v>186</v>
      </c>
      <c r="P3709" t="s">
        <v>8271</v>
      </c>
      <c r="Q3709" t="str">
        <f t="shared" si="347"/>
        <v>theater</v>
      </c>
      <c r="R3709" t="str">
        <f t="shared" si="348"/>
        <v>plays</v>
      </c>
      <c r="S3709" s="7">
        <f t="shared" si="344"/>
        <v>42573.226388888885</v>
      </c>
      <c r="T3709" s="7">
        <f t="shared" si="345"/>
        <v>42552.048356481479</v>
      </c>
    </row>
    <row r="3710" spans="1:20" ht="43.2" x14ac:dyDescent="0.5500000000000000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5">
        <v>1404444286</v>
      </c>
      <c r="J3710">
        <v>1403234686</v>
      </c>
      <c r="K3710" t="b">
        <v>0</v>
      </c>
      <c r="L3710">
        <v>39</v>
      </c>
      <c r="M3710">
        <f t="shared" si="343"/>
        <v>53.85</v>
      </c>
      <c r="N3710" t="b">
        <v>1</v>
      </c>
      <c r="O3710">
        <f t="shared" si="346"/>
        <v>300</v>
      </c>
      <c r="P3710" t="s">
        <v>8271</v>
      </c>
      <c r="Q3710" t="str">
        <f t="shared" si="347"/>
        <v>theater</v>
      </c>
      <c r="R3710" t="str">
        <f t="shared" si="348"/>
        <v>plays</v>
      </c>
      <c r="S3710" s="7">
        <f t="shared" si="344"/>
        <v>41824.142199074071</v>
      </c>
      <c r="T3710" s="7">
        <f t="shared" si="345"/>
        <v>41810.142199074071</v>
      </c>
    </row>
    <row r="3711" spans="1:20" ht="43.2" hidden="1" x14ac:dyDescent="0.5500000000000000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5">
        <v>1403715546</v>
      </c>
      <c r="J3711">
        <v>1401123546</v>
      </c>
      <c r="K3711" t="b">
        <v>0</v>
      </c>
      <c r="L3711">
        <v>35</v>
      </c>
      <c r="M3711">
        <f t="shared" si="343"/>
        <v>30.93</v>
      </c>
      <c r="N3711" t="b">
        <v>1</v>
      </c>
      <c r="O3711">
        <f t="shared" si="346"/>
        <v>108</v>
      </c>
      <c r="P3711" t="s">
        <v>8271</v>
      </c>
      <c r="Q3711" t="str">
        <f t="shared" si="347"/>
        <v>theater</v>
      </c>
      <c r="R3711" t="str">
        <f t="shared" si="348"/>
        <v>plays</v>
      </c>
      <c r="S3711" s="7">
        <f t="shared" si="344"/>
        <v>41815.707708333335</v>
      </c>
      <c r="T3711" s="7">
        <f t="shared" si="345"/>
        <v>41785.707708333335</v>
      </c>
    </row>
    <row r="3712" spans="1:20" ht="28.8" x14ac:dyDescent="0.5500000000000000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5">
        <v>1428068988</v>
      </c>
      <c r="J3712">
        <v>1425908988</v>
      </c>
      <c r="K3712" t="b">
        <v>0</v>
      </c>
      <c r="L3712">
        <v>27</v>
      </c>
      <c r="M3712">
        <f t="shared" si="343"/>
        <v>67.959999999999994</v>
      </c>
      <c r="N3712" t="b">
        <v>1</v>
      </c>
      <c r="O3712">
        <f t="shared" si="346"/>
        <v>141</v>
      </c>
      <c r="P3712" t="s">
        <v>8271</v>
      </c>
      <c r="Q3712" t="str">
        <f t="shared" si="347"/>
        <v>theater</v>
      </c>
      <c r="R3712" t="str">
        <f t="shared" si="348"/>
        <v>plays</v>
      </c>
      <c r="S3712" s="7">
        <f t="shared" si="344"/>
        <v>42097.576249999998</v>
      </c>
      <c r="T3712" s="7">
        <f t="shared" si="345"/>
        <v>42072.576249999998</v>
      </c>
    </row>
    <row r="3713" spans="1:20" ht="28.8" x14ac:dyDescent="0.5500000000000000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5">
        <v>1402848000</v>
      </c>
      <c r="J3713">
        <v>1400606573</v>
      </c>
      <c r="K3713" t="b">
        <v>0</v>
      </c>
      <c r="L3713">
        <v>21</v>
      </c>
      <c r="M3713">
        <f t="shared" si="343"/>
        <v>27.14</v>
      </c>
      <c r="N3713" t="b">
        <v>1</v>
      </c>
      <c r="O3713">
        <f t="shared" si="346"/>
        <v>114</v>
      </c>
      <c r="P3713" t="s">
        <v>8271</v>
      </c>
      <c r="Q3713" t="str">
        <f t="shared" si="347"/>
        <v>theater</v>
      </c>
      <c r="R3713" t="str">
        <f t="shared" si="348"/>
        <v>plays</v>
      </c>
      <c r="S3713" s="7">
        <f t="shared" si="344"/>
        <v>41805.666666666664</v>
      </c>
      <c r="T3713" s="7">
        <f t="shared" si="345"/>
        <v>41779.724224537036</v>
      </c>
    </row>
    <row r="3714" spans="1:20" ht="43.2" x14ac:dyDescent="0.5500000000000000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5">
        <v>1433055540</v>
      </c>
      <c r="J3714">
        <v>1431230867</v>
      </c>
      <c r="K3714" t="b">
        <v>0</v>
      </c>
      <c r="L3714">
        <v>104</v>
      </c>
      <c r="M3714">
        <f t="shared" ref="M3714:M3777" si="349">IF(L3714=0,0,ROUND(E3714/L3714,2))</f>
        <v>110.87</v>
      </c>
      <c r="N3714" t="b">
        <v>1</v>
      </c>
      <c r="O3714">
        <f t="shared" si="346"/>
        <v>154</v>
      </c>
      <c r="P3714" t="s">
        <v>8271</v>
      </c>
      <c r="Q3714" t="str">
        <f t="shared" si="347"/>
        <v>theater</v>
      </c>
      <c r="R3714" t="str">
        <f t="shared" si="348"/>
        <v>plays</v>
      </c>
      <c r="S3714" s="7">
        <f t="shared" ref="S3714:S3777" si="350">(((I3714/60)/60)/24)+DATE(1970,1,1)</f>
        <v>42155.290972222225</v>
      </c>
      <c r="T3714" s="7">
        <f t="shared" ref="T3714:T3777" si="351">(((J3714/60)/60)/24)+DATE(1970,1,1)</f>
        <v>42134.172071759262</v>
      </c>
    </row>
    <row r="3715" spans="1:20" ht="43.2" x14ac:dyDescent="0.5500000000000000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5">
        <v>1465062166</v>
      </c>
      <c r="J3715">
        <v>1463334166</v>
      </c>
      <c r="K3715" t="b">
        <v>0</v>
      </c>
      <c r="L3715">
        <v>19</v>
      </c>
      <c r="M3715">
        <f t="shared" si="349"/>
        <v>106.84</v>
      </c>
      <c r="N3715" t="b">
        <v>1</v>
      </c>
      <c r="O3715">
        <f t="shared" ref="O3715:O3778" si="352">ROUND(($E3715*100)/$D3715,0)</f>
        <v>102</v>
      </c>
      <c r="P3715" t="s">
        <v>8271</v>
      </c>
      <c r="Q3715" t="str">
        <f t="shared" ref="Q3715:Q3778" si="353">LEFT(P3715,FIND("/",P3715)-1)</f>
        <v>theater</v>
      </c>
      <c r="R3715" t="str">
        <f t="shared" si="348"/>
        <v>plays</v>
      </c>
      <c r="S3715" s="7">
        <f t="shared" si="350"/>
        <v>42525.738032407404</v>
      </c>
      <c r="T3715" s="7">
        <f t="shared" si="351"/>
        <v>42505.738032407404</v>
      </c>
    </row>
    <row r="3716" spans="1:20" ht="43.2" x14ac:dyDescent="0.5500000000000000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5">
        <v>1432612740</v>
      </c>
      <c r="J3716">
        <v>1429881667</v>
      </c>
      <c r="K3716" t="b">
        <v>0</v>
      </c>
      <c r="L3716">
        <v>97</v>
      </c>
      <c r="M3716">
        <f t="shared" si="349"/>
        <v>105.52</v>
      </c>
      <c r="N3716" t="b">
        <v>1</v>
      </c>
      <c r="O3716">
        <f t="shared" si="352"/>
        <v>102</v>
      </c>
      <c r="P3716" t="s">
        <v>8271</v>
      </c>
      <c r="Q3716" t="str">
        <f t="shared" si="353"/>
        <v>theater</v>
      </c>
      <c r="R3716" t="str">
        <f t="shared" si="348"/>
        <v>plays</v>
      </c>
      <c r="S3716" s="7">
        <f t="shared" si="350"/>
        <v>42150.165972222225</v>
      </c>
      <c r="T3716" s="7">
        <f t="shared" si="351"/>
        <v>42118.556331018524</v>
      </c>
    </row>
    <row r="3717" spans="1:20" ht="43.2" hidden="1" x14ac:dyDescent="0.5500000000000000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5">
        <v>1427806320</v>
      </c>
      <c r="J3717">
        <v>1422834819</v>
      </c>
      <c r="K3717" t="b">
        <v>0</v>
      </c>
      <c r="L3717">
        <v>27</v>
      </c>
      <c r="M3717">
        <f t="shared" si="349"/>
        <v>132.96</v>
      </c>
      <c r="N3717" t="b">
        <v>1</v>
      </c>
      <c r="O3717">
        <f t="shared" si="352"/>
        <v>103</v>
      </c>
      <c r="P3717" t="s">
        <v>8271</v>
      </c>
      <c r="Q3717" t="str">
        <f t="shared" si="353"/>
        <v>theater</v>
      </c>
      <c r="R3717" t="str">
        <f t="shared" si="348"/>
        <v>plays</v>
      </c>
      <c r="S3717" s="7">
        <f t="shared" si="350"/>
        <v>42094.536111111112</v>
      </c>
      <c r="T3717" s="7">
        <f t="shared" si="351"/>
        <v>42036.995590277773</v>
      </c>
    </row>
    <row r="3718" spans="1:20" ht="43.2" x14ac:dyDescent="0.5500000000000000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5">
        <v>1453411109</v>
      </c>
      <c r="J3718">
        <v>1450819109</v>
      </c>
      <c r="K3718" t="b">
        <v>0</v>
      </c>
      <c r="L3718">
        <v>24</v>
      </c>
      <c r="M3718">
        <f t="shared" si="349"/>
        <v>51.92</v>
      </c>
      <c r="N3718" t="b">
        <v>1</v>
      </c>
      <c r="O3718">
        <f t="shared" si="352"/>
        <v>156</v>
      </c>
      <c r="P3718" t="s">
        <v>8271</v>
      </c>
      <c r="Q3718" t="str">
        <f t="shared" si="353"/>
        <v>theater</v>
      </c>
      <c r="R3718" t="str">
        <f t="shared" si="348"/>
        <v>plays</v>
      </c>
      <c r="S3718" s="7">
        <f t="shared" si="350"/>
        <v>42390.887835648144</v>
      </c>
      <c r="T3718" s="7">
        <f t="shared" si="351"/>
        <v>42360.887835648144</v>
      </c>
    </row>
    <row r="3719" spans="1:20" ht="43.2" hidden="1" x14ac:dyDescent="0.5500000000000000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5">
        <v>1431204449</v>
      </c>
      <c r="J3719">
        <v>1428526049</v>
      </c>
      <c r="K3719" t="b">
        <v>0</v>
      </c>
      <c r="L3719">
        <v>13</v>
      </c>
      <c r="M3719">
        <f t="shared" si="349"/>
        <v>310</v>
      </c>
      <c r="N3719" t="b">
        <v>1</v>
      </c>
      <c r="O3719">
        <f t="shared" si="352"/>
        <v>101</v>
      </c>
      <c r="P3719" t="s">
        <v>8271</v>
      </c>
      <c r="Q3719" t="str">
        <f t="shared" si="353"/>
        <v>theater</v>
      </c>
      <c r="R3719" t="str">
        <f t="shared" si="348"/>
        <v>plays</v>
      </c>
      <c r="S3719" s="7">
        <f t="shared" si="350"/>
        <v>42133.866307870368</v>
      </c>
      <c r="T3719" s="7">
        <f t="shared" si="351"/>
        <v>42102.866307870368</v>
      </c>
    </row>
    <row r="3720" spans="1:20" ht="43.2" hidden="1" x14ac:dyDescent="0.5500000000000000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5">
        <v>1425057075</v>
      </c>
      <c r="J3720">
        <v>1422465075</v>
      </c>
      <c r="K3720" t="b">
        <v>0</v>
      </c>
      <c r="L3720">
        <v>46</v>
      </c>
      <c r="M3720">
        <f t="shared" si="349"/>
        <v>26.02</v>
      </c>
      <c r="N3720" t="b">
        <v>1</v>
      </c>
      <c r="O3720">
        <f t="shared" si="352"/>
        <v>239</v>
      </c>
      <c r="P3720" t="s">
        <v>8271</v>
      </c>
      <c r="Q3720" t="str">
        <f t="shared" si="353"/>
        <v>theater</v>
      </c>
      <c r="R3720" t="str">
        <f t="shared" si="348"/>
        <v>plays</v>
      </c>
      <c r="S3720" s="7">
        <f t="shared" si="350"/>
        <v>42062.716145833328</v>
      </c>
      <c r="T3720" s="7">
        <f t="shared" si="351"/>
        <v>42032.716145833328</v>
      </c>
    </row>
    <row r="3721" spans="1:20" ht="28.8" hidden="1" x14ac:dyDescent="0.5500000000000000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5">
        <v>1434994266</v>
      </c>
      <c r="J3721">
        <v>1432402266</v>
      </c>
      <c r="K3721" t="b">
        <v>0</v>
      </c>
      <c r="L3721">
        <v>4</v>
      </c>
      <c r="M3721">
        <f t="shared" si="349"/>
        <v>105</v>
      </c>
      <c r="N3721" t="b">
        <v>1</v>
      </c>
      <c r="O3721">
        <f t="shared" si="352"/>
        <v>210</v>
      </c>
      <c r="P3721" t="s">
        <v>8271</v>
      </c>
      <c r="Q3721" t="str">
        <f t="shared" si="353"/>
        <v>theater</v>
      </c>
      <c r="R3721" t="str">
        <f t="shared" si="348"/>
        <v>plays</v>
      </c>
      <c r="S3721" s="7">
        <f t="shared" si="350"/>
        <v>42177.729930555557</v>
      </c>
      <c r="T3721" s="7">
        <f t="shared" si="351"/>
        <v>42147.729930555557</v>
      </c>
    </row>
    <row r="3722" spans="1:20" ht="28.8" x14ac:dyDescent="0.5500000000000000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5">
        <v>1435881006</v>
      </c>
      <c r="J3722">
        <v>1433980206</v>
      </c>
      <c r="K3722" t="b">
        <v>0</v>
      </c>
      <c r="L3722">
        <v>40</v>
      </c>
      <c r="M3722">
        <f t="shared" si="349"/>
        <v>86.23</v>
      </c>
      <c r="N3722" t="b">
        <v>1</v>
      </c>
      <c r="O3722">
        <f t="shared" si="352"/>
        <v>105</v>
      </c>
      <c r="P3722" t="s">
        <v>8271</v>
      </c>
      <c r="Q3722" t="str">
        <f t="shared" si="353"/>
        <v>theater</v>
      </c>
      <c r="R3722" t="str">
        <f t="shared" si="348"/>
        <v>plays</v>
      </c>
      <c r="S3722" s="7">
        <f t="shared" si="350"/>
        <v>42187.993125000001</v>
      </c>
      <c r="T3722" s="7">
        <f t="shared" si="351"/>
        <v>42165.993125000001</v>
      </c>
    </row>
    <row r="3723" spans="1:20" ht="43.2" x14ac:dyDescent="0.5500000000000000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5">
        <v>1415230084</v>
      </c>
      <c r="J3723">
        <v>1413412084</v>
      </c>
      <c r="K3723" t="b">
        <v>0</v>
      </c>
      <c r="L3723">
        <v>44</v>
      </c>
      <c r="M3723">
        <f t="shared" si="349"/>
        <v>114.55</v>
      </c>
      <c r="N3723" t="b">
        <v>1</v>
      </c>
      <c r="O3723">
        <f t="shared" si="352"/>
        <v>101</v>
      </c>
      <c r="P3723" t="s">
        <v>8271</v>
      </c>
      <c r="Q3723" t="str">
        <f t="shared" si="353"/>
        <v>theater</v>
      </c>
      <c r="R3723" t="str">
        <f t="shared" ref="R3723:R3786" si="354">RIGHT(P3723,LEN(P3723)-FIND("/",P3723))</f>
        <v>plays</v>
      </c>
      <c r="S3723" s="7">
        <f t="shared" si="350"/>
        <v>41948.977824074071</v>
      </c>
      <c r="T3723" s="7">
        <f t="shared" si="351"/>
        <v>41927.936157407406</v>
      </c>
    </row>
    <row r="3724" spans="1:20" ht="57.6" hidden="1" x14ac:dyDescent="0.5500000000000000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5">
        <v>1455231540</v>
      </c>
      <c r="J3724">
        <v>1452614847</v>
      </c>
      <c r="K3724" t="b">
        <v>0</v>
      </c>
      <c r="L3724">
        <v>35</v>
      </c>
      <c r="M3724">
        <f t="shared" si="349"/>
        <v>47.66</v>
      </c>
      <c r="N3724" t="b">
        <v>1</v>
      </c>
      <c r="O3724">
        <f t="shared" si="352"/>
        <v>111</v>
      </c>
      <c r="P3724" t="s">
        <v>8271</v>
      </c>
      <c r="Q3724" t="str">
        <f t="shared" si="353"/>
        <v>theater</v>
      </c>
      <c r="R3724" t="str">
        <f t="shared" si="354"/>
        <v>plays</v>
      </c>
      <c r="S3724" s="7">
        <f t="shared" si="350"/>
        <v>42411.957638888889</v>
      </c>
      <c r="T3724" s="7">
        <f t="shared" si="351"/>
        <v>42381.671840277777</v>
      </c>
    </row>
    <row r="3725" spans="1:20" ht="28.8" hidden="1" x14ac:dyDescent="0.5500000000000000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5">
        <v>1417374262</v>
      </c>
      <c r="J3725">
        <v>1414778662</v>
      </c>
      <c r="K3725" t="b">
        <v>0</v>
      </c>
      <c r="L3725">
        <v>63</v>
      </c>
      <c r="M3725">
        <f t="shared" si="349"/>
        <v>72.89</v>
      </c>
      <c r="N3725" t="b">
        <v>1</v>
      </c>
      <c r="O3725">
        <f t="shared" si="352"/>
        <v>102</v>
      </c>
      <c r="P3725" t="s">
        <v>8271</v>
      </c>
      <c r="Q3725" t="str">
        <f t="shared" si="353"/>
        <v>theater</v>
      </c>
      <c r="R3725" t="str">
        <f t="shared" si="354"/>
        <v>plays</v>
      </c>
      <c r="S3725" s="7">
        <f t="shared" si="350"/>
        <v>41973.794699074075</v>
      </c>
      <c r="T3725" s="7">
        <f t="shared" si="351"/>
        <v>41943.753032407411</v>
      </c>
    </row>
    <row r="3726" spans="1:20" ht="43.2" hidden="1" x14ac:dyDescent="0.5500000000000000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5">
        <v>1462402800</v>
      </c>
      <c r="J3726">
        <v>1459856860</v>
      </c>
      <c r="K3726" t="b">
        <v>0</v>
      </c>
      <c r="L3726">
        <v>89</v>
      </c>
      <c r="M3726">
        <f t="shared" si="349"/>
        <v>49.55</v>
      </c>
      <c r="N3726" t="b">
        <v>1</v>
      </c>
      <c r="O3726">
        <f t="shared" si="352"/>
        <v>103</v>
      </c>
      <c r="P3726" t="s">
        <v>8271</v>
      </c>
      <c r="Q3726" t="str">
        <f t="shared" si="353"/>
        <v>theater</v>
      </c>
      <c r="R3726" t="str">
        <f t="shared" si="354"/>
        <v>plays</v>
      </c>
      <c r="S3726" s="7">
        <f t="shared" si="350"/>
        <v>42494.958333333328</v>
      </c>
      <c r="T3726" s="7">
        <f t="shared" si="351"/>
        <v>42465.491435185191</v>
      </c>
    </row>
    <row r="3727" spans="1:20" ht="43.2" hidden="1" x14ac:dyDescent="0.5500000000000000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5">
        <v>1455831000</v>
      </c>
      <c r="J3727">
        <v>1454366467</v>
      </c>
      <c r="K3727" t="b">
        <v>0</v>
      </c>
      <c r="L3727">
        <v>15</v>
      </c>
      <c r="M3727">
        <f t="shared" si="349"/>
        <v>25.4</v>
      </c>
      <c r="N3727" t="b">
        <v>1</v>
      </c>
      <c r="O3727">
        <f t="shared" si="352"/>
        <v>127</v>
      </c>
      <c r="P3727" t="s">
        <v>8271</v>
      </c>
      <c r="Q3727" t="str">
        <f t="shared" si="353"/>
        <v>theater</v>
      </c>
      <c r="R3727" t="str">
        <f t="shared" si="354"/>
        <v>plays</v>
      </c>
      <c r="S3727" s="7">
        <f t="shared" si="350"/>
        <v>42418.895833333328</v>
      </c>
      <c r="T3727" s="7">
        <f t="shared" si="351"/>
        <v>42401.945219907408</v>
      </c>
    </row>
    <row r="3728" spans="1:20" ht="43.2" x14ac:dyDescent="0.5500000000000000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5">
        <v>1461963600</v>
      </c>
      <c r="J3728">
        <v>1459567371</v>
      </c>
      <c r="K3728" t="b">
        <v>0</v>
      </c>
      <c r="L3728">
        <v>46</v>
      </c>
      <c r="M3728">
        <f t="shared" si="349"/>
        <v>62.59</v>
      </c>
      <c r="N3728" t="b">
        <v>1</v>
      </c>
      <c r="O3728">
        <f t="shared" si="352"/>
        <v>339</v>
      </c>
      <c r="P3728" t="s">
        <v>8271</v>
      </c>
      <c r="Q3728" t="str">
        <f t="shared" si="353"/>
        <v>theater</v>
      </c>
      <c r="R3728" t="str">
        <f t="shared" si="354"/>
        <v>plays</v>
      </c>
      <c r="S3728" s="7">
        <f t="shared" si="350"/>
        <v>42489.875</v>
      </c>
      <c r="T3728" s="7">
        <f t="shared" si="351"/>
        <v>42462.140868055561</v>
      </c>
    </row>
    <row r="3729" spans="1:20" ht="43.2" x14ac:dyDescent="0.5500000000000000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5">
        <v>1476939300</v>
      </c>
      <c r="J3729">
        <v>1474273294</v>
      </c>
      <c r="K3729" t="b">
        <v>0</v>
      </c>
      <c r="L3729">
        <v>33</v>
      </c>
      <c r="M3729">
        <f t="shared" si="349"/>
        <v>61.06</v>
      </c>
      <c r="N3729" t="b">
        <v>1</v>
      </c>
      <c r="O3729">
        <f t="shared" si="352"/>
        <v>101</v>
      </c>
      <c r="P3729" t="s">
        <v>8271</v>
      </c>
      <c r="Q3729" t="str">
        <f t="shared" si="353"/>
        <v>theater</v>
      </c>
      <c r="R3729" t="str">
        <f t="shared" si="354"/>
        <v>plays</v>
      </c>
      <c r="S3729" s="7">
        <f t="shared" si="350"/>
        <v>42663.204861111109</v>
      </c>
      <c r="T3729" s="7">
        <f t="shared" si="351"/>
        <v>42632.348310185189</v>
      </c>
    </row>
    <row r="3730" spans="1:20" ht="43.2" x14ac:dyDescent="0.5500000000000000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5">
        <v>1439957176</v>
      </c>
      <c r="J3730">
        <v>1437365176</v>
      </c>
      <c r="K3730" t="b">
        <v>0</v>
      </c>
      <c r="L3730">
        <v>31</v>
      </c>
      <c r="M3730">
        <f t="shared" si="349"/>
        <v>60.06</v>
      </c>
      <c r="N3730" t="b">
        <v>0</v>
      </c>
      <c r="O3730">
        <f t="shared" si="352"/>
        <v>9</v>
      </c>
      <c r="P3730" t="s">
        <v>8271</v>
      </c>
      <c r="Q3730" t="str">
        <f t="shared" si="353"/>
        <v>theater</v>
      </c>
      <c r="R3730" t="str">
        <f t="shared" si="354"/>
        <v>plays</v>
      </c>
      <c r="S3730" s="7">
        <f t="shared" si="350"/>
        <v>42235.171018518522</v>
      </c>
      <c r="T3730" s="7">
        <f t="shared" si="351"/>
        <v>42205.171018518522</v>
      </c>
    </row>
    <row r="3731" spans="1:20" ht="43.2" x14ac:dyDescent="0.5500000000000000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5">
        <v>1427082912</v>
      </c>
      <c r="J3731">
        <v>1423198512</v>
      </c>
      <c r="K3731" t="b">
        <v>0</v>
      </c>
      <c r="L3731">
        <v>5</v>
      </c>
      <c r="M3731">
        <f t="shared" si="349"/>
        <v>72.400000000000006</v>
      </c>
      <c r="N3731" t="b">
        <v>0</v>
      </c>
      <c r="O3731">
        <f t="shared" si="352"/>
        <v>7</v>
      </c>
      <c r="P3731" t="s">
        <v>8271</v>
      </c>
      <c r="Q3731" t="str">
        <f t="shared" si="353"/>
        <v>theater</v>
      </c>
      <c r="R3731" t="str">
        <f t="shared" si="354"/>
        <v>plays</v>
      </c>
      <c r="S3731" s="7">
        <f t="shared" si="350"/>
        <v>42086.16333333333</v>
      </c>
      <c r="T3731" s="7">
        <f t="shared" si="351"/>
        <v>42041.205000000002</v>
      </c>
    </row>
    <row r="3732" spans="1:20" ht="43.2" x14ac:dyDescent="0.5500000000000000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5">
        <v>1439828159</v>
      </c>
      <c r="J3732">
        <v>1437236159</v>
      </c>
      <c r="K3732" t="b">
        <v>0</v>
      </c>
      <c r="L3732">
        <v>1</v>
      </c>
      <c r="M3732">
        <f t="shared" si="349"/>
        <v>100</v>
      </c>
      <c r="N3732" t="b">
        <v>0</v>
      </c>
      <c r="O3732">
        <f t="shared" si="352"/>
        <v>10</v>
      </c>
      <c r="P3732" t="s">
        <v>8271</v>
      </c>
      <c r="Q3732" t="str">
        <f t="shared" si="353"/>
        <v>theater</v>
      </c>
      <c r="R3732" t="str">
        <f t="shared" si="354"/>
        <v>plays</v>
      </c>
      <c r="S3732" s="7">
        <f t="shared" si="350"/>
        <v>42233.677766203706</v>
      </c>
      <c r="T3732" s="7">
        <f t="shared" si="351"/>
        <v>42203.677766203706</v>
      </c>
    </row>
    <row r="3733" spans="1:20" ht="43.2" x14ac:dyDescent="0.5500000000000000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5">
        <v>1420860180</v>
      </c>
      <c r="J3733">
        <v>1418234646</v>
      </c>
      <c r="K3733" t="b">
        <v>0</v>
      </c>
      <c r="L3733">
        <v>12</v>
      </c>
      <c r="M3733">
        <f t="shared" si="349"/>
        <v>51.67</v>
      </c>
      <c r="N3733" t="b">
        <v>0</v>
      </c>
      <c r="O3733">
        <f t="shared" si="352"/>
        <v>11</v>
      </c>
      <c r="P3733" t="s">
        <v>8271</v>
      </c>
      <c r="Q3733" t="str">
        <f t="shared" si="353"/>
        <v>theater</v>
      </c>
      <c r="R3733" t="str">
        <f t="shared" si="354"/>
        <v>plays</v>
      </c>
      <c r="S3733" s="7">
        <f t="shared" si="350"/>
        <v>42014.140972222223</v>
      </c>
      <c r="T3733" s="7">
        <f t="shared" si="351"/>
        <v>41983.752847222218</v>
      </c>
    </row>
    <row r="3734" spans="1:20" ht="43.2" hidden="1" x14ac:dyDescent="0.5500000000000000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5">
        <v>1422100800</v>
      </c>
      <c r="J3734">
        <v>1416932133</v>
      </c>
      <c r="K3734" t="b">
        <v>0</v>
      </c>
      <c r="L3734">
        <v>4</v>
      </c>
      <c r="M3734">
        <f t="shared" si="349"/>
        <v>32.75</v>
      </c>
      <c r="N3734" t="b">
        <v>0</v>
      </c>
      <c r="O3734">
        <f t="shared" si="352"/>
        <v>15</v>
      </c>
      <c r="P3734" t="s">
        <v>8271</v>
      </c>
      <c r="Q3734" t="str">
        <f t="shared" si="353"/>
        <v>theater</v>
      </c>
      <c r="R3734" t="str">
        <f t="shared" si="354"/>
        <v>plays</v>
      </c>
      <c r="S3734" s="7">
        <f t="shared" si="350"/>
        <v>42028.5</v>
      </c>
      <c r="T3734" s="7">
        <f t="shared" si="351"/>
        <v>41968.677465277782</v>
      </c>
    </row>
    <row r="3735" spans="1:20" ht="43.2" x14ac:dyDescent="0.5500000000000000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5">
        <v>1429396200</v>
      </c>
      <c r="J3735">
        <v>1428539708</v>
      </c>
      <c r="K3735" t="b">
        <v>0</v>
      </c>
      <c r="L3735">
        <v>0</v>
      </c>
      <c r="M3735">
        <f t="shared" si="349"/>
        <v>0</v>
      </c>
      <c r="N3735" t="b">
        <v>0</v>
      </c>
      <c r="O3735">
        <f t="shared" si="352"/>
        <v>0</v>
      </c>
      <c r="P3735" t="s">
        <v>8271</v>
      </c>
      <c r="Q3735" t="str">
        <f t="shared" si="353"/>
        <v>theater</v>
      </c>
      <c r="R3735" t="str">
        <f t="shared" si="354"/>
        <v>plays</v>
      </c>
      <c r="S3735" s="7">
        <f t="shared" si="350"/>
        <v>42112.9375</v>
      </c>
      <c r="T3735" s="7">
        <f t="shared" si="351"/>
        <v>42103.024398148147</v>
      </c>
    </row>
    <row r="3736" spans="1:20" ht="43.2" x14ac:dyDescent="0.5500000000000000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5">
        <v>1432589896</v>
      </c>
      <c r="J3736">
        <v>1427405896</v>
      </c>
      <c r="K3736" t="b">
        <v>0</v>
      </c>
      <c r="L3736">
        <v>7</v>
      </c>
      <c r="M3736">
        <f t="shared" si="349"/>
        <v>61</v>
      </c>
      <c r="N3736" t="b">
        <v>0</v>
      </c>
      <c r="O3736">
        <f t="shared" si="352"/>
        <v>28</v>
      </c>
      <c r="P3736" t="s">
        <v>8271</v>
      </c>
      <c r="Q3736" t="str">
        <f t="shared" si="353"/>
        <v>theater</v>
      </c>
      <c r="R3736" t="str">
        <f t="shared" si="354"/>
        <v>plays</v>
      </c>
      <c r="S3736" s="7">
        <f t="shared" si="350"/>
        <v>42149.901574074072</v>
      </c>
      <c r="T3736" s="7">
        <f t="shared" si="351"/>
        <v>42089.901574074072</v>
      </c>
    </row>
    <row r="3737" spans="1:20" ht="28.8" hidden="1" x14ac:dyDescent="0.5500000000000000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5">
        <v>1432831089</v>
      </c>
      <c r="J3737">
        <v>1430239089</v>
      </c>
      <c r="K3737" t="b">
        <v>0</v>
      </c>
      <c r="L3737">
        <v>2</v>
      </c>
      <c r="M3737">
        <f t="shared" si="349"/>
        <v>10</v>
      </c>
      <c r="N3737" t="b">
        <v>0</v>
      </c>
      <c r="O3737">
        <f t="shared" si="352"/>
        <v>13</v>
      </c>
      <c r="P3737" t="s">
        <v>8271</v>
      </c>
      <c r="Q3737" t="str">
        <f t="shared" si="353"/>
        <v>theater</v>
      </c>
      <c r="R3737" t="str">
        <f t="shared" si="354"/>
        <v>plays</v>
      </c>
      <c r="S3737" s="7">
        <f t="shared" si="350"/>
        <v>42152.693159722221</v>
      </c>
      <c r="T3737" s="7">
        <f t="shared" si="351"/>
        <v>42122.693159722221</v>
      </c>
    </row>
    <row r="3738" spans="1:20" ht="43.2" hidden="1" x14ac:dyDescent="0.5500000000000000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5">
        <v>1427133600</v>
      </c>
      <c r="J3738">
        <v>1423847093</v>
      </c>
      <c r="K3738" t="b">
        <v>0</v>
      </c>
      <c r="L3738">
        <v>1</v>
      </c>
      <c r="M3738">
        <f t="shared" si="349"/>
        <v>10</v>
      </c>
      <c r="N3738" t="b">
        <v>0</v>
      </c>
      <c r="O3738">
        <f t="shared" si="352"/>
        <v>1</v>
      </c>
      <c r="P3738" t="s">
        <v>8271</v>
      </c>
      <c r="Q3738" t="str">
        <f t="shared" si="353"/>
        <v>theater</v>
      </c>
      <c r="R3738" t="str">
        <f t="shared" si="354"/>
        <v>plays</v>
      </c>
      <c r="S3738" s="7">
        <f t="shared" si="350"/>
        <v>42086.75</v>
      </c>
      <c r="T3738" s="7">
        <f t="shared" si="351"/>
        <v>42048.711724537032</v>
      </c>
    </row>
    <row r="3739" spans="1:20" ht="28.8" x14ac:dyDescent="0.5500000000000000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5">
        <v>1447311540</v>
      </c>
      <c r="J3739">
        <v>1445358903</v>
      </c>
      <c r="K3739" t="b">
        <v>0</v>
      </c>
      <c r="L3739">
        <v>4</v>
      </c>
      <c r="M3739">
        <f t="shared" si="349"/>
        <v>37.5</v>
      </c>
      <c r="N3739" t="b">
        <v>0</v>
      </c>
      <c r="O3739">
        <f t="shared" si="352"/>
        <v>21</v>
      </c>
      <c r="P3739" t="s">
        <v>8271</v>
      </c>
      <c r="Q3739" t="str">
        <f t="shared" si="353"/>
        <v>theater</v>
      </c>
      <c r="R3739" t="str">
        <f t="shared" si="354"/>
        <v>plays</v>
      </c>
      <c r="S3739" s="7">
        <f t="shared" si="350"/>
        <v>42320.290972222225</v>
      </c>
      <c r="T3739" s="7">
        <f t="shared" si="351"/>
        <v>42297.691006944442</v>
      </c>
    </row>
    <row r="3740" spans="1:20" ht="28.8" hidden="1" x14ac:dyDescent="0.5500000000000000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5">
        <v>1405461600</v>
      </c>
      <c r="J3740">
        <v>1403562705</v>
      </c>
      <c r="K3740" t="b">
        <v>0</v>
      </c>
      <c r="L3740">
        <v>6</v>
      </c>
      <c r="M3740">
        <f t="shared" si="349"/>
        <v>45</v>
      </c>
      <c r="N3740" t="b">
        <v>0</v>
      </c>
      <c r="O3740">
        <f t="shared" si="352"/>
        <v>18</v>
      </c>
      <c r="P3740" t="s">
        <v>8271</v>
      </c>
      <c r="Q3740" t="str">
        <f t="shared" si="353"/>
        <v>theater</v>
      </c>
      <c r="R3740" t="str">
        <f t="shared" si="354"/>
        <v>plays</v>
      </c>
      <c r="S3740" s="7">
        <f t="shared" si="350"/>
        <v>41835.916666666664</v>
      </c>
      <c r="T3740" s="7">
        <f t="shared" si="351"/>
        <v>41813.938715277778</v>
      </c>
    </row>
    <row r="3741" spans="1:20" ht="43.2" hidden="1" x14ac:dyDescent="0.5500000000000000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5">
        <v>1468752468</v>
      </c>
      <c r="J3741">
        <v>1467024468</v>
      </c>
      <c r="K3741" t="b">
        <v>0</v>
      </c>
      <c r="L3741">
        <v>8</v>
      </c>
      <c r="M3741">
        <f t="shared" si="349"/>
        <v>100.63</v>
      </c>
      <c r="N3741" t="b">
        <v>0</v>
      </c>
      <c r="O3741">
        <f t="shared" si="352"/>
        <v>20</v>
      </c>
      <c r="P3741" t="s">
        <v>8271</v>
      </c>
      <c r="Q3741" t="str">
        <f t="shared" si="353"/>
        <v>theater</v>
      </c>
      <c r="R3741" t="str">
        <f t="shared" si="354"/>
        <v>plays</v>
      </c>
      <c r="S3741" s="7">
        <f t="shared" si="350"/>
        <v>42568.449861111112</v>
      </c>
      <c r="T3741" s="7">
        <f t="shared" si="351"/>
        <v>42548.449861111112</v>
      </c>
    </row>
    <row r="3742" spans="1:20" ht="43.2" x14ac:dyDescent="0.5500000000000000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5">
        <v>1407808438</v>
      </c>
      <c r="J3742">
        <v>1405217355</v>
      </c>
      <c r="K3742" t="b">
        <v>0</v>
      </c>
      <c r="L3742">
        <v>14</v>
      </c>
      <c r="M3742">
        <f t="shared" si="349"/>
        <v>25.57</v>
      </c>
      <c r="N3742" t="b">
        <v>0</v>
      </c>
      <c r="O3742">
        <f t="shared" si="352"/>
        <v>18</v>
      </c>
      <c r="P3742" t="s">
        <v>8271</v>
      </c>
      <c r="Q3742" t="str">
        <f t="shared" si="353"/>
        <v>theater</v>
      </c>
      <c r="R3742" t="str">
        <f t="shared" si="354"/>
        <v>plays</v>
      </c>
      <c r="S3742" s="7">
        <f t="shared" si="350"/>
        <v>41863.079143518517</v>
      </c>
      <c r="T3742" s="7">
        <f t="shared" si="351"/>
        <v>41833.089756944442</v>
      </c>
    </row>
    <row r="3743" spans="1:20" ht="43.2" x14ac:dyDescent="0.5500000000000000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5">
        <v>1450389950</v>
      </c>
      <c r="J3743">
        <v>1447797950</v>
      </c>
      <c r="K3743" t="b">
        <v>0</v>
      </c>
      <c r="L3743">
        <v>0</v>
      </c>
      <c r="M3743">
        <f t="shared" si="349"/>
        <v>0</v>
      </c>
      <c r="N3743" t="b">
        <v>0</v>
      </c>
      <c r="O3743">
        <f t="shared" si="352"/>
        <v>0</v>
      </c>
      <c r="P3743" t="s">
        <v>8271</v>
      </c>
      <c r="Q3743" t="str">
        <f t="shared" si="353"/>
        <v>theater</v>
      </c>
      <c r="R3743" t="str">
        <f t="shared" si="354"/>
        <v>plays</v>
      </c>
      <c r="S3743" s="7">
        <f t="shared" si="350"/>
        <v>42355.920717592591</v>
      </c>
      <c r="T3743" s="7">
        <f t="shared" si="351"/>
        <v>42325.920717592591</v>
      </c>
    </row>
    <row r="3744" spans="1:20" ht="43.2" x14ac:dyDescent="0.5500000000000000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5">
        <v>1409980144</v>
      </c>
      <c r="J3744">
        <v>1407388144</v>
      </c>
      <c r="K3744" t="b">
        <v>0</v>
      </c>
      <c r="L3744">
        <v>4</v>
      </c>
      <c r="M3744">
        <f t="shared" si="349"/>
        <v>25</v>
      </c>
      <c r="N3744" t="b">
        <v>0</v>
      </c>
      <c r="O3744">
        <f t="shared" si="352"/>
        <v>2</v>
      </c>
      <c r="P3744" t="s">
        <v>8271</v>
      </c>
      <c r="Q3744" t="str">
        <f t="shared" si="353"/>
        <v>theater</v>
      </c>
      <c r="R3744" t="str">
        <f t="shared" si="354"/>
        <v>plays</v>
      </c>
      <c r="S3744" s="7">
        <f t="shared" si="350"/>
        <v>41888.214629629627</v>
      </c>
      <c r="T3744" s="7">
        <f t="shared" si="351"/>
        <v>41858.214629629627</v>
      </c>
    </row>
    <row r="3745" spans="1:20" ht="28.8" x14ac:dyDescent="0.5500000000000000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5">
        <v>1404406964</v>
      </c>
      <c r="J3745">
        <v>1401814964</v>
      </c>
      <c r="K3745" t="b">
        <v>0</v>
      </c>
      <c r="L3745">
        <v>0</v>
      </c>
      <c r="M3745">
        <f t="shared" si="349"/>
        <v>0</v>
      </c>
      <c r="N3745" t="b">
        <v>0</v>
      </c>
      <c r="O3745">
        <f t="shared" si="352"/>
        <v>0</v>
      </c>
      <c r="P3745" t="s">
        <v>8271</v>
      </c>
      <c r="Q3745" t="str">
        <f t="shared" si="353"/>
        <v>theater</v>
      </c>
      <c r="R3745" t="str">
        <f t="shared" si="354"/>
        <v>plays</v>
      </c>
      <c r="S3745" s="7">
        <f t="shared" si="350"/>
        <v>41823.710231481484</v>
      </c>
      <c r="T3745" s="7">
        <f t="shared" si="351"/>
        <v>41793.710231481484</v>
      </c>
    </row>
    <row r="3746" spans="1:20" ht="43.2" x14ac:dyDescent="0.5500000000000000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5">
        <v>1404532740</v>
      </c>
      <c r="J3746">
        <v>1401823952</v>
      </c>
      <c r="K3746" t="b">
        <v>0</v>
      </c>
      <c r="L3746">
        <v>0</v>
      </c>
      <c r="M3746">
        <f t="shared" si="349"/>
        <v>0</v>
      </c>
      <c r="N3746" t="b">
        <v>0</v>
      </c>
      <c r="O3746">
        <f t="shared" si="352"/>
        <v>0</v>
      </c>
      <c r="P3746" t="s">
        <v>8271</v>
      </c>
      <c r="Q3746" t="str">
        <f t="shared" si="353"/>
        <v>theater</v>
      </c>
      <c r="R3746" t="str">
        <f t="shared" si="354"/>
        <v>plays</v>
      </c>
      <c r="S3746" s="7">
        <f t="shared" si="350"/>
        <v>41825.165972222225</v>
      </c>
      <c r="T3746" s="7">
        <f t="shared" si="351"/>
        <v>41793.814259259263</v>
      </c>
    </row>
    <row r="3747" spans="1:20" ht="43.2" x14ac:dyDescent="0.5500000000000000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5">
        <v>1407689102</v>
      </c>
      <c r="J3747">
        <v>1405097102</v>
      </c>
      <c r="K3747" t="b">
        <v>0</v>
      </c>
      <c r="L3747">
        <v>1</v>
      </c>
      <c r="M3747">
        <f t="shared" si="349"/>
        <v>10</v>
      </c>
      <c r="N3747" t="b">
        <v>0</v>
      </c>
      <c r="O3747">
        <f t="shared" si="352"/>
        <v>10</v>
      </c>
      <c r="P3747" t="s">
        <v>8271</v>
      </c>
      <c r="Q3747" t="str">
        <f t="shared" si="353"/>
        <v>theater</v>
      </c>
      <c r="R3747" t="str">
        <f t="shared" si="354"/>
        <v>plays</v>
      </c>
      <c r="S3747" s="7">
        <f t="shared" si="350"/>
        <v>41861.697939814818</v>
      </c>
      <c r="T3747" s="7">
        <f t="shared" si="351"/>
        <v>41831.697939814818</v>
      </c>
    </row>
    <row r="3748" spans="1:20" x14ac:dyDescent="0.5500000000000000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5">
        <v>1475918439</v>
      </c>
      <c r="J3748">
        <v>1473326439</v>
      </c>
      <c r="K3748" t="b">
        <v>0</v>
      </c>
      <c r="L3748">
        <v>1</v>
      </c>
      <c r="M3748">
        <f t="shared" si="349"/>
        <v>202</v>
      </c>
      <c r="N3748" t="b">
        <v>0</v>
      </c>
      <c r="O3748">
        <f t="shared" si="352"/>
        <v>2</v>
      </c>
      <c r="P3748" t="s">
        <v>8271</v>
      </c>
      <c r="Q3748" t="str">
        <f t="shared" si="353"/>
        <v>theater</v>
      </c>
      <c r="R3748" t="str">
        <f t="shared" si="354"/>
        <v>plays</v>
      </c>
      <c r="S3748" s="7">
        <f t="shared" si="350"/>
        <v>42651.389340277776</v>
      </c>
      <c r="T3748" s="7">
        <f t="shared" si="351"/>
        <v>42621.389340277776</v>
      </c>
    </row>
    <row r="3749" spans="1:20" ht="28.8" hidden="1" x14ac:dyDescent="0.5500000000000000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5">
        <v>1436137140</v>
      </c>
      <c r="J3749">
        <v>1433833896</v>
      </c>
      <c r="K3749" t="b">
        <v>0</v>
      </c>
      <c r="L3749">
        <v>1</v>
      </c>
      <c r="M3749">
        <f t="shared" si="349"/>
        <v>25</v>
      </c>
      <c r="N3749" t="b">
        <v>0</v>
      </c>
      <c r="O3749">
        <f t="shared" si="352"/>
        <v>1</v>
      </c>
      <c r="P3749" t="s">
        <v>8271</v>
      </c>
      <c r="Q3749" t="str">
        <f t="shared" si="353"/>
        <v>theater</v>
      </c>
      <c r="R3749" t="str">
        <f t="shared" si="354"/>
        <v>plays</v>
      </c>
      <c r="S3749" s="7">
        <f t="shared" si="350"/>
        <v>42190.957638888889</v>
      </c>
      <c r="T3749" s="7">
        <f t="shared" si="351"/>
        <v>42164.299722222218</v>
      </c>
    </row>
    <row r="3750" spans="1:20" ht="43.2" hidden="1" x14ac:dyDescent="0.5500000000000000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5">
        <v>1455602340</v>
      </c>
      <c r="J3750">
        <v>1453827436</v>
      </c>
      <c r="K3750" t="b">
        <v>0</v>
      </c>
      <c r="L3750">
        <v>52</v>
      </c>
      <c r="M3750">
        <f t="shared" si="349"/>
        <v>99.54</v>
      </c>
      <c r="N3750" t="b">
        <v>1</v>
      </c>
      <c r="O3750">
        <f t="shared" si="352"/>
        <v>104</v>
      </c>
      <c r="P3750" t="s">
        <v>8305</v>
      </c>
      <c r="Q3750" t="str">
        <f t="shared" si="353"/>
        <v>theater</v>
      </c>
      <c r="R3750" t="str">
        <f t="shared" si="354"/>
        <v>musical</v>
      </c>
      <c r="S3750" s="7">
        <f t="shared" si="350"/>
        <v>42416.249305555553</v>
      </c>
      <c r="T3750" s="7">
        <f t="shared" si="351"/>
        <v>42395.706435185188</v>
      </c>
    </row>
    <row r="3751" spans="1:20" ht="43.2" hidden="1" x14ac:dyDescent="0.5500000000000000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5">
        <v>1461902340</v>
      </c>
      <c r="J3751">
        <v>1459220588</v>
      </c>
      <c r="K3751" t="b">
        <v>0</v>
      </c>
      <c r="L3751">
        <v>7</v>
      </c>
      <c r="M3751">
        <f t="shared" si="349"/>
        <v>75</v>
      </c>
      <c r="N3751" t="b">
        <v>1</v>
      </c>
      <c r="O3751">
        <f t="shared" si="352"/>
        <v>105</v>
      </c>
      <c r="P3751" t="s">
        <v>8305</v>
      </c>
      <c r="Q3751" t="str">
        <f t="shared" si="353"/>
        <v>theater</v>
      </c>
      <c r="R3751" t="str">
        <f t="shared" si="354"/>
        <v>musical</v>
      </c>
      <c r="S3751" s="7">
        <f t="shared" si="350"/>
        <v>42489.165972222225</v>
      </c>
      <c r="T3751" s="7">
        <f t="shared" si="351"/>
        <v>42458.127175925925</v>
      </c>
    </row>
    <row r="3752" spans="1:20" ht="86.4" hidden="1" x14ac:dyDescent="0.5500000000000000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5">
        <v>1423555140</v>
      </c>
      <c r="J3752">
        <v>1421105608</v>
      </c>
      <c r="K3752" t="b">
        <v>0</v>
      </c>
      <c r="L3752">
        <v>28</v>
      </c>
      <c r="M3752">
        <f t="shared" si="349"/>
        <v>215.25</v>
      </c>
      <c r="N3752" t="b">
        <v>1</v>
      </c>
      <c r="O3752">
        <f t="shared" si="352"/>
        <v>100</v>
      </c>
      <c r="P3752" t="s">
        <v>8305</v>
      </c>
      <c r="Q3752" t="str">
        <f t="shared" si="353"/>
        <v>theater</v>
      </c>
      <c r="R3752" t="str">
        <f t="shared" si="354"/>
        <v>musical</v>
      </c>
      <c r="S3752" s="7">
        <f t="shared" si="350"/>
        <v>42045.332638888889</v>
      </c>
      <c r="T3752" s="7">
        <f t="shared" si="351"/>
        <v>42016.981574074074</v>
      </c>
    </row>
    <row r="3753" spans="1:20" ht="43.2" hidden="1" x14ac:dyDescent="0.5500000000000000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5">
        <v>1459641073</v>
      </c>
      <c r="J3753">
        <v>1454460673</v>
      </c>
      <c r="K3753" t="b">
        <v>0</v>
      </c>
      <c r="L3753">
        <v>11</v>
      </c>
      <c r="M3753">
        <f t="shared" si="349"/>
        <v>120.55</v>
      </c>
      <c r="N3753" t="b">
        <v>1</v>
      </c>
      <c r="O3753">
        <f t="shared" si="352"/>
        <v>133</v>
      </c>
      <c r="P3753" t="s">
        <v>8305</v>
      </c>
      <c r="Q3753" t="str">
        <f t="shared" si="353"/>
        <v>theater</v>
      </c>
      <c r="R3753" t="str">
        <f t="shared" si="354"/>
        <v>musical</v>
      </c>
      <c r="S3753" s="7">
        <f t="shared" si="350"/>
        <v>42462.993900462956</v>
      </c>
      <c r="T3753" s="7">
        <f t="shared" si="351"/>
        <v>42403.035567129627</v>
      </c>
    </row>
    <row r="3754" spans="1:20" ht="57.6" hidden="1" x14ac:dyDescent="0.5500000000000000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5">
        <v>1476651600</v>
      </c>
      <c r="J3754">
        <v>1473189335</v>
      </c>
      <c r="K3754" t="b">
        <v>0</v>
      </c>
      <c r="L3754">
        <v>15</v>
      </c>
      <c r="M3754">
        <f t="shared" si="349"/>
        <v>37.67</v>
      </c>
      <c r="N3754" t="b">
        <v>1</v>
      </c>
      <c r="O3754">
        <f t="shared" si="352"/>
        <v>113</v>
      </c>
      <c r="P3754" t="s">
        <v>8305</v>
      </c>
      <c r="Q3754" t="str">
        <f t="shared" si="353"/>
        <v>theater</v>
      </c>
      <c r="R3754" t="str">
        <f t="shared" si="354"/>
        <v>musical</v>
      </c>
      <c r="S3754" s="7">
        <f t="shared" si="350"/>
        <v>42659.875</v>
      </c>
      <c r="T3754" s="7">
        <f t="shared" si="351"/>
        <v>42619.802488425921</v>
      </c>
    </row>
    <row r="3755" spans="1:20" ht="43.2" hidden="1" x14ac:dyDescent="0.5500000000000000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5">
        <v>1433289600</v>
      </c>
      <c r="J3755">
        <v>1430768800</v>
      </c>
      <c r="K3755" t="b">
        <v>0</v>
      </c>
      <c r="L3755">
        <v>30</v>
      </c>
      <c r="M3755">
        <f t="shared" si="349"/>
        <v>172.23</v>
      </c>
      <c r="N3755" t="b">
        <v>1</v>
      </c>
      <c r="O3755">
        <f t="shared" si="352"/>
        <v>103</v>
      </c>
      <c r="P3755" t="s">
        <v>8305</v>
      </c>
      <c r="Q3755" t="str">
        <f t="shared" si="353"/>
        <v>theater</v>
      </c>
      <c r="R3755" t="str">
        <f t="shared" si="354"/>
        <v>musical</v>
      </c>
      <c r="S3755" s="7">
        <f t="shared" si="350"/>
        <v>42158</v>
      </c>
      <c r="T3755" s="7">
        <f t="shared" si="351"/>
        <v>42128.824074074073</v>
      </c>
    </row>
    <row r="3756" spans="1:20" ht="43.2" hidden="1" x14ac:dyDescent="0.5500000000000000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5">
        <v>1406350740</v>
      </c>
      <c r="J3756">
        <v>1403125737</v>
      </c>
      <c r="K3756" t="b">
        <v>0</v>
      </c>
      <c r="L3756">
        <v>27</v>
      </c>
      <c r="M3756">
        <f t="shared" si="349"/>
        <v>111.11</v>
      </c>
      <c r="N3756" t="b">
        <v>1</v>
      </c>
      <c r="O3756">
        <f t="shared" si="352"/>
        <v>120</v>
      </c>
      <c r="P3756" t="s">
        <v>8305</v>
      </c>
      <c r="Q3756" t="str">
        <f t="shared" si="353"/>
        <v>theater</v>
      </c>
      <c r="R3756" t="str">
        <f t="shared" si="354"/>
        <v>musical</v>
      </c>
      <c r="S3756" s="7">
        <f t="shared" si="350"/>
        <v>41846.207638888889</v>
      </c>
      <c r="T3756" s="7">
        <f t="shared" si="351"/>
        <v>41808.881215277775</v>
      </c>
    </row>
    <row r="3757" spans="1:20" ht="43.2" hidden="1" x14ac:dyDescent="0.5500000000000000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5">
        <v>1460753307</v>
      </c>
      <c r="J3757">
        <v>1458161307</v>
      </c>
      <c r="K3757" t="b">
        <v>0</v>
      </c>
      <c r="L3757">
        <v>28</v>
      </c>
      <c r="M3757">
        <f t="shared" si="349"/>
        <v>25.46</v>
      </c>
      <c r="N3757" t="b">
        <v>1</v>
      </c>
      <c r="O3757">
        <f t="shared" si="352"/>
        <v>130</v>
      </c>
      <c r="P3757" t="s">
        <v>8305</v>
      </c>
      <c r="Q3757" t="str">
        <f t="shared" si="353"/>
        <v>theater</v>
      </c>
      <c r="R3757" t="str">
        <f t="shared" si="354"/>
        <v>musical</v>
      </c>
      <c r="S3757" s="7">
        <f t="shared" si="350"/>
        <v>42475.866979166662</v>
      </c>
      <c r="T3757" s="7">
        <f t="shared" si="351"/>
        <v>42445.866979166662</v>
      </c>
    </row>
    <row r="3758" spans="1:20" ht="43.2" hidden="1" x14ac:dyDescent="0.5500000000000000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5">
        <v>1402515198</v>
      </c>
      <c r="J3758">
        <v>1399923198</v>
      </c>
      <c r="K3758" t="b">
        <v>0</v>
      </c>
      <c r="L3758">
        <v>17</v>
      </c>
      <c r="M3758">
        <f t="shared" si="349"/>
        <v>267.64999999999998</v>
      </c>
      <c r="N3758" t="b">
        <v>1</v>
      </c>
      <c r="O3758">
        <f t="shared" si="352"/>
        <v>101</v>
      </c>
      <c r="P3758" t="s">
        <v>8305</v>
      </c>
      <c r="Q3758" t="str">
        <f t="shared" si="353"/>
        <v>theater</v>
      </c>
      <c r="R3758" t="str">
        <f t="shared" si="354"/>
        <v>musical</v>
      </c>
      <c r="S3758" s="7">
        <f t="shared" si="350"/>
        <v>41801.814791666664</v>
      </c>
      <c r="T3758" s="7">
        <f t="shared" si="351"/>
        <v>41771.814791666664</v>
      </c>
    </row>
    <row r="3759" spans="1:20" ht="43.2" hidden="1" x14ac:dyDescent="0.5500000000000000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5">
        <v>1417465515</v>
      </c>
      <c r="J3759">
        <v>1415737515</v>
      </c>
      <c r="K3759" t="b">
        <v>0</v>
      </c>
      <c r="L3759">
        <v>50</v>
      </c>
      <c r="M3759">
        <f t="shared" si="349"/>
        <v>75.959999999999994</v>
      </c>
      <c r="N3759" t="b">
        <v>1</v>
      </c>
      <c r="O3759">
        <f t="shared" si="352"/>
        <v>109</v>
      </c>
      <c r="P3759" t="s">
        <v>8305</v>
      </c>
      <c r="Q3759" t="str">
        <f t="shared" si="353"/>
        <v>theater</v>
      </c>
      <c r="R3759" t="str">
        <f t="shared" si="354"/>
        <v>musical</v>
      </c>
      <c r="S3759" s="7">
        <f t="shared" si="350"/>
        <v>41974.850868055553</v>
      </c>
      <c r="T3759" s="7">
        <f t="shared" si="351"/>
        <v>41954.850868055553</v>
      </c>
    </row>
    <row r="3760" spans="1:20" ht="28.8" hidden="1" x14ac:dyDescent="0.5500000000000000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5">
        <v>1400475600</v>
      </c>
      <c r="J3760">
        <v>1397819938</v>
      </c>
      <c r="K3760" t="b">
        <v>0</v>
      </c>
      <c r="L3760">
        <v>26</v>
      </c>
      <c r="M3760">
        <f t="shared" si="349"/>
        <v>59.04</v>
      </c>
      <c r="N3760" t="b">
        <v>1</v>
      </c>
      <c r="O3760">
        <f t="shared" si="352"/>
        <v>102</v>
      </c>
      <c r="P3760" t="s">
        <v>8305</v>
      </c>
      <c r="Q3760" t="str">
        <f t="shared" si="353"/>
        <v>theater</v>
      </c>
      <c r="R3760" t="str">
        <f t="shared" si="354"/>
        <v>musical</v>
      </c>
      <c r="S3760" s="7">
        <f t="shared" si="350"/>
        <v>41778.208333333336</v>
      </c>
      <c r="T3760" s="7">
        <f t="shared" si="351"/>
        <v>41747.471504629626</v>
      </c>
    </row>
    <row r="3761" spans="1:20" ht="28.8" hidden="1" x14ac:dyDescent="0.5500000000000000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5">
        <v>1440556553</v>
      </c>
      <c r="J3761">
        <v>1435372553</v>
      </c>
      <c r="K3761" t="b">
        <v>0</v>
      </c>
      <c r="L3761">
        <v>88</v>
      </c>
      <c r="M3761">
        <f t="shared" si="349"/>
        <v>50.11</v>
      </c>
      <c r="N3761" t="b">
        <v>1</v>
      </c>
      <c r="O3761">
        <f t="shared" si="352"/>
        <v>110</v>
      </c>
      <c r="P3761" t="s">
        <v>8305</v>
      </c>
      <c r="Q3761" t="str">
        <f t="shared" si="353"/>
        <v>theater</v>
      </c>
      <c r="R3761" t="str">
        <f t="shared" si="354"/>
        <v>musical</v>
      </c>
      <c r="S3761" s="7">
        <f t="shared" si="350"/>
        <v>42242.108252314814</v>
      </c>
      <c r="T3761" s="7">
        <f t="shared" si="351"/>
        <v>42182.108252314814</v>
      </c>
    </row>
    <row r="3762" spans="1:20" ht="43.2" hidden="1" x14ac:dyDescent="0.5500000000000000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5">
        <v>1399293386</v>
      </c>
      <c r="J3762">
        <v>1397133386</v>
      </c>
      <c r="K3762" t="b">
        <v>0</v>
      </c>
      <c r="L3762">
        <v>91</v>
      </c>
      <c r="M3762">
        <f t="shared" si="349"/>
        <v>55.5</v>
      </c>
      <c r="N3762" t="b">
        <v>1</v>
      </c>
      <c r="O3762">
        <f t="shared" si="352"/>
        <v>101</v>
      </c>
      <c r="P3762" t="s">
        <v>8305</v>
      </c>
      <c r="Q3762" t="str">
        <f t="shared" si="353"/>
        <v>theater</v>
      </c>
      <c r="R3762" t="str">
        <f t="shared" si="354"/>
        <v>musical</v>
      </c>
      <c r="S3762" s="7">
        <f t="shared" si="350"/>
        <v>41764.525300925925</v>
      </c>
      <c r="T3762" s="7">
        <f t="shared" si="351"/>
        <v>41739.525300925925</v>
      </c>
    </row>
    <row r="3763" spans="1:20" ht="43.2" hidden="1" x14ac:dyDescent="0.5500000000000000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5">
        <v>1439247600</v>
      </c>
      <c r="J3763">
        <v>1434625937</v>
      </c>
      <c r="K3763" t="b">
        <v>0</v>
      </c>
      <c r="L3763">
        <v>3</v>
      </c>
      <c r="M3763">
        <f t="shared" si="349"/>
        <v>166.67</v>
      </c>
      <c r="N3763" t="b">
        <v>1</v>
      </c>
      <c r="O3763">
        <f t="shared" si="352"/>
        <v>100</v>
      </c>
      <c r="P3763" t="s">
        <v>8305</v>
      </c>
      <c r="Q3763" t="str">
        <f t="shared" si="353"/>
        <v>theater</v>
      </c>
      <c r="R3763" t="str">
        <f t="shared" si="354"/>
        <v>musical</v>
      </c>
      <c r="S3763" s="7">
        <f t="shared" si="350"/>
        <v>42226.958333333328</v>
      </c>
      <c r="T3763" s="7">
        <f t="shared" si="351"/>
        <v>42173.466863425929</v>
      </c>
    </row>
    <row r="3764" spans="1:20" ht="43.2" hidden="1" x14ac:dyDescent="0.5500000000000000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5">
        <v>1438543889</v>
      </c>
      <c r="J3764">
        <v>1436383889</v>
      </c>
      <c r="K3764" t="b">
        <v>0</v>
      </c>
      <c r="L3764">
        <v>28</v>
      </c>
      <c r="M3764">
        <f t="shared" si="349"/>
        <v>47.43</v>
      </c>
      <c r="N3764" t="b">
        <v>1</v>
      </c>
      <c r="O3764">
        <f t="shared" si="352"/>
        <v>106</v>
      </c>
      <c r="P3764" t="s">
        <v>8305</v>
      </c>
      <c r="Q3764" t="str">
        <f t="shared" si="353"/>
        <v>theater</v>
      </c>
      <c r="R3764" t="str">
        <f t="shared" si="354"/>
        <v>musical</v>
      </c>
      <c r="S3764" s="7">
        <f t="shared" si="350"/>
        <v>42218.813530092593</v>
      </c>
      <c r="T3764" s="7">
        <f t="shared" si="351"/>
        <v>42193.813530092593</v>
      </c>
    </row>
    <row r="3765" spans="1:20" ht="28.8" hidden="1" x14ac:dyDescent="0.5500000000000000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5">
        <v>1427907626</v>
      </c>
      <c r="J3765">
        <v>1425319226</v>
      </c>
      <c r="K3765" t="b">
        <v>0</v>
      </c>
      <c r="L3765">
        <v>77</v>
      </c>
      <c r="M3765">
        <f t="shared" si="349"/>
        <v>64.94</v>
      </c>
      <c r="N3765" t="b">
        <v>1</v>
      </c>
      <c r="O3765">
        <f t="shared" si="352"/>
        <v>100</v>
      </c>
      <c r="P3765" t="s">
        <v>8305</v>
      </c>
      <c r="Q3765" t="str">
        <f t="shared" si="353"/>
        <v>theater</v>
      </c>
      <c r="R3765" t="str">
        <f t="shared" si="354"/>
        <v>musical</v>
      </c>
      <c r="S3765" s="7">
        <f t="shared" si="350"/>
        <v>42095.708634259259</v>
      </c>
      <c r="T3765" s="7">
        <f t="shared" si="351"/>
        <v>42065.750300925924</v>
      </c>
    </row>
    <row r="3766" spans="1:20" ht="43.2" hidden="1" x14ac:dyDescent="0.5500000000000000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5">
        <v>1464482160</v>
      </c>
      <c r="J3766">
        <v>1462824832</v>
      </c>
      <c r="K3766" t="b">
        <v>0</v>
      </c>
      <c r="L3766">
        <v>27</v>
      </c>
      <c r="M3766">
        <f t="shared" si="349"/>
        <v>55.56</v>
      </c>
      <c r="N3766" t="b">
        <v>1</v>
      </c>
      <c r="O3766">
        <f t="shared" si="352"/>
        <v>100</v>
      </c>
      <c r="P3766" t="s">
        <v>8305</v>
      </c>
      <c r="Q3766" t="str">
        <f t="shared" si="353"/>
        <v>theater</v>
      </c>
      <c r="R3766" t="str">
        <f t="shared" si="354"/>
        <v>musical</v>
      </c>
      <c r="S3766" s="7">
        <f t="shared" si="350"/>
        <v>42519.024999999994</v>
      </c>
      <c r="T3766" s="7">
        <f t="shared" si="351"/>
        <v>42499.842962962968</v>
      </c>
    </row>
    <row r="3767" spans="1:20" ht="43.2" hidden="1" x14ac:dyDescent="0.5500000000000000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5">
        <v>1406745482</v>
      </c>
      <c r="J3767">
        <v>1404153482</v>
      </c>
      <c r="K3767" t="b">
        <v>0</v>
      </c>
      <c r="L3767">
        <v>107</v>
      </c>
      <c r="M3767">
        <f t="shared" si="349"/>
        <v>74.22</v>
      </c>
      <c r="N3767" t="b">
        <v>1</v>
      </c>
      <c r="O3767">
        <f t="shared" si="352"/>
        <v>113</v>
      </c>
      <c r="P3767" t="s">
        <v>8305</v>
      </c>
      <c r="Q3767" t="str">
        <f t="shared" si="353"/>
        <v>theater</v>
      </c>
      <c r="R3767" t="str">
        <f t="shared" si="354"/>
        <v>musical</v>
      </c>
      <c r="S3767" s="7">
        <f t="shared" si="350"/>
        <v>41850.776412037041</v>
      </c>
      <c r="T3767" s="7">
        <f t="shared" si="351"/>
        <v>41820.776412037041</v>
      </c>
    </row>
    <row r="3768" spans="1:20" ht="28.8" hidden="1" x14ac:dyDescent="0.5500000000000000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5">
        <v>1404360045</v>
      </c>
      <c r="J3768">
        <v>1401336045</v>
      </c>
      <c r="K3768" t="b">
        <v>0</v>
      </c>
      <c r="L3768">
        <v>96</v>
      </c>
      <c r="M3768">
        <f t="shared" si="349"/>
        <v>106.93</v>
      </c>
      <c r="N3768" t="b">
        <v>1</v>
      </c>
      <c r="O3768">
        <f t="shared" si="352"/>
        <v>103</v>
      </c>
      <c r="P3768" t="s">
        <v>8305</v>
      </c>
      <c r="Q3768" t="str">
        <f t="shared" si="353"/>
        <v>theater</v>
      </c>
      <c r="R3768" t="str">
        <f t="shared" si="354"/>
        <v>musical</v>
      </c>
      <c r="S3768" s="7">
        <f t="shared" si="350"/>
        <v>41823.167187500003</v>
      </c>
      <c r="T3768" s="7">
        <f t="shared" si="351"/>
        <v>41788.167187500003</v>
      </c>
    </row>
    <row r="3769" spans="1:20" ht="43.2" hidden="1" x14ac:dyDescent="0.5500000000000000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5">
        <v>1425185940</v>
      </c>
      <c r="J3769">
        <v>1423960097</v>
      </c>
      <c r="K3769" t="b">
        <v>0</v>
      </c>
      <c r="L3769">
        <v>56</v>
      </c>
      <c r="M3769">
        <f t="shared" si="349"/>
        <v>41.7</v>
      </c>
      <c r="N3769" t="b">
        <v>1</v>
      </c>
      <c r="O3769">
        <f t="shared" si="352"/>
        <v>117</v>
      </c>
      <c r="P3769" t="s">
        <v>8305</v>
      </c>
      <c r="Q3769" t="str">
        <f t="shared" si="353"/>
        <v>theater</v>
      </c>
      <c r="R3769" t="str">
        <f t="shared" si="354"/>
        <v>musical</v>
      </c>
      <c r="S3769" s="7">
        <f t="shared" si="350"/>
        <v>42064.207638888889</v>
      </c>
      <c r="T3769" s="7">
        <f t="shared" si="351"/>
        <v>42050.019641203704</v>
      </c>
    </row>
    <row r="3770" spans="1:20" ht="43.2" hidden="1" x14ac:dyDescent="0.5500000000000000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5">
        <v>1402594090</v>
      </c>
      <c r="J3770">
        <v>1400002090</v>
      </c>
      <c r="K3770" t="b">
        <v>0</v>
      </c>
      <c r="L3770">
        <v>58</v>
      </c>
      <c r="M3770">
        <f t="shared" si="349"/>
        <v>74.239999999999995</v>
      </c>
      <c r="N3770" t="b">
        <v>1</v>
      </c>
      <c r="O3770">
        <f t="shared" si="352"/>
        <v>108</v>
      </c>
      <c r="P3770" t="s">
        <v>8305</v>
      </c>
      <c r="Q3770" t="str">
        <f t="shared" si="353"/>
        <v>theater</v>
      </c>
      <c r="R3770" t="str">
        <f t="shared" si="354"/>
        <v>musical</v>
      </c>
      <c r="S3770" s="7">
        <f t="shared" si="350"/>
        <v>41802.727893518517</v>
      </c>
      <c r="T3770" s="7">
        <f t="shared" si="351"/>
        <v>41772.727893518517</v>
      </c>
    </row>
    <row r="3771" spans="1:20" ht="43.2" hidden="1" x14ac:dyDescent="0.5500000000000000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5">
        <v>1460730079</v>
      </c>
      <c r="J3771">
        <v>1458138079</v>
      </c>
      <c r="K3771" t="b">
        <v>0</v>
      </c>
      <c r="L3771">
        <v>15</v>
      </c>
      <c r="M3771">
        <f t="shared" si="349"/>
        <v>73.33</v>
      </c>
      <c r="N3771" t="b">
        <v>1</v>
      </c>
      <c r="O3771">
        <f t="shared" si="352"/>
        <v>100</v>
      </c>
      <c r="P3771" t="s">
        <v>8305</v>
      </c>
      <c r="Q3771" t="str">
        <f t="shared" si="353"/>
        <v>theater</v>
      </c>
      <c r="R3771" t="str">
        <f t="shared" si="354"/>
        <v>musical</v>
      </c>
      <c r="S3771" s="7">
        <f t="shared" si="350"/>
        <v>42475.598136574074</v>
      </c>
      <c r="T3771" s="7">
        <f t="shared" si="351"/>
        <v>42445.598136574074</v>
      </c>
    </row>
    <row r="3772" spans="1:20" ht="43.2" hidden="1" x14ac:dyDescent="0.5500000000000000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5">
        <v>1434234010</v>
      </c>
      <c r="J3772">
        <v>1431642010</v>
      </c>
      <c r="K3772" t="b">
        <v>0</v>
      </c>
      <c r="L3772">
        <v>20</v>
      </c>
      <c r="M3772">
        <f t="shared" si="349"/>
        <v>100</v>
      </c>
      <c r="N3772" t="b">
        <v>1</v>
      </c>
      <c r="O3772">
        <f t="shared" si="352"/>
        <v>100</v>
      </c>
      <c r="P3772" t="s">
        <v>8305</v>
      </c>
      <c r="Q3772" t="str">
        <f t="shared" si="353"/>
        <v>theater</v>
      </c>
      <c r="R3772" t="str">
        <f t="shared" si="354"/>
        <v>musical</v>
      </c>
      <c r="S3772" s="7">
        <f t="shared" si="350"/>
        <v>42168.930671296301</v>
      </c>
      <c r="T3772" s="7">
        <f t="shared" si="351"/>
        <v>42138.930671296301</v>
      </c>
    </row>
    <row r="3773" spans="1:20" ht="28.8" hidden="1" x14ac:dyDescent="0.5500000000000000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5">
        <v>1463529600</v>
      </c>
      <c r="J3773">
        <v>1462307652</v>
      </c>
      <c r="K3773" t="b">
        <v>0</v>
      </c>
      <c r="L3773">
        <v>38</v>
      </c>
      <c r="M3773">
        <f t="shared" si="349"/>
        <v>38.42</v>
      </c>
      <c r="N3773" t="b">
        <v>1</v>
      </c>
      <c r="O3773">
        <f t="shared" si="352"/>
        <v>146</v>
      </c>
      <c r="P3773" t="s">
        <v>8305</v>
      </c>
      <c r="Q3773" t="str">
        <f t="shared" si="353"/>
        <v>theater</v>
      </c>
      <c r="R3773" t="str">
        <f t="shared" si="354"/>
        <v>musical</v>
      </c>
      <c r="S3773" s="7">
        <f t="shared" si="350"/>
        <v>42508</v>
      </c>
      <c r="T3773" s="7">
        <f t="shared" si="351"/>
        <v>42493.857083333336</v>
      </c>
    </row>
    <row r="3774" spans="1:20" ht="43.2" hidden="1" x14ac:dyDescent="0.5500000000000000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5">
        <v>1480399200</v>
      </c>
      <c r="J3774">
        <v>1478616506</v>
      </c>
      <c r="K3774" t="b">
        <v>0</v>
      </c>
      <c r="L3774">
        <v>33</v>
      </c>
      <c r="M3774">
        <f t="shared" si="349"/>
        <v>166.97</v>
      </c>
      <c r="N3774" t="b">
        <v>1</v>
      </c>
      <c r="O3774">
        <f t="shared" si="352"/>
        <v>110</v>
      </c>
      <c r="P3774" t="s">
        <v>8305</v>
      </c>
      <c r="Q3774" t="str">
        <f t="shared" si="353"/>
        <v>theater</v>
      </c>
      <c r="R3774" t="str">
        <f t="shared" si="354"/>
        <v>musical</v>
      </c>
      <c r="S3774" s="7">
        <f t="shared" si="350"/>
        <v>42703.25</v>
      </c>
      <c r="T3774" s="7">
        <f t="shared" si="351"/>
        <v>42682.616967592592</v>
      </c>
    </row>
    <row r="3775" spans="1:20" ht="28.8" hidden="1" x14ac:dyDescent="0.5500000000000000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5">
        <v>1479175680</v>
      </c>
      <c r="J3775">
        <v>1476317247</v>
      </c>
      <c r="K3775" t="b">
        <v>0</v>
      </c>
      <c r="L3775">
        <v>57</v>
      </c>
      <c r="M3775">
        <f t="shared" si="349"/>
        <v>94.91</v>
      </c>
      <c r="N3775" t="b">
        <v>1</v>
      </c>
      <c r="O3775">
        <f t="shared" si="352"/>
        <v>108</v>
      </c>
      <c r="P3775" t="s">
        <v>8305</v>
      </c>
      <c r="Q3775" t="str">
        <f t="shared" si="353"/>
        <v>theater</v>
      </c>
      <c r="R3775" t="str">
        <f t="shared" si="354"/>
        <v>musical</v>
      </c>
      <c r="S3775" s="7">
        <f t="shared" si="350"/>
        <v>42689.088888888888</v>
      </c>
      <c r="T3775" s="7">
        <f t="shared" si="351"/>
        <v>42656.005173611105</v>
      </c>
    </row>
    <row r="3776" spans="1:20" ht="43.2" hidden="1" x14ac:dyDescent="0.5500000000000000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5">
        <v>1428606055</v>
      </c>
      <c r="J3776">
        <v>1427223655</v>
      </c>
      <c r="K3776" t="b">
        <v>0</v>
      </c>
      <c r="L3776">
        <v>25</v>
      </c>
      <c r="M3776">
        <f t="shared" si="349"/>
        <v>100</v>
      </c>
      <c r="N3776" t="b">
        <v>1</v>
      </c>
      <c r="O3776">
        <f t="shared" si="352"/>
        <v>100</v>
      </c>
      <c r="P3776" t="s">
        <v>8305</v>
      </c>
      <c r="Q3776" t="str">
        <f t="shared" si="353"/>
        <v>theater</v>
      </c>
      <c r="R3776" t="str">
        <f t="shared" si="354"/>
        <v>musical</v>
      </c>
      <c r="S3776" s="7">
        <f t="shared" si="350"/>
        <v>42103.792303240742</v>
      </c>
      <c r="T3776" s="7">
        <f t="shared" si="351"/>
        <v>42087.792303240742</v>
      </c>
    </row>
    <row r="3777" spans="1:20" ht="43.2" hidden="1" x14ac:dyDescent="0.5500000000000000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5">
        <v>1428552000</v>
      </c>
      <c r="J3777">
        <v>1426199843</v>
      </c>
      <c r="K3777" t="b">
        <v>0</v>
      </c>
      <c r="L3777">
        <v>14</v>
      </c>
      <c r="M3777">
        <f t="shared" si="349"/>
        <v>143.21</v>
      </c>
      <c r="N3777" t="b">
        <v>1</v>
      </c>
      <c r="O3777">
        <f t="shared" si="352"/>
        <v>100</v>
      </c>
      <c r="P3777" t="s">
        <v>8305</v>
      </c>
      <c r="Q3777" t="str">
        <f t="shared" si="353"/>
        <v>theater</v>
      </c>
      <c r="R3777" t="str">
        <f t="shared" si="354"/>
        <v>musical</v>
      </c>
      <c r="S3777" s="7">
        <f t="shared" si="350"/>
        <v>42103.166666666672</v>
      </c>
      <c r="T3777" s="7">
        <f t="shared" si="351"/>
        <v>42075.942627314813</v>
      </c>
    </row>
    <row r="3778" spans="1:20" ht="57.6" hidden="1" x14ac:dyDescent="0.5500000000000000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5">
        <v>1406854800</v>
      </c>
      <c r="J3778">
        <v>1403599778</v>
      </c>
      <c r="K3778" t="b">
        <v>0</v>
      </c>
      <c r="L3778">
        <v>94</v>
      </c>
      <c r="M3778">
        <f t="shared" ref="M3778:M3841" si="355">IF(L3778=0,0,ROUND(E3778/L3778,2))</f>
        <v>90.82</v>
      </c>
      <c r="N3778" t="b">
        <v>1</v>
      </c>
      <c r="O3778">
        <f t="shared" si="352"/>
        <v>107</v>
      </c>
      <c r="P3778" t="s">
        <v>8305</v>
      </c>
      <c r="Q3778" t="str">
        <f t="shared" si="353"/>
        <v>theater</v>
      </c>
      <c r="R3778" t="str">
        <f t="shared" si="354"/>
        <v>musical</v>
      </c>
      <c r="S3778" s="7">
        <f t="shared" ref="S3778:S3841" si="356">(((I3778/60)/60)/24)+DATE(1970,1,1)</f>
        <v>41852.041666666664</v>
      </c>
      <c r="T3778" s="7">
        <f t="shared" ref="T3778:T3841" si="357">(((J3778/60)/60)/24)+DATE(1970,1,1)</f>
        <v>41814.367800925924</v>
      </c>
    </row>
    <row r="3779" spans="1:20" ht="43.2" hidden="1" x14ac:dyDescent="0.5500000000000000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5">
        <v>1411790400</v>
      </c>
      <c r="J3779">
        <v>1409884821</v>
      </c>
      <c r="K3779" t="b">
        <v>0</v>
      </c>
      <c r="L3779">
        <v>59</v>
      </c>
      <c r="M3779">
        <f t="shared" si="355"/>
        <v>48.54</v>
      </c>
      <c r="N3779" t="b">
        <v>1</v>
      </c>
      <c r="O3779">
        <f t="shared" ref="O3779:O3842" si="358">ROUND(($E3779*100)/$D3779,0)</f>
        <v>143</v>
      </c>
      <c r="P3779" t="s">
        <v>8305</v>
      </c>
      <c r="Q3779" t="str">
        <f t="shared" ref="Q3779:Q3842" si="359">LEFT(P3779,FIND("/",P3779)-1)</f>
        <v>theater</v>
      </c>
      <c r="R3779" t="str">
        <f t="shared" si="354"/>
        <v>musical</v>
      </c>
      <c r="S3779" s="7">
        <f t="shared" si="356"/>
        <v>41909.166666666664</v>
      </c>
      <c r="T3779" s="7">
        <f t="shared" si="357"/>
        <v>41887.111354166671</v>
      </c>
    </row>
    <row r="3780" spans="1:20" ht="28.8" hidden="1" x14ac:dyDescent="0.5500000000000000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5">
        <v>1423942780</v>
      </c>
      <c r="J3780">
        <v>1418758780</v>
      </c>
      <c r="K3780" t="b">
        <v>0</v>
      </c>
      <c r="L3780">
        <v>36</v>
      </c>
      <c r="M3780">
        <f t="shared" si="355"/>
        <v>70.03</v>
      </c>
      <c r="N3780" t="b">
        <v>1</v>
      </c>
      <c r="O3780">
        <f t="shared" si="358"/>
        <v>105</v>
      </c>
      <c r="P3780" t="s">
        <v>8305</v>
      </c>
      <c r="Q3780" t="str">
        <f t="shared" si="359"/>
        <v>theater</v>
      </c>
      <c r="R3780" t="str">
        <f t="shared" si="354"/>
        <v>musical</v>
      </c>
      <c r="S3780" s="7">
        <f t="shared" si="356"/>
        <v>42049.819212962961</v>
      </c>
      <c r="T3780" s="7">
        <f t="shared" si="357"/>
        <v>41989.819212962961</v>
      </c>
    </row>
    <row r="3781" spans="1:20" ht="28.8" hidden="1" x14ac:dyDescent="0.5500000000000000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5">
        <v>1459010340</v>
      </c>
      <c r="J3781">
        <v>1456421940</v>
      </c>
      <c r="K3781" t="b">
        <v>0</v>
      </c>
      <c r="L3781">
        <v>115</v>
      </c>
      <c r="M3781">
        <f t="shared" si="355"/>
        <v>135.63</v>
      </c>
      <c r="N3781" t="b">
        <v>1</v>
      </c>
      <c r="O3781">
        <f t="shared" si="358"/>
        <v>104</v>
      </c>
      <c r="P3781" t="s">
        <v>8305</v>
      </c>
      <c r="Q3781" t="str">
        <f t="shared" si="359"/>
        <v>theater</v>
      </c>
      <c r="R3781" t="str">
        <f t="shared" si="354"/>
        <v>musical</v>
      </c>
      <c r="S3781" s="7">
        <f t="shared" si="356"/>
        <v>42455.693750000006</v>
      </c>
      <c r="T3781" s="7">
        <f t="shared" si="357"/>
        <v>42425.735416666663</v>
      </c>
    </row>
    <row r="3782" spans="1:20" ht="43.2" hidden="1" x14ac:dyDescent="0.5500000000000000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5">
        <v>1436817960</v>
      </c>
      <c r="J3782">
        <v>1433999785</v>
      </c>
      <c r="K3782" t="b">
        <v>0</v>
      </c>
      <c r="L3782">
        <v>30</v>
      </c>
      <c r="M3782">
        <f t="shared" si="355"/>
        <v>100</v>
      </c>
      <c r="N3782" t="b">
        <v>1</v>
      </c>
      <c r="O3782">
        <f t="shared" si="358"/>
        <v>120</v>
      </c>
      <c r="P3782" t="s">
        <v>8305</v>
      </c>
      <c r="Q3782" t="str">
        <f t="shared" si="359"/>
        <v>theater</v>
      </c>
      <c r="R3782" t="str">
        <f t="shared" si="354"/>
        <v>musical</v>
      </c>
      <c r="S3782" s="7">
        <f t="shared" si="356"/>
        <v>42198.837499999994</v>
      </c>
      <c r="T3782" s="7">
        <f t="shared" si="357"/>
        <v>42166.219733796301</v>
      </c>
    </row>
    <row r="3783" spans="1:20" ht="43.2" hidden="1" x14ac:dyDescent="0.5500000000000000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5">
        <v>1410210685</v>
      </c>
      <c r="J3783">
        <v>1408050685</v>
      </c>
      <c r="K3783" t="b">
        <v>0</v>
      </c>
      <c r="L3783">
        <v>52</v>
      </c>
      <c r="M3783">
        <f t="shared" si="355"/>
        <v>94.9</v>
      </c>
      <c r="N3783" t="b">
        <v>1</v>
      </c>
      <c r="O3783">
        <f t="shared" si="358"/>
        <v>110</v>
      </c>
      <c r="P3783" t="s">
        <v>8305</v>
      </c>
      <c r="Q3783" t="str">
        <f t="shared" si="359"/>
        <v>theater</v>
      </c>
      <c r="R3783" t="str">
        <f t="shared" si="354"/>
        <v>musical</v>
      </c>
      <c r="S3783" s="7">
        <f t="shared" si="356"/>
        <v>41890.882928240739</v>
      </c>
      <c r="T3783" s="7">
        <f t="shared" si="357"/>
        <v>41865.882928240739</v>
      </c>
    </row>
    <row r="3784" spans="1:20" ht="43.2" hidden="1" x14ac:dyDescent="0.5500000000000000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5">
        <v>1469401200</v>
      </c>
      <c r="J3784">
        <v>1466887297</v>
      </c>
      <c r="K3784" t="b">
        <v>0</v>
      </c>
      <c r="L3784">
        <v>27</v>
      </c>
      <c r="M3784">
        <f t="shared" si="355"/>
        <v>75.37</v>
      </c>
      <c r="N3784" t="b">
        <v>1</v>
      </c>
      <c r="O3784">
        <f t="shared" si="358"/>
        <v>102</v>
      </c>
      <c r="P3784" t="s">
        <v>8305</v>
      </c>
      <c r="Q3784" t="str">
        <f t="shared" si="359"/>
        <v>theater</v>
      </c>
      <c r="R3784" t="str">
        <f t="shared" si="354"/>
        <v>musical</v>
      </c>
      <c r="S3784" s="7">
        <f t="shared" si="356"/>
        <v>42575.958333333328</v>
      </c>
      <c r="T3784" s="7">
        <f t="shared" si="357"/>
        <v>42546.862233796302</v>
      </c>
    </row>
    <row r="3785" spans="1:20" ht="43.2" hidden="1" x14ac:dyDescent="0.5500000000000000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5">
        <v>1458057600</v>
      </c>
      <c r="J3785">
        <v>1455938520</v>
      </c>
      <c r="K3785" t="b">
        <v>0</v>
      </c>
      <c r="L3785">
        <v>24</v>
      </c>
      <c r="M3785">
        <f t="shared" si="355"/>
        <v>64.459999999999994</v>
      </c>
      <c r="N3785" t="b">
        <v>1</v>
      </c>
      <c r="O3785">
        <f t="shared" si="358"/>
        <v>129</v>
      </c>
      <c r="P3785" t="s">
        <v>8305</v>
      </c>
      <c r="Q3785" t="str">
        <f t="shared" si="359"/>
        <v>theater</v>
      </c>
      <c r="R3785" t="str">
        <f t="shared" si="354"/>
        <v>musical</v>
      </c>
      <c r="S3785" s="7">
        <f t="shared" si="356"/>
        <v>42444.666666666672</v>
      </c>
      <c r="T3785" s="7">
        <f t="shared" si="357"/>
        <v>42420.140277777777</v>
      </c>
    </row>
    <row r="3786" spans="1:20" ht="43.2" hidden="1" x14ac:dyDescent="0.5500000000000000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5">
        <v>1468193532</v>
      </c>
      <c r="J3786">
        <v>1465601532</v>
      </c>
      <c r="K3786" t="b">
        <v>0</v>
      </c>
      <c r="L3786">
        <v>10</v>
      </c>
      <c r="M3786">
        <f t="shared" si="355"/>
        <v>115</v>
      </c>
      <c r="N3786" t="b">
        <v>1</v>
      </c>
      <c r="O3786">
        <f t="shared" si="358"/>
        <v>115</v>
      </c>
      <c r="P3786" t="s">
        <v>8305</v>
      </c>
      <c r="Q3786" t="str">
        <f t="shared" si="359"/>
        <v>theater</v>
      </c>
      <c r="R3786" t="str">
        <f t="shared" si="354"/>
        <v>musical</v>
      </c>
      <c r="S3786" s="7">
        <f t="shared" si="356"/>
        <v>42561.980694444443</v>
      </c>
      <c r="T3786" s="7">
        <f t="shared" si="357"/>
        <v>42531.980694444443</v>
      </c>
    </row>
    <row r="3787" spans="1:20" ht="43.2" hidden="1" x14ac:dyDescent="0.5500000000000000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5">
        <v>1470132180</v>
      </c>
      <c r="J3787">
        <v>1467040769</v>
      </c>
      <c r="K3787" t="b">
        <v>0</v>
      </c>
      <c r="L3787">
        <v>30</v>
      </c>
      <c r="M3787">
        <f t="shared" si="355"/>
        <v>100.5</v>
      </c>
      <c r="N3787" t="b">
        <v>1</v>
      </c>
      <c r="O3787">
        <f t="shared" si="358"/>
        <v>151</v>
      </c>
      <c r="P3787" t="s">
        <v>8305</v>
      </c>
      <c r="Q3787" t="str">
        <f t="shared" si="359"/>
        <v>theater</v>
      </c>
      <c r="R3787" t="str">
        <f t="shared" ref="R3787:R3850" si="360">RIGHT(P3787,LEN(P3787)-FIND("/",P3787))</f>
        <v>musical</v>
      </c>
      <c r="S3787" s="7">
        <f t="shared" si="356"/>
        <v>42584.418749999997</v>
      </c>
      <c r="T3787" s="7">
        <f t="shared" si="357"/>
        <v>42548.63853009259</v>
      </c>
    </row>
    <row r="3788" spans="1:20" ht="43.2" hidden="1" x14ac:dyDescent="0.5500000000000000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5">
        <v>1464310475</v>
      </c>
      <c r="J3788">
        <v>1461718475</v>
      </c>
      <c r="K3788" t="b">
        <v>0</v>
      </c>
      <c r="L3788">
        <v>71</v>
      </c>
      <c r="M3788">
        <f t="shared" si="355"/>
        <v>93.77</v>
      </c>
      <c r="N3788" t="b">
        <v>1</v>
      </c>
      <c r="O3788">
        <f t="shared" si="358"/>
        <v>111</v>
      </c>
      <c r="P3788" t="s">
        <v>8305</v>
      </c>
      <c r="Q3788" t="str">
        <f t="shared" si="359"/>
        <v>theater</v>
      </c>
      <c r="R3788" t="str">
        <f t="shared" si="360"/>
        <v>musical</v>
      </c>
      <c r="S3788" s="7">
        <f t="shared" si="356"/>
        <v>42517.037905092591</v>
      </c>
      <c r="T3788" s="7">
        <f t="shared" si="357"/>
        <v>42487.037905092591</v>
      </c>
    </row>
    <row r="3789" spans="1:20" ht="43.2" hidden="1" x14ac:dyDescent="0.5500000000000000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5">
        <v>1436587140</v>
      </c>
      <c r="J3789">
        <v>1434113406</v>
      </c>
      <c r="K3789" t="b">
        <v>0</v>
      </c>
      <c r="L3789">
        <v>10</v>
      </c>
      <c r="M3789">
        <f t="shared" si="355"/>
        <v>35.1</v>
      </c>
      <c r="N3789" t="b">
        <v>1</v>
      </c>
      <c r="O3789">
        <f t="shared" si="358"/>
        <v>100</v>
      </c>
      <c r="P3789" t="s">
        <v>8305</v>
      </c>
      <c r="Q3789" t="str">
        <f t="shared" si="359"/>
        <v>theater</v>
      </c>
      <c r="R3789" t="str">
        <f t="shared" si="360"/>
        <v>musical</v>
      </c>
      <c r="S3789" s="7">
        <f t="shared" si="356"/>
        <v>42196.165972222225</v>
      </c>
      <c r="T3789" s="7">
        <f t="shared" si="357"/>
        <v>42167.534791666665</v>
      </c>
    </row>
    <row r="3790" spans="1:20" ht="72" hidden="1" x14ac:dyDescent="0.5500000000000000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5">
        <v>1450887480</v>
      </c>
      <c r="J3790">
        <v>1448469719</v>
      </c>
      <c r="K3790" t="b">
        <v>0</v>
      </c>
      <c r="L3790">
        <v>1</v>
      </c>
      <c r="M3790">
        <f t="shared" si="355"/>
        <v>500</v>
      </c>
      <c r="N3790" t="b">
        <v>0</v>
      </c>
      <c r="O3790">
        <f t="shared" si="358"/>
        <v>1</v>
      </c>
      <c r="P3790" t="s">
        <v>8305</v>
      </c>
      <c r="Q3790" t="str">
        <f t="shared" si="359"/>
        <v>theater</v>
      </c>
      <c r="R3790" t="str">
        <f t="shared" si="360"/>
        <v>musical</v>
      </c>
      <c r="S3790" s="7">
        <f t="shared" si="356"/>
        <v>42361.679166666669</v>
      </c>
      <c r="T3790" s="7">
        <f t="shared" si="357"/>
        <v>42333.695821759262</v>
      </c>
    </row>
    <row r="3791" spans="1:20" ht="43.2" hidden="1" x14ac:dyDescent="0.5500000000000000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5">
        <v>1434395418</v>
      </c>
      <c r="J3791">
        <v>1431630618</v>
      </c>
      <c r="K3791" t="b">
        <v>0</v>
      </c>
      <c r="L3791">
        <v>4</v>
      </c>
      <c r="M3791">
        <f t="shared" si="355"/>
        <v>29</v>
      </c>
      <c r="N3791" t="b">
        <v>0</v>
      </c>
      <c r="O3791">
        <f t="shared" si="358"/>
        <v>3</v>
      </c>
      <c r="P3791" t="s">
        <v>8305</v>
      </c>
      <c r="Q3791" t="str">
        <f t="shared" si="359"/>
        <v>theater</v>
      </c>
      <c r="R3791" t="str">
        <f t="shared" si="360"/>
        <v>musical</v>
      </c>
      <c r="S3791" s="7">
        <f t="shared" si="356"/>
        <v>42170.798819444448</v>
      </c>
      <c r="T3791" s="7">
        <f t="shared" si="357"/>
        <v>42138.798819444448</v>
      </c>
    </row>
    <row r="3792" spans="1:20" ht="43.2" hidden="1" x14ac:dyDescent="0.5500000000000000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5">
        <v>1479834023</v>
      </c>
      <c r="J3792">
        <v>1477238423</v>
      </c>
      <c r="K3792" t="b">
        <v>0</v>
      </c>
      <c r="L3792">
        <v>0</v>
      </c>
      <c r="M3792">
        <f t="shared" si="355"/>
        <v>0</v>
      </c>
      <c r="N3792" t="b">
        <v>0</v>
      </c>
      <c r="O3792">
        <f t="shared" si="358"/>
        <v>0</v>
      </c>
      <c r="P3792" t="s">
        <v>8305</v>
      </c>
      <c r="Q3792" t="str">
        <f t="shared" si="359"/>
        <v>theater</v>
      </c>
      <c r="R3792" t="str">
        <f t="shared" si="360"/>
        <v>musical</v>
      </c>
      <c r="S3792" s="7">
        <f t="shared" si="356"/>
        <v>42696.708599537036</v>
      </c>
      <c r="T3792" s="7">
        <f t="shared" si="357"/>
        <v>42666.666932870372</v>
      </c>
    </row>
    <row r="3793" spans="1:20" ht="28.8" hidden="1" x14ac:dyDescent="0.5500000000000000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5">
        <v>1404664592</v>
      </c>
      <c r="J3793">
        <v>1399480592</v>
      </c>
      <c r="K3793" t="b">
        <v>0</v>
      </c>
      <c r="L3793">
        <v>0</v>
      </c>
      <c r="M3793">
        <f t="shared" si="355"/>
        <v>0</v>
      </c>
      <c r="N3793" t="b">
        <v>0</v>
      </c>
      <c r="O3793">
        <f t="shared" si="358"/>
        <v>0</v>
      </c>
      <c r="P3793" t="s">
        <v>8305</v>
      </c>
      <c r="Q3793" t="str">
        <f t="shared" si="359"/>
        <v>theater</v>
      </c>
      <c r="R3793" t="str">
        <f t="shared" si="360"/>
        <v>musical</v>
      </c>
      <c r="S3793" s="7">
        <f t="shared" si="356"/>
        <v>41826.692037037035</v>
      </c>
      <c r="T3793" s="7">
        <f t="shared" si="357"/>
        <v>41766.692037037035</v>
      </c>
    </row>
    <row r="3794" spans="1:20" ht="28.8" hidden="1" x14ac:dyDescent="0.5500000000000000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5">
        <v>1436957022</v>
      </c>
      <c r="J3794">
        <v>1434365022</v>
      </c>
      <c r="K3794" t="b">
        <v>0</v>
      </c>
      <c r="L3794">
        <v>2</v>
      </c>
      <c r="M3794">
        <f t="shared" si="355"/>
        <v>17.5</v>
      </c>
      <c r="N3794" t="b">
        <v>0</v>
      </c>
      <c r="O3794">
        <f t="shared" si="358"/>
        <v>0</v>
      </c>
      <c r="P3794" t="s">
        <v>8305</v>
      </c>
      <c r="Q3794" t="str">
        <f t="shared" si="359"/>
        <v>theater</v>
      </c>
      <c r="R3794" t="str">
        <f t="shared" si="360"/>
        <v>musical</v>
      </c>
      <c r="S3794" s="7">
        <f t="shared" si="356"/>
        <v>42200.447013888886</v>
      </c>
      <c r="T3794" s="7">
        <f t="shared" si="357"/>
        <v>42170.447013888886</v>
      </c>
    </row>
    <row r="3795" spans="1:20" ht="43.2" hidden="1" x14ac:dyDescent="0.5500000000000000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5">
        <v>1418769129</v>
      </c>
      <c r="J3795">
        <v>1416954729</v>
      </c>
      <c r="K3795" t="b">
        <v>0</v>
      </c>
      <c r="L3795">
        <v>24</v>
      </c>
      <c r="M3795">
        <f t="shared" si="355"/>
        <v>174</v>
      </c>
      <c r="N3795" t="b">
        <v>0</v>
      </c>
      <c r="O3795">
        <f t="shared" si="358"/>
        <v>60</v>
      </c>
      <c r="P3795" t="s">
        <v>8305</v>
      </c>
      <c r="Q3795" t="str">
        <f t="shared" si="359"/>
        <v>theater</v>
      </c>
      <c r="R3795" t="str">
        <f t="shared" si="360"/>
        <v>musical</v>
      </c>
      <c r="S3795" s="7">
        <f t="shared" si="356"/>
        <v>41989.938993055555</v>
      </c>
      <c r="T3795" s="7">
        <f t="shared" si="357"/>
        <v>41968.938993055555</v>
      </c>
    </row>
    <row r="3796" spans="1:20" ht="43.2" hidden="1" x14ac:dyDescent="0.5500000000000000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5">
        <v>1433685354</v>
      </c>
      <c r="J3796">
        <v>1431093354</v>
      </c>
      <c r="K3796" t="b">
        <v>0</v>
      </c>
      <c r="L3796">
        <v>1</v>
      </c>
      <c r="M3796">
        <f t="shared" si="355"/>
        <v>50</v>
      </c>
      <c r="N3796" t="b">
        <v>0</v>
      </c>
      <c r="O3796">
        <f t="shared" si="358"/>
        <v>1</v>
      </c>
      <c r="P3796" t="s">
        <v>8305</v>
      </c>
      <c r="Q3796" t="str">
        <f t="shared" si="359"/>
        <v>theater</v>
      </c>
      <c r="R3796" t="str">
        <f t="shared" si="360"/>
        <v>musical</v>
      </c>
      <c r="S3796" s="7">
        <f t="shared" si="356"/>
        <v>42162.58048611111</v>
      </c>
      <c r="T3796" s="7">
        <f t="shared" si="357"/>
        <v>42132.58048611111</v>
      </c>
    </row>
    <row r="3797" spans="1:20" ht="43.2" hidden="1" x14ac:dyDescent="0.5500000000000000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5">
        <v>1440801000</v>
      </c>
      <c r="J3797">
        <v>1437042490</v>
      </c>
      <c r="K3797" t="b">
        <v>0</v>
      </c>
      <c r="L3797">
        <v>2</v>
      </c>
      <c r="M3797">
        <f t="shared" si="355"/>
        <v>5</v>
      </c>
      <c r="N3797" t="b">
        <v>0</v>
      </c>
      <c r="O3797">
        <f t="shared" si="358"/>
        <v>2</v>
      </c>
      <c r="P3797" t="s">
        <v>8305</v>
      </c>
      <c r="Q3797" t="str">
        <f t="shared" si="359"/>
        <v>theater</v>
      </c>
      <c r="R3797" t="str">
        <f t="shared" si="360"/>
        <v>musical</v>
      </c>
      <c r="S3797" s="7">
        <f t="shared" si="356"/>
        <v>42244.9375</v>
      </c>
      <c r="T3797" s="7">
        <f t="shared" si="357"/>
        <v>42201.436226851853</v>
      </c>
    </row>
    <row r="3798" spans="1:20" ht="43.2" hidden="1" x14ac:dyDescent="0.5500000000000000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5">
        <v>1484354556</v>
      </c>
      <c r="J3798">
        <v>1479170556</v>
      </c>
      <c r="K3798" t="b">
        <v>0</v>
      </c>
      <c r="L3798">
        <v>1</v>
      </c>
      <c r="M3798">
        <f t="shared" si="355"/>
        <v>1</v>
      </c>
      <c r="N3798" t="b">
        <v>0</v>
      </c>
      <c r="O3798">
        <f t="shared" si="358"/>
        <v>0</v>
      </c>
      <c r="P3798" t="s">
        <v>8305</v>
      </c>
      <c r="Q3798" t="str">
        <f t="shared" si="359"/>
        <v>theater</v>
      </c>
      <c r="R3798" t="str">
        <f t="shared" si="360"/>
        <v>musical</v>
      </c>
      <c r="S3798" s="7">
        <f t="shared" si="356"/>
        <v>42749.029583333337</v>
      </c>
      <c r="T3798" s="7">
        <f t="shared" si="357"/>
        <v>42689.029583333337</v>
      </c>
    </row>
    <row r="3799" spans="1:20" ht="43.2" hidden="1" x14ac:dyDescent="0.5500000000000000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5">
        <v>1429564165</v>
      </c>
      <c r="J3799">
        <v>1426972165</v>
      </c>
      <c r="K3799" t="b">
        <v>0</v>
      </c>
      <c r="L3799">
        <v>37</v>
      </c>
      <c r="M3799">
        <f t="shared" si="355"/>
        <v>145.41</v>
      </c>
      <c r="N3799" t="b">
        <v>0</v>
      </c>
      <c r="O3799">
        <f t="shared" si="358"/>
        <v>90</v>
      </c>
      <c r="P3799" t="s">
        <v>8305</v>
      </c>
      <c r="Q3799" t="str">
        <f t="shared" si="359"/>
        <v>theater</v>
      </c>
      <c r="R3799" t="str">
        <f t="shared" si="360"/>
        <v>musical</v>
      </c>
      <c r="S3799" s="7">
        <f t="shared" si="356"/>
        <v>42114.881539351853</v>
      </c>
      <c r="T3799" s="7">
        <f t="shared" si="357"/>
        <v>42084.881539351853</v>
      </c>
    </row>
    <row r="3800" spans="1:20" ht="43.2" hidden="1" x14ac:dyDescent="0.5500000000000000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5">
        <v>1407691248</v>
      </c>
      <c r="J3800">
        <v>1405099248</v>
      </c>
      <c r="K3800" t="b">
        <v>0</v>
      </c>
      <c r="L3800">
        <v>5</v>
      </c>
      <c r="M3800">
        <f t="shared" si="355"/>
        <v>205</v>
      </c>
      <c r="N3800" t="b">
        <v>0</v>
      </c>
      <c r="O3800">
        <f t="shared" si="358"/>
        <v>1</v>
      </c>
      <c r="P3800" t="s">
        <v>8305</v>
      </c>
      <c r="Q3800" t="str">
        <f t="shared" si="359"/>
        <v>theater</v>
      </c>
      <c r="R3800" t="str">
        <f t="shared" si="360"/>
        <v>musical</v>
      </c>
      <c r="S3800" s="7">
        <f t="shared" si="356"/>
        <v>41861.722777777781</v>
      </c>
      <c r="T3800" s="7">
        <f t="shared" si="357"/>
        <v>41831.722777777781</v>
      </c>
    </row>
    <row r="3801" spans="1:20" ht="28.8" hidden="1" x14ac:dyDescent="0.5500000000000000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5">
        <v>1457734843</v>
      </c>
      <c r="J3801">
        <v>1455142843</v>
      </c>
      <c r="K3801" t="b">
        <v>0</v>
      </c>
      <c r="L3801">
        <v>4</v>
      </c>
      <c r="M3801">
        <f t="shared" si="355"/>
        <v>100.5</v>
      </c>
      <c r="N3801" t="b">
        <v>0</v>
      </c>
      <c r="O3801">
        <f t="shared" si="358"/>
        <v>4</v>
      </c>
      <c r="P3801" t="s">
        <v>8305</v>
      </c>
      <c r="Q3801" t="str">
        <f t="shared" si="359"/>
        <v>theater</v>
      </c>
      <c r="R3801" t="str">
        <f t="shared" si="360"/>
        <v>musical</v>
      </c>
      <c r="S3801" s="7">
        <f t="shared" si="356"/>
        <v>42440.93105324074</v>
      </c>
      <c r="T3801" s="7">
        <f t="shared" si="357"/>
        <v>42410.93105324074</v>
      </c>
    </row>
    <row r="3802" spans="1:20" ht="43.2" hidden="1" x14ac:dyDescent="0.5500000000000000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5">
        <v>1420952340</v>
      </c>
      <c r="J3802">
        <v>1418146883</v>
      </c>
      <c r="K3802" t="b">
        <v>0</v>
      </c>
      <c r="L3802">
        <v>16</v>
      </c>
      <c r="M3802">
        <f t="shared" si="355"/>
        <v>55.06</v>
      </c>
      <c r="N3802" t="b">
        <v>0</v>
      </c>
      <c r="O3802">
        <f t="shared" si="358"/>
        <v>4</v>
      </c>
      <c r="P3802" t="s">
        <v>8305</v>
      </c>
      <c r="Q3802" t="str">
        <f t="shared" si="359"/>
        <v>theater</v>
      </c>
      <c r="R3802" t="str">
        <f t="shared" si="360"/>
        <v>musical</v>
      </c>
      <c r="S3802" s="7">
        <f t="shared" si="356"/>
        <v>42015.207638888889</v>
      </c>
      <c r="T3802" s="7">
        <f t="shared" si="357"/>
        <v>41982.737071759257</v>
      </c>
    </row>
    <row r="3803" spans="1:20" ht="43.2" hidden="1" x14ac:dyDescent="0.5500000000000000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5">
        <v>1420215216</v>
      </c>
      <c r="J3803">
        <v>1417536816</v>
      </c>
      <c r="K3803" t="b">
        <v>0</v>
      </c>
      <c r="L3803">
        <v>9</v>
      </c>
      <c r="M3803">
        <f t="shared" si="355"/>
        <v>47.33</v>
      </c>
      <c r="N3803" t="b">
        <v>0</v>
      </c>
      <c r="O3803">
        <f t="shared" si="358"/>
        <v>9</v>
      </c>
      <c r="P3803" t="s">
        <v>8305</v>
      </c>
      <c r="Q3803" t="str">
        <f t="shared" si="359"/>
        <v>theater</v>
      </c>
      <c r="R3803" t="str">
        <f t="shared" si="360"/>
        <v>musical</v>
      </c>
      <c r="S3803" s="7">
        <f t="shared" si="356"/>
        <v>42006.676111111112</v>
      </c>
      <c r="T3803" s="7">
        <f t="shared" si="357"/>
        <v>41975.676111111112</v>
      </c>
    </row>
    <row r="3804" spans="1:20" ht="43.2" hidden="1" x14ac:dyDescent="0.5500000000000000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5">
        <v>1445482906</v>
      </c>
      <c r="J3804">
        <v>1442890906</v>
      </c>
      <c r="K3804" t="b">
        <v>0</v>
      </c>
      <c r="L3804">
        <v>0</v>
      </c>
      <c r="M3804">
        <f t="shared" si="355"/>
        <v>0</v>
      </c>
      <c r="N3804" t="b">
        <v>0</v>
      </c>
      <c r="O3804">
        <f t="shared" si="358"/>
        <v>0</v>
      </c>
      <c r="P3804" t="s">
        <v>8305</v>
      </c>
      <c r="Q3804" t="str">
        <f t="shared" si="359"/>
        <v>theater</v>
      </c>
      <c r="R3804" t="str">
        <f t="shared" si="360"/>
        <v>musical</v>
      </c>
      <c r="S3804" s="7">
        <f t="shared" si="356"/>
        <v>42299.126226851848</v>
      </c>
      <c r="T3804" s="7">
        <f t="shared" si="357"/>
        <v>42269.126226851848</v>
      </c>
    </row>
    <row r="3805" spans="1:20" ht="28.8" hidden="1" x14ac:dyDescent="0.5500000000000000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5">
        <v>1457133568</v>
      </c>
      <c r="J3805">
        <v>1454541568</v>
      </c>
      <c r="K3805" t="b">
        <v>0</v>
      </c>
      <c r="L3805">
        <v>40</v>
      </c>
      <c r="M3805">
        <f t="shared" si="355"/>
        <v>58.95</v>
      </c>
      <c r="N3805" t="b">
        <v>0</v>
      </c>
      <c r="O3805">
        <f t="shared" si="358"/>
        <v>20</v>
      </c>
      <c r="P3805" t="s">
        <v>8305</v>
      </c>
      <c r="Q3805" t="str">
        <f t="shared" si="359"/>
        <v>theater</v>
      </c>
      <c r="R3805" t="str">
        <f t="shared" si="360"/>
        <v>musical</v>
      </c>
      <c r="S3805" s="7">
        <f t="shared" si="356"/>
        <v>42433.971851851849</v>
      </c>
      <c r="T3805" s="7">
        <f t="shared" si="357"/>
        <v>42403.971851851849</v>
      </c>
    </row>
    <row r="3806" spans="1:20" ht="43.2" hidden="1" x14ac:dyDescent="0.5500000000000000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5">
        <v>1469948400</v>
      </c>
      <c r="J3806">
        <v>1465172024</v>
      </c>
      <c r="K3806" t="b">
        <v>0</v>
      </c>
      <c r="L3806">
        <v>0</v>
      </c>
      <c r="M3806">
        <f t="shared" si="355"/>
        <v>0</v>
      </c>
      <c r="N3806" t="b">
        <v>0</v>
      </c>
      <c r="O3806">
        <f t="shared" si="358"/>
        <v>0</v>
      </c>
      <c r="P3806" t="s">
        <v>8305</v>
      </c>
      <c r="Q3806" t="str">
        <f t="shared" si="359"/>
        <v>theater</v>
      </c>
      <c r="R3806" t="str">
        <f t="shared" si="360"/>
        <v>musical</v>
      </c>
      <c r="S3806" s="7">
        <f t="shared" si="356"/>
        <v>42582.291666666672</v>
      </c>
      <c r="T3806" s="7">
        <f t="shared" si="357"/>
        <v>42527.00953703704</v>
      </c>
    </row>
    <row r="3807" spans="1:20" ht="43.2" hidden="1" x14ac:dyDescent="0.5500000000000000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5">
        <v>1411852640</v>
      </c>
      <c r="J3807">
        <v>1406668640</v>
      </c>
      <c r="K3807" t="b">
        <v>0</v>
      </c>
      <c r="L3807">
        <v>2</v>
      </c>
      <c r="M3807">
        <f t="shared" si="355"/>
        <v>1.5</v>
      </c>
      <c r="N3807" t="b">
        <v>0</v>
      </c>
      <c r="O3807">
        <f t="shared" si="358"/>
        <v>0</v>
      </c>
      <c r="P3807" t="s">
        <v>8305</v>
      </c>
      <c r="Q3807" t="str">
        <f t="shared" si="359"/>
        <v>theater</v>
      </c>
      <c r="R3807" t="str">
        <f t="shared" si="360"/>
        <v>musical</v>
      </c>
      <c r="S3807" s="7">
        <f t="shared" si="356"/>
        <v>41909.887037037035</v>
      </c>
      <c r="T3807" s="7">
        <f t="shared" si="357"/>
        <v>41849.887037037035</v>
      </c>
    </row>
    <row r="3808" spans="1:20" ht="43.2" hidden="1" x14ac:dyDescent="0.5500000000000000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5">
        <v>1404022381</v>
      </c>
      <c r="J3808">
        <v>1402294381</v>
      </c>
      <c r="K3808" t="b">
        <v>0</v>
      </c>
      <c r="L3808">
        <v>1</v>
      </c>
      <c r="M3808">
        <f t="shared" si="355"/>
        <v>5</v>
      </c>
      <c r="N3808" t="b">
        <v>0</v>
      </c>
      <c r="O3808">
        <f t="shared" si="358"/>
        <v>0</v>
      </c>
      <c r="P3808" t="s">
        <v>8305</v>
      </c>
      <c r="Q3808" t="str">
        <f t="shared" si="359"/>
        <v>theater</v>
      </c>
      <c r="R3808" t="str">
        <f t="shared" si="360"/>
        <v>musical</v>
      </c>
      <c r="S3808" s="7">
        <f t="shared" si="356"/>
        <v>41819.259039351848</v>
      </c>
      <c r="T3808" s="7">
        <f t="shared" si="357"/>
        <v>41799.259039351848</v>
      </c>
    </row>
    <row r="3809" spans="1:20" ht="43.2" hidden="1" x14ac:dyDescent="0.5500000000000000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5">
        <v>1428097739</v>
      </c>
      <c r="J3809">
        <v>1427492939</v>
      </c>
      <c r="K3809" t="b">
        <v>0</v>
      </c>
      <c r="L3809">
        <v>9</v>
      </c>
      <c r="M3809">
        <f t="shared" si="355"/>
        <v>50.56</v>
      </c>
      <c r="N3809" t="b">
        <v>0</v>
      </c>
      <c r="O3809">
        <f t="shared" si="358"/>
        <v>30</v>
      </c>
      <c r="P3809" t="s">
        <v>8305</v>
      </c>
      <c r="Q3809" t="str">
        <f t="shared" si="359"/>
        <v>theater</v>
      </c>
      <c r="R3809" t="str">
        <f t="shared" si="360"/>
        <v>musical</v>
      </c>
      <c r="S3809" s="7">
        <f t="shared" si="356"/>
        <v>42097.909016203703</v>
      </c>
      <c r="T3809" s="7">
        <f t="shared" si="357"/>
        <v>42090.909016203703</v>
      </c>
    </row>
    <row r="3810" spans="1:20" ht="43.2" hidden="1" x14ac:dyDescent="0.5500000000000000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5">
        <v>1429955619</v>
      </c>
      <c r="J3810">
        <v>1424775219</v>
      </c>
      <c r="K3810" t="b">
        <v>0</v>
      </c>
      <c r="L3810">
        <v>24</v>
      </c>
      <c r="M3810">
        <f t="shared" si="355"/>
        <v>41.67</v>
      </c>
      <c r="N3810" t="b">
        <v>1</v>
      </c>
      <c r="O3810">
        <f t="shared" si="358"/>
        <v>100</v>
      </c>
      <c r="P3810" t="s">
        <v>8271</v>
      </c>
      <c r="Q3810" t="str">
        <f t="shared" si="359"/>
        <v>theater</v>
      </c>
      <c r="R3810" t="str">
        <f t="shared" si="360"/>
        <v>plays</v>
      </c>
      <c r="S3810" s="7">
        <f t="shared" si="356"/>
        <v>42119.412256944444</v>
      </c>
      <c r="T3810" s="7">
        <f t="shared" si="357"/>
        <v>42059.453923611116</v>
      </c>
    </row>
    <row r="3811" spans="1:20" ht="43.2" hidden="1" x14ac:dyDescent="0.5500000000000000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5">
        <v>1406761200</v>
      </c>
      <c r="J3811">
        <v>1402403907</v>
      </c>
      <c r="K3811" t="b">
        <v>0</v>
      </c>
      <c r="L3811">
        <v>38</v>
      </c>
      <c r="M3811">
        <f t="shared" si="355"/>
        <v>53.29</v>
      </c>
      <c r="N3811" t="b">
        <v>1</v>
      </c>
      <c r="O3811">
        <f t="shared" si="358"/>
        <v>101</v>
      </c>
      <c r="P3811" t="s">
        <v>8271</v>
      </c>
      <c r="Q3811" t="str">
        <f t="shared" si="359"/>
        <v>theater</v>
      </c>
      <c r="R3811" t="str">
        <f t="shared" si="360"/>
        <v>plays</v>
      </c>
      <c r="S3811" s="7">
        <f t="shared" si="356"/>
        <v>41850.958333333336</v>
      </c>
      <c r="T3811" s="7">
        <f t="shared" si="357"/>
        <v>41800.526701388888</v>
      </c>
    </row>
    <row r="3812" spans="1:20" ht="43.2" x14ac:dyDescent="0.5500000000000000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5">
        <v>1426965758</v>
      </c>
      <c r="J3812">
        <v>1424377358</v>
      </c>
      <c r="K3812" t="b">
        <v>0</v>
      </c>
      <c r="L3812">
        <v>26</v>
      </c>
      <c r="M3812">
        <f t="shared" si="355"/>
        <v>70.23</v>
      </c>
      <c r="N3812" t="b">
        <v>1</v>
      </c>
      <c r="O3812">
        <f t="shared" si="358"/>
        <v>122</v>
      </c>
      <c r="P3812" t="s">
        <v>8271</v>
      </c>
      <c r="Q3812" t="str">
        <f t="shared" si="359"/>
        <v>theater</v>
      </c>
      <c r="R3812" t="str">
        <f t="shared" si="360"/>
        <v>plays</v>
      </c>
      <c r="S3812" s="7">
        <f t="shared" si="356"/>
        <v>42084.807384259257</v>
      </c>
      <c r="T3812" s="7">
        <f t="shared" si="357"/>
        <v>42054.849050925928</v>
      </c>
    </row>
    <row r="3813" spans="1:20" ht="43.2" hidden="1" x14ac:dyDescent="0.5500000000000000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5">
        <v>1464692400</v>
      </c>
      <c r="J3813">
        <v>1461769373</v>
      </c>
      <c r="K3813" t="b">
        <v>0</v>
      </c>
      <c r="L3813">
        <v>19</v>
      </c>
      <c r="M3813">
        <f t="shared" si="355"/>
        <v>43.42</v>
      </c>
      <c r="N3813" t="b">
        <v>1</v>
      </c>
      <c r="O3813">
        <f t="shared" si="358"/>
        <v>330</v>
      </c>
      <c r="P3813" t="s">
        <v>8271</v>
      </c>
      <c r="Q3813" t="str">
        <f t="shared" si="359"/>
        <v>theater</v>
      </c>
      <c r="R3813" t="str">
        <f t="shared" si="360"/>
        <v>plays</v>
      </c>
      <c r="S3813" s="7">
        <f t="shared" si="356"/>
        <v>42521.458333333328</v>
      </c>
      <c r="T3813" s="7">
        <f t="shared" si="357"/>
        <v>42487.62700231481</v>
      </c>
    </row>
    <row r="3814" spans="1:20" ht="43.2" hidden="1" x14ac:dyDescent="0.5500000000000000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5">
        <v>1433131140</v>
      </c>
      <c r="J3814">
        <v>1429120908</v>
      </c>
      <c r="K3814" t="b">
        <v>0</v>
      </c>
      <c r="L3814">
        <v>11</v>
      </c>
      <c r="M3814">
        <f t="shared" si="355"/>
        <v>199.18</v>
      </c>
      <c r="N3814" t="b">
        <v>1</v>
      </c>
      <c r="O3814">
        <f t="shared" si="358"/>
        <v>110</v>
      </c>
      <c r="P3814" t="s">
        <v>8271</v>
      </c>
      <c r="Q3814" t="str">
        <f t="shared" si="359"/>
        <v>theater</v>
      </c>
      <c r="R3814" t="str">
        <f t="shared" si="360"/>
        <v>plays</v>
      </c>
      <c r="S3814" s="7">
        <f t="shared" si="356"/>
        <v>42156.165972222225</v>
      </c>
      <c r="T3814" s="7">
        <f t="shared" si="357"/>
        <v>42109.751250000001</v>
      </c>
    </row>
    <row r="3815" spans="1:20" ht="43.2" x14ac:dyDescent="0.5500000000000000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5">
        <v>1465940580</v>
      </c>
      <c r="J3815">
        <v>1462603021</v>
      </c>
      <c r="K3815" t="b">
        <v>0</v>
      </c>
      <c r="L3815">
        <v>27</v>
      </c>
      <c r="M3815">
        <f t="shared" si="355"/>
        <v>78.52</v>
      </c>
      <c r="N3815" t="b">
        <v>1</v>
      </c>
      <c r="O3815">
        <f t="shared" si="358"/>
        <v>101</v>
      </c>
      <c r="P3815" t="s">
        <v>8271</v>
      </c>
      <c r="Q3815" t="str">
        <f t="shared" si="359"/>
        <v>theater</v>
      </c>
      <c r="R3815" t="str">
        <f t="shared" si="360"/>
        <v>plays</v>
      </c>
      <c r="S3815" s="7">
        <f t="shared" si="356"/>
        <v>42535.904861111107</v>
      </c>
      <c r="T3815" s="7">
        <f t="shared" si="357"/>
        <v>42497.275706018518</v>
      </c>
    </row>
    <row r="3816" spans="1:20" ht="43.2" x14ac:dyDescent="0.5500000000000000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5">
        <v>1427860740</v>
      </c>
      <c r="J3816">
        <v>1424727712</v>
      </c>
      <c r="K3816" t="b">
        <v>0</v>
      </c>
      <c r="L3816">
        <v>34</v>
      </c>
      <c r="M3816">
        <f t="shared" si="355"/>
        <v>61.82</v>
      </c>
      <c r="N3816" t="b">
        <v>1</v>
      </c>
      <c r="O3816">
        <f t="shared" si="358"/>
        <v>140</v>
      </c>
      <c r="P3816" t="s">
        <v>8271</v>
      </c>
      <c r="Q3816" t="str">
        <f t="shared" si="359"/>
        <v>theater</v>
      </c>
      <c r="R3816" t="str">
        <f t="shared" si="360"/>
        <v>plays</v>
      </c>
      <c r="S3816" s="7">
        <f t="shared" si="356"/>
        <v>42095.165972222225</v>
      </c>
      <c r="T3816" s="7">
        <f t="shared" si="357"/>
        <v>42058.904074074075</v>
      </c>
    </row>
    <row r="3817" spans="1:20" ht="28.8" hidden="1" x14ac:dyDescent="0.5500000000000000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5">
        <v>1440111600</v>
      </c>
      <c r="J3817">
        <v>1437545657</v>
      </c>
      <c r="K3817" t="b">
        <v>0</v>
      </c>
      <c r="L3817">
        <v>20</v>
      </c>
      <c r="M3817">
        <f t="shared" si="355"/>
        <v>50</v>
      </c>
      <c r="N3817" t="b">
        <v>1</v>
      </c>
      <c r="O3817">
        <f t="shared" si="358"/>
        <v>100</v>
      </c>
      <c r="P3817" t="s">
        <v>8271</v>
      </c>
      <c r="Q3817" t="str">
        <f t="shared" si="359"/>
        <v>theater</v>
      </c>
      <c r="R3817" t="str">
        <f t="shared" si="360"/>
        <v>plays</v>
      </c>
      <c r="S3817" s="7">
        <f t="shared" si="356"/>
        <v>42236.958333333328</v>
      </c>
      <c r="T3817" s="7">
        <f t="shared" si="357"/>
        <v>42207.259918981479</v>
      </c>
    </row>
    <row r="3818" spans="1:20" ht="57.6" x14ac:dyDescent="0.5500000000000000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5">
        <v>1405614823</v>
      </c>
      <c r="J3818">
        <v>1403022823</v>
      </c>
      <c r="K3818" t="b">
        <v>0</v>
      </c>
      <c r="L3818">
        <v>37</v>
      </c>
      <c r="M3818">
        <f t="shared" si="355"/>
        <v>48.34</v>
      </c>
      <c r="N3818" t="b">
        <v>1</v>
      </c>
      <c r="O3818">
        <f t="shared" si="358"/>
        <v>119</v>
      </c>
      <c r="P3818" t="s">
        <v>8271</v>
      </c>
      <c r="Q3818" t="str">
        <f t="shared" si="359"/>
        <v>theater</v>
      </c>
      <c r="R3818" t="str">
        <f t="shared" si="360"/>
        <v>plays</v>
      </c>
      <c r="S3818" s="7">
        <f t="shared" si="356"/>
        <v>41837.690081018518</v>
      </c>
      <c r="T3818" s="7">
        <f t="shared" si="357"/>
        <v>41807.690081018518</v>
      </c>
    </row>
    <row r="3819" spans="1:20" ht="43.2" x14ac:dyDescent="0.5500000000000000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5">
        <v>1445659140</v>
      </c>
      <c r="J3819">
        <v>1444236216</v>
      </c>
      <c r="K3819" t="b">
        <v>0</v>
      </c>
      <c r="L3819">
        <v>20</v>
      </c>
      <c r="M3819">
        <f t="shared" si="355"/>
        <v>107.25</v>
      </c>
      <c r="N3819" t="b">
        <v>1</v>
      </c>
      <c r="O3819">
        <f t="shared" si="358"/>
        <v>107</v>
      </c>
      <c r="P3819" t="s">
        <v>8271</v>
      </c>
      <c r="Q3819" t="str">
        <f t="shared" si="359"/>
        <v>theater</v>
      </c>
      <c r="R3819" t="str">
        <f t="shared" si="360"/>
        <v>plays</v>
      </c>
      <c r="S3819" s="7">
        <f t="shared" si="356"/>
        <v>42301.165972222225</v>
      </c>
      <c r="T3819" s="7">
        <f t="shared" si="357"/>
        <v>42284.69694444444</v>
      </c>
    </row>
    <row r="3820" spans="1:20" ht="43.2" x14ac:dyDescent="0.5500000000000000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5">
        <v>1426187582</v>
      </c>
      <c r="J3820">
        <v>1423599182</v>
      </c>
      <c r="K3820" t="b">
        <v>0</v>
      </c>
      <c r="L3820">
        <v>10</v>
      </c>
      <c r="M3820">
        <f t="shared" si="355"/>
        <v>57</v>
      </c>
      <c r="N3820" t="b">
        <v>1</v>
      </c>
      <c r="O3820">
        <f t="shared" si="358"/>
        <v>228</v>
      </c>
      <c r="P3820" t="s">
        <v>8271</v>
      </c>
      <c r="Q3820" t="str">
        <f t="shared" si="359"/>
        <v>theater</v>
      </c>
      <c r="R3820" t="str">
        <f t="shared" si="360"/>
        <v>plays</v>
      </c>
      <c r="S3820" s="7">
        <f t="shared" si="356"/>
        <v>42075.800717592589</v>
      </c>
      <c r="T3820" s="7">
        <f t="shared" si="357"/>
        <v>42045.84238425926</v>
      </c>
    </row>
    <row r="3821" spans="1:20" ht="43.2" x14ac:dyDescent="0.5500000000000000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5">
        <v>1437166920</v>
      </c>
      <c r="J3821">
        <v>1435554104</v>
      </c>
      <c r="K3821" t="b">
        <v>0</v>
      </c>
      <c r="L3821">
        <v>26</v>
      </c>
      <c r="M3821">
        <f t="shared" si="355"/>
        <v>40.92</v>
      </c>
      <c r="N3821" t="b">
        <v>1</v>
      </c>
      <c r="O3821">
        <f t="shared" si="358"/>
        <v>106</v>
      </c>
      <c r="P3821" t="s">
        <v>8271</v>
      </c>
      <c r="Q3821" t="str">
        <f t="shared" si="359"/>
        <v>theater</v>
      </c>
      <c r="R3821" t="str">
        <f t="shared" si="360"/>
        <v>plays</v>
      </c>
      <c r="S3821" s="7">
        <f t="shared" si="356"/>
        <v>42202.876388888893</v>
      </c>
      <c r="T3821" s="7">
        <f t="shared" si="357"/>
        <v>42184.209537037037</v>
      </c>
    </row>
    <row r="3822" spans="1:20" ht="43.2" hidden="1" x14ac:dyDescent="0.5500000000000000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5">
        <v>1436110717</v>
      </c>
      <c r="J3822">
        <v>1433518717</v>
      </c>
      <c r="K3822" t="b">
        <v>0</v>
      </c>
      <c r="L3822">
        <v>20</v>
      </c>
      <c r="M3822">
        <f t="shared" si="355"/>
        <v>21.5</v>
      </c>
      <c r="N3822" t="b">
        <v>1</v>
      </c>
      <c r="O3822">
        <f t="shared" si="358"/>
        <v>143</v>
      </c>
      <c r="P3822" t="s">
        <v>8271</v>
      </c>
      <c r="Q3822" t="str">
        <f t="shared" si="359"/>
        <v>theater</v>
      </c>
      <c r="R3822" t="str">
        <f t="shared" si="360"/>
        <v>plays</v>
      </c>
      <c r="S3822" s="7">
        <f t="shared" si="356"/>
        <v>42190.651817129634</v>
      </c>
      <c r="T3822" s="7">
        <f t="shared" si="357"/>
        <v>42160.651817129634</v>
      </c>
    </row>
    <row r="3823" spans="1:20" ht="43.2" x14ac:dyDescent="0.5500000000000000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5">
        <v>1451881207</v>
      </c>
      <c r="J3823">
        <v>1449116407</v>
      </c>
      <c r="K3823" t="b">
        <v>0</v>
      </c>
      <c r="L3823">
        <v>46</v>
      </c>
      <c r="M3823">
        <f t="shared" si="355"/>
        <v>79.540000000000006</v>
      </c>
      <c r="N3823" t="b">
        <v>1</v>
      </c>
      <c r="O3823">
        <f t="shared" si="358"/>
        <v>105</v>
      </c>
      <c r="P3823" t="s">
        <v>8271</v>
      </c>
      <c r="Q3823" t="str">
        <f t="shared" si="359"/>
        <v>theater</v>
      </c>
      <c r="R3823" t="str">
        <f t="shared" si="360"/>
        <v>plays</v>
      </c>
      <c r="S3823" s="7">
        <f t="shared" si="356"/>
        <v>42373.180636574078</v>
      </c>
      <c r="T3823" s="7">
        <f t="shared" si="357"/>
        <v>42341.180636574078</v>
      </c>
    </row>
    <row r="3824" spans="1:20" ht="57.6" hidden="1" x14ac:dyDescent="0.5500000000000000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5">
        <v>1453244340</v>
      </c>
      <c r="J3824">
        <v>1448136417</v>
      </c>
      <c r="K3824" t="b">
        <v>0</v>
      </c>
      <c r="L3824">
        <v>76</v>
      </c>
      <c r="M3824">
        <f t="shared" si="355"/>
        <v>72.38</v>
      </c>
      <c r="N3824" t="b">
        <v>1</v>
      </c>
      <c r="O3824">
        <f t="shared" si="358"/>
        <v>110</v>
      </c>
      <c r="P3824" t="s">
        <v>8271</v>
      </c>
      <c r="Q3824" t="str">
        <f t="shared" si="359"/>
        <v>theater</v>
      </c>
      <c r="R3824" t="str">
        <f t="shared" si="360"/>
        <v>plays</v>
      </c>
      <c r="S3824" s="7">
        <f t="shared" si="356"/>
        <v>42388.957638888889</v>
      </c>
      <c r="T3824" s="7">
        <f t="shared" si="357"/>
        <v>42329.838159722218</v>
      </c>
    </row>
    <row r="3825" spans="1:20" ht="43.2" x14ac:dyDescent="0.5500000000000000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5">
        <v>1437364740</v>
      </c>
      <c r="J3825">
        <v>1434405044</v>
      </c>
      <c r="K3825" t="b">
        <v>0</v>
      </c>
      <c r="L3825">
        <v>41</v>
      </c>
      <c r="M3825">
        <f t="shared" si="355"/>
        <v>64.63</v>
      </c>
      <c r="N3825" t="b">
        <v>1</v>
      </c>
      <c r="O3825">
        <f t="shared" si="358"/>
        <v>106</v>
      </c>
      <c r="P3825" t="s">
        <v>8271</v>
      </c>
      <c r="Q3825" t="str">
        <f t="shared" si="359"/>
        <v>theater</v>
      </c>
      <c r="R3825" t="str">
        <f t="shared" si="360"/>
        <v>plays</v>
      </c>
      <c r="S3825" s="7">
        <f t="shared" si="356"/>
        <v>42205.165972222225</v>
      </c>
      <c r="T3825" s="7">
        <f t="shared" si="357"/>
        <v>42170.910231481481</v>
      </c>
    </row>
    <row r="3826" spans="1:20" ht="43.2" hidden="1" x14ac:dyDescent="0.5500000000000000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5">
        <v>1470058860</v>
      </c>
      <c r="J3826">
        <v>1469026903</v>
      </c>
      <c r="K3826" t="b">
        <v>0</v>
      </c>
      <c r="L3826">
        <v>7</v>
      </c>
      <c r="M3826">
        <f t="shared" si="355"/>
        <v>38.57</v>
      </c>
      <c r="N3826" t="b">
        <v>1</v>
      </c>
      <c r="O3826">
        <f t="shared" si="358"/>
        <v>108</v>
      </c>
      <c r="P3826" t="s">
        <v>8271</v>
      </c>
      <c r="Q3826" t="str">
        <f t="shared" si="359"/>
        <v>theater</v>
      </c>
      <c r="R3826" t="str">
        <f t="shared" si="360"/>
        <v>plays</v>
      </c>
      <c r="S3826" s="7">
        <f t="shared" si="356"/>
        <v>42583.570138888885</v>
      </c>
      <c r="T3826" s="7">
        <f t="shared" si="357"/>
        <v>42571.626192129625</v>
      </c>
    </row>
    <row r="3827" spans="1:20" ht="43.2" x14ac:dyDescent="0.5500000000000000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5">
        <v>1434505214</v>
      </c>
      <c r="J3827">
        <v>1432690814</v>
      </c>
      <c r="K3827" t="b">
        <v>0</v>
      </c>
      <c r="L3827">
        <v>49</v>
      </c>
      <c r="M3827">
        <f t="shared" si="355"/>
        <v>107.57</v>
      </c>
      <c r="N3827" t="b">
        <v>1</v>
      </c>
      <c r="O3827">
        <f t="shared" si="358"/>
        <v>105</v>
      </c>
      <c r="P3827" t="s">
        <v>8271</v>
      </c>
      <c r="Q3827" t="str">
        <f t="shared" si="359"/>
        <v>theater</v>
      </c>
      <c r="R3827" t="str">
        <f t="shared" si="360"/>
        <v>plays</v>
      </c>
      <c r="S3827" s="7">
        <f t="shared" si="356"/>
        <v>42172.069606481484</v>
      </c>
      <c r="T3827" s="7">
        <f t="shared" si="357"/>
        <v>42151.069606481484</v>
      </c>
    </row>
    <row r="3828" spans="1:20" ht="28.8" hidden="1" x14ac:dyDescent="0.5500000000000000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5">
        <v>1430993394</v>
      </c>
      <c r="J3828">
        <v>1428401394</v>
      </c>
      <c r="K3828" t="b">
        <v>0</v>
      </c>
      <c r="L3828">
        <v>26</v>
      </c>
      <c r="M3828">
        <f t="shared" si="355"/>
        <v>27.5</v>
      </c>
      <c r="N3828" t="b">
        <v>1</v>
      </c>
      <c r="O3828">
        <f t="shared" si="358"/>
        <v>119</v>
      </c>
      <c r="P3828" t="s">
        <v>8271</v>
      </c>
      <c r="Q3828" t="str">
        <f t="shared" si="359"/>
        <v>theater</v>
      </c>
      <c r="R3828" t="str">
        <f t="shared" si="360"/>
        <v>plays</v>
      </c>
      <c r="S3828" s="7">
        <f t="shared" si="356"/>
        <v>42131.423541666663</v>
      </c>
      <c r="T3828" s="7">
        <f t="shared" si="357"/>
        <v>42101.423541666663</v>
      </c>
    </row>
    <row r="3829" spans="1:20" ht="57.6" hidden="1" x14ac:dyDescent="0.5500000000000000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5">
        <v>1427414400</v>
      </c>
      <c r="J3829">
        <v>1422656201</v>
      </c>
      <c r="K3829" t="b">
        <v>0</v>
      </c>
      <c r="L3829">
        <v>65</v>
      </c>
      <c r="M3829">
        <f t="shared" si="355"/>
        <v>70.459999999999994</v>
      </c>
      <c r="N3829" t="b">
        <v>1</v>
      </c>
      <c r="O3829">
        <f t="shared" si="358"/>
        <v>153</v>
      </c>
      <c r="P3829" t="s">
        <v>8271</v>
      </c>
      <c r="Q3829" t="str">
        <f t="shared" si="359"/>
        <v>theater</v>
      </c>
      <c r="R3829" t="str">
        <f t="shared" si="360"/>
        <v>plays</v>
      </c>
      <c r="S3829" s="7">
        <f t="shared" si="356"/>
        <v>42090</v>
      </c>
      <c r="T3829" s="7">
        <f t="shared" si="357"/>
        <v>42034.928252314814</v>
      </c>
    </row>
    <row r="3830" spans="1:20" ht="43.2" x14ac:dyDescent="0.5500000000000000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5">
        <v>1420033187</v>
      </c>
      <c r="J3830">
        <v>1414845587</v>
      </c>
      <c r="K3830" t="b">
        <v>0</v>
      </c>
      <c r="L3830">
        <v>28</v>
      </c>
      <c r="M3830">
        <f t="shared" si="355"/>
        <v>178.57</v>
      </c>
      <c r="N3830" t="b">
        <v>1</v>
      </c>
      <c r="O3830">
        <f t="shared" si="358"/>
        <v>100</v>
      </c>
      <c r="P3830" t="s">
        <v>8271</v>
      </c>
      <c r="Q3830" t="str">
        <f t="shared" si="359"/>
        <v>theater</v>
      </c>
      <c r="R3830" t="str">
        <f t="shared" si="360"/>
        <v>plays</v>
      </c>
      <c r="S3830" s="7">
        <f t="shared" si="356"/>
        <v>42004.569293981483</v>
      </c>
      <c r="T3830" s="7">
        <f t="shared" si="357"/>
        <v>41944.527627314819</v>
      </c>
    </row>
    <row r="3831" spans="1:20" ht="43.2" x14ac:dyDescent="0.5500000000000000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5">
        <v>1472676371</v>
      </c>
      <c r="J3831">
        <v>1470948371</v>
      </c>
      <c r="K3831" t="b">
        <v>0</v>
      </c>
      <c r="L3831">
        <v>8</v>
      </c>
      <c r="M3831">
        <f t="shared" si="355"/>
        <v>62.63</v>
      </c>
      <c r="N3831" t="b">
        <v>1</v>
      </c>
      <c r="O3831">
        <f t="shared" si="358"/>
        <v>100</v>
      </c>
      <c r="P3831" t="s">
        <v>8271</v>
      </c>
      <c r="Q3831" t="str">
        <f t="shared" si="359"/>
        <v>theater</v>
      </c>
      <c r="R3831" t="str">
        <f t="shared" si="360"/>
        <v>plays</v>
      </c>
      <c r="S3831" s="7">
        <f t="shared" si="356"/>
        <v>42613.865405092598</v>
      </c>
      <c r="T3831" s="7">
        <f t="shared" si="357"/>
        <v>42593.865405092598</v>
      </c>
    </row>
    <row r="3832" spans="1:20" ht="43.2" x14ac:dyDescent="0.5500000000000000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5">
        <v>1464371211</v>
      </c>
      <c r="J3832">
        <v>1463161611</v>
      </c>
      <c r="K3832" t="b">
        <v>0</v>
      </c>
      <c r="L3832">
        <v>3</v>
      </c>
      <c r="M3832">
        <f t="shared" si="355"/>
        <v>75</v>
      </c>
      <c r="N3832" t="b">
        <v>1</v>
      </c>
      <c r="O3832">
        <f t="shared" si="358"/>
        <v>225</v>
      </c>
      <c r="P3832" t="s">
        <v>8271</v>
      </c>
      <c r="Q3832" t="str">
        <f t="shared" si="359"/>
        <v>theater</v>
      </c>
      <c r="R3832" t="str">
        <f t="shared" si="360"/>
        <v>plays</v>
      </c>
      <c r="S3832" s="7">
        <f t="shared" si="356"/>
        <v>42517.740868055553</v>
      </c>
      <c r="T3832" s="7">
        <f t="shared" si="357"/>
        <v>42503.740868055553</v>
      </c>
    </row>
    <row r="3833" spans="1:20" ht="43.2" x14ac:dyDescent="0.5500000000000000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5">
        <v>1415222545</v>
      </c>
      <c r="J3833">
        <v>1413404545</v>
      </c>
      <c r="K3833" t="b">
        <v>0</v>
      </c>
      <c r="L3833">
        <v>9</v>
      </c>
      <c r="M3833">
        <f t="shared" si="355"/>
        <v>58.9</v>
      </c>
      <c r="N3833" t="b">
        <v>1</v>
      </c>
      <c r="O3833">
        <f t="shared" si="358"/>
        <v>106</v>
      </c>
      <c r="P3833" t="s">
        <v>8271</v>
      </c>
      <c r="Q3833" t="str">
        <f t="shared" si="359"/>
        <v>theater</v>
      </c>
      <c r="R3833" t="str">
        <f t="shared" si="360"/>
        <v>plays</v>
      </c>
      <c r="S3833" s="7">
        <f t="shared" si="356"/>
        <v>41948.890567129631</v>
      </c>
      <c r="T3833" s="7">
        <f t="shared" si="357"/>
        <v>41927.848900462966</v>
      </c>
    </row>
    <row r="3834" spans="1:20" ht="43.2" x14ac:dyDescent="0.5500000000000000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5">
        <v>1455936335</v>
      </c>
      <c r="J3834">
        <v>1452048335</v>
      </c>
      <c r="K3834" t="b">
        <v>0</v>
      </c>
      <c r="L3834">
        <v>9</v>
      </c>
      <c r="M3834">
        <f t="shared" si="355"/>
        <v>139.56</v>
      </c>
      <c r="N3834" t="b">
        <v>1</v>
      </c>
      <c r="O3834">
        <f t="shared" si="358"/>
        <v>105</v>
      </c>
      <c r="P3834" t="s">
        <v>8271</v>
      </c>
      <c r="Q3834" t="str">
        <f t="shared" si="359"/>
        <v>theater</v>
      </c>
      <c r="R3834" t="str">
        <f t="shared" si="360"/>
        <v>plays</v>
      </c>
      <c r="S3834" s="7">
        <f t="shared" si="356"/>
        <v>42420.114988425921</v>
      </c>
      <c r="T3834" s="7">
        <f t="shared" si="357"/>
        <v>42375.114988425921</v>
      </c>
    </row>
    <row r="3835" spans="1:20" ht="43.2" hidden="1" x14ac:dyDescent="0.5500000000000000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5">
        <v>1417460940</v>
      </c>
      <c r="J3835">
        <v>1416516972</v>
      </c>
      <c r="K3835" t="b">
        <v>0</v>
      </c>
      <c r="L3835">
        <v>20</v>
      </c>
      <c r="M3835">
        <f t="shared" si="355"/>
        <v>70</v>
      </c>
      <c r="N3835" t="b">
        <v>1</v>
      </c>
      <c r="O3835">
        <f t="shared" si="358"/>
        <v>117</v>
      </c>
      <c r="P3835" t="s">
        <v>8271</v>
      </c>
      <c r="Q3835" t="str">
        <f t="shared" si="359"/>
        <v>theater</v>
      </c>
      <c r="R3835" t="str">
        <f t="shared" si="360"/>
        <v>plays</v>
      </c>
      <c r="S3835" s="7">
        <f t="shared" si="356"/>
        <v>41974.797916666663</v>
      </c>
      <c r="T3835" s="7">
        <f t="shared" si="357"/>
        <v>41963.872361111105</v>
      </c>
    </row>
    <row r="3836" spans="1:20" ht="43.2" hidden="1" x14ac:dyDescent="0.5500000000000000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5">
        <v>1434624067</v>
      </c>
      <c r="J3836">
        <v>1432032067</v>
      </c>
      <c r="K3836" t="b">
        <v>0</v>
      </c>
      <c r="L3836">
        <v>57</v>
      </c>
      <c r="M3836">
        <f t="shared" si="355"/>
        <v>57.39</v>
      </c>
      <c r="N3836" t="b">
        <v>1</v>
      </c>
      <c r="O3836">
        <f t="shared" si="358"/>
        <v>109</v>
      </c>
      <c r="P3836" t="s">
        <v>8271</v>
      </c>
      <c r="Q3836" t="str">
        <f t="shared" si="359"/>
        <v>theater</v>
      </c>
      <c r="R3836" t="str">
        <f t="shared" si="360"/>
        <v>plays</v>
      </c>
      <c r="S3836" s="7">
        <f t="shared" si="356"/>
        <v>42173.445219907408</v>
      </c>
      <c r="T3836" s="7">
        <f t="shared" si="357"/>
        <v>42143.445219907408</v>
      </c>
    </row>
    <row r="3837" spans="1:20" ht="43.2" hidden="1" x14ac:dyDescent="0.5500000000000000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5">
        <v>1461278208</v>
      </c>
      <c r="J3837">
        <v>1459463808</v>
      </c>
      <c r="K3837" t="b">
        <v>0</v>
      </c>
      <c r="L3837">
        <v>8</v>
      </c>
      <c r="M3837">
        <f t="shared" si="355"/>
        <v>40</v>
      </c>
      <c r="N3837" t="b">
        <v>1</v>
      </c>
      <c r="O3837">
        <f t="shared" si="358"/>
        <v>160</v>
      </c>
      <c r="P3837" t="s">
        <v>8271</v>
      </c>
      <c r="Q3837" t="str">
        <f t="shared" si="359"/>
        <v>theater</v>
      </c>
      <c r="R3837" t="str">
        <f t="shared" si="360"/>
        <v>plays</v>
      </c>
      <c r="S3837" s="7">
        <f t="shared" si="356"/>
        <v>42481.94222222222</v>
      </c>
      <c r="T3837" s="7">
        <f t="shared" si="357"/>
        <v>42460.94222222222</v>
      </c>
    </row>
    <row r="3838" spans="1:20" ht="43.2" x14ac:dyDescent="0.5500000000000000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5">
        <v>1470197340</v>
      </c>
      <c r="J3838">
        <v>1467497652</v>
      </c>
      <c r="K3838" t="b">
        <v>0</v>
      </c>
      <c r="L3838">
        <v>14</v>
      </c>
      <c r="M3838">
        <f t="shared" si="355"/>
        <v>64.290000000000006</v>
      </c>
      <c r="N3838" t="b">
        <v>1</v>
      </c>
      <c r="O3838">
        <f t="shared" si="358"/>
        <v>113</v>
      </c>
      <c r="P3838" t="s">
        <v>8271</v>
      </c>
      <c r="Q3838" t="str">
        <f t="shared" si="359"/>
        <v>theater</v>
      </c>
      <c r="R3838" t="str">
        <f t="shared" si="360"/>
        <v>plays</v>
      </c>
      <c r="S3838" s="7">
        <f t="shared" si="356"/>
        <v>42585.172916666663</v>
      </c>
      <c r="T3838" s="7">
        <f t="shared" si="357"/>
        <v>42553.926527777774</v>
      </c>
    </row>
    <row r="3839" spans="1:20" ht="28.8" hidden="1" x14ac:dyDescent="0.5500000000000000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5">
        <v>1435947758</v>
      </c>
      <c r="J3839">
        <v>1432837358</v>
      </c>
      <c r="K3839" t="b">
        <v>0</v>
      </c>
      <c r="L3839">
        <v>17</v>
      </c>
      <c r="M3839">
        <f t="shared" si="355"/>
        <v>120.12</v>
      </c>
      <c r="N3839" t="b">
        <v>1</v>
      </c>
      <c r="O3839">
        <f t="shared" si="358"/>
        <v>102</v>
      </c>
      <c r="P3839" t="s">
        <v>8271</v>
      </c>
      <c r="Q3839" t="str">
        <f t="shared" si="359"/>
        <v>theater</v>
      </c>
      <c r="R3839" t="str">
        <f t="shared" si="360"/>
        <v>plays</v>
      </c>
      <c r="S3839" s="7">
        <f t="shared" si="356"/>
        <v>42188.765717592592</v>
      </c>
      <c r="T3839" s="7">
        <f t="shared" si="357"/>
        <v>42152.765717592592</v>
      </c>
    </row>
    <row r="3840" spans="1:20" ht="57.6" hidden="1" x14ac:dyDescent="0.5500000000000000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5">
        <v>1432314209</v>
      </c>
      <c r="J3840">
        <v>1429722209</v>
      </c>
      <c r="K3840" t="b">
        <v>0</v>
      </c>
      <c r="L3840">
        <v>100</v>
      </c>
      <c r="M3840">
        <f t="shared" si="355"/>
        <v>1008.24</v>
      </c>
      <c r="N3840" t="b">
        <v>1</v>
      </c>
      <c r="O3840">
        <f t="shared" si="358"/>
        <v>101</v>
      </c>
      <c r="P3840" t="s">
        <v>8271</v>
      </c>
      <c r="Q3840" t="str">
        <f t="shared" si="359"/>
        <v>theater</v>
      </c>
      <c r="R3840" t="str">
        <f t="shared" si="360"/>
        <v>plays</v>
      </c>
      <c r="S3840" s="7">
        <f t="shared" si="356"/>
        <v>42146.710752314815</v>
      </c>
      <c r="T3840" s="7">
        <f t="shared" si="357"/>
        <v>42116.710752314815</v>
      </c>
    </row>
    <row r="3841" spans="1:20" ht="43.2" x14ac:dyDescent="0.5500000000000000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5">
        <v>1438226724</v>
      </c>
      <c r="J3841">
        <v>1433042724</v>
      </c>
      <c r="K3841" t="b">
        <v>0</v>
      </c>
      <c r="L3841">
        <v>32</v>
      </c>
      <c r="M3841">
        <f t="shared" si="355"/>
        <v>63.28</v>
      </c>
      <c r="N3841" t="b">
        <v>1</v>
      </c>
      <c r="O3841">
        <f t="shared" si="358"/>
        <v>101</v>
      </c>
      <c r="P3841" t="s">
        <v>8271</v>
      </c>
      <c r="Q3841" t="str">
        <f t="shared" si="359"/>
        <v>theater</v>
      </c>
      <c r="R3841" t="str">
        <f t="shared" si="360"/>
        <v>plays</v>
      </c>
      <c r="S3841" s="7">
        <f t="shared" si="356"/>
        <v>42215.142638888887</v>
      </c>
      <c r="T3841" s="7">
        <f t="shared" si="357"/>
        <v>42155.142638888887</v>
      </c>
    </row>
    <row r="3842" spans="1:20" ht="43.2" hidden="1" x14ac:dyDescent="0.5500000000000000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5">
        <v>1459180229</v>
      </c>
      <c r="J3842">
        <v>1457023829</v>
      </c>
      <c r="K3842" t="b">
        <v>0</v>
      </c>
      <c r="L3842">
        <v>3</v>
      </c>
      <c r="M3842">
        <f t="shared" ref="M3842:M3905" si="361">IF(L3842=0,0,ROUND(E3842/L3842,2))</f>
        <v>21.67</v>
      </c>
      <c r="N3842" t="b">
        <v>1</v>
      </c>
      <c r="O3842">
        <f t="shared" si="358"/>
        <v>6500</v>
      </c>
      <c r="P3842" t="s">
        <v>8271</v>
      </c>
      <c r="Q3842" t="str">
        <f t="shared" si="359"/>
        <v>theater</v>
      </c>
      <c r="R3842" t="str">
        <f t="shared" si="360"/>
        <v>plays</v>
      </c>
      <c r="S3842" s="7">
        <f t="shared" ref="S3842:S3905" si="362">(((I3842/60)/60)/24)+DATE(1970,1,1)</f>
        <v>42457.660057870366</v>
      </c>
      <c r="T3842" s="7">
        <f t="shared" ref="T3842:T3905" si="363">(((J3842/60)/60)/24)+DATE(1970,1,1)</f>
        <v>42432.701724537037</v>
      </c>
    </row>
    <row r="3843" spans="1:20" ht="43.2" x14ac:dyDescent="0.5500000000000000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5">
        <v>1405882287</v>
      </c>
      <c r="J3843">
        <v>1400698287</v>
      </c>
      <c r="K3843" t="b">
        <v>1</v>
      </c>
      <c r="L3843">
        <v>34</v>
      </c>
      <c r="M3843">
        <f t="shared" si="361"/>
        <v>25.65</v>
      </c>
      <c r="N3843" t="b">
        <v>0</v>
      </c>
      <c r="O3843">
        <f t="shared" ref="O3843:O3906" si="364">ROUND(($E3843*100)/$D3843,0)</f>
        <v>9</v>
      </c>
      <c r="P3843" t="s">
        <v>8271</v>
      </c>
      <c r="Q3843" t="str">
        <f t="shared" ref="Q3843:Q3906" si="365">LEFT(P3843,FIND("/",P3843)-1)</f>
        <v>theater</v>
      </c>
      <c r="R3843" t="str">
        <f t="shared" si="360"/>
        <v>plays</v>
      </c>
      <c r="S3843" s="7">
        <f t="shared" si="362"/>
        <v>41840.785729166666</v>
      </c>
      <c r="T3843" s="7">
        <f t="shared" si="363"/>
        <v>41780.785729166666</v>
      </c>
    </row>
    <row r="3844" spans="1:20" ht="43.2" hidden="1" x14ac:dyDescent="0.5500000000000000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5">
        <v>1399809052</v>
      </c>
      <c r="J3844">
        <v>1397217052</v>
      </c>
      <c r="K3844" t="b">
        <v>1</v>
      </c>
      <c r="L3844">
        <v>23</v>
      </c>
      <c r="M3844">
        <f t="shared" si="361"/>
        <v>47.7</v>
      </c>
      <c r="N3844" t="b">
        <v>0</v>
      </c>
      <c r="O3844">
        <f t="shared" si="364"/>
        <v>22</v>
      </c>
      <c r="P3844" t="s">
        <v>8271</v>
      </c>
      <c r="Q3844" t="str">
        <f t="shared" si="365"/>
        <v>theater</v>
      </c>
      <c r="R3844" t="str">
        <f t="shared" si="360"/>
        <v>plays</v>
      </c>
      <c r="S3844" s="7">
        <f t="shared" si="362"/>
        <v>41770.493657407409</v>
      </c>
      <c r="T3844" s="7">
        <f t="shared" si="363"/>
        <v>41740.493657407409</v>
      </c>
    </row>
    <row r="3845" spans="1:20" ht="43.2" x14ac:dyDescent="0.5500000000000000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5">
        <v>1401587064</v>
      </c>
      <c r="J3845">
        <v>1399427064</v>
      </c>
      <c r="K3845" t="b">
        <v>1</v>
      </c>
      <c r="L3845">
        <v>19</v>
      </c>
      <c r="M3845">
        <f t="shared" si="361"/>
        <v>56.05</v>
      </c>
      <c r="N3845" t="b">
        <v>0</v>
      </c>
      <c r="O3845">
        <f t="shared" si="364"/>
        <v>21</v>
      </c>
      <c r="P3845" t="s">
        <v>8271</v>
      </c>
      <c r="Q3845" t="str">
        <f t="shared" si="365"/>
        <v>theater</v>
      </c>
      <c r="R3845" t="str">
        <f t="shared" si="360"/>
        <v>plays</v>
      </c>
      <c r="S3845" s="7">
        <f t="shared" si="362"/>
        <v>41791.072500000002</v>
      </c>
      <c r="T3845" s="7">
        <f t="shared" si="363"/>
        <v>41766.072500000002</v>
      </c>
    </row>
    <row r="3846" spans="1:20" ht="43.2" x14ac:dyDescent="0.5500000000000000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5">
        <v>1401778740</v>
      </c>
      <c r="J3846">
        <v>1399474134</v>
      </c>
      <c r="K3846" t="b">
        <v>1</v>
      </c>
      <c r="L3846">
        <v>50</v>
      </c>
      <c r="M3846">
        <f t="shared" si="361"/>
        <v>81.319999999999993</v>
      </c>
      <c r="N3846" t="b">
        <v>0</v>
      </c>
      <c r="O3846">
        <f t="shared" si="364"/>
        <v>41</v>
      </c>
      <c r="P3846" t="s">
        <v>8271</v>
      </c>
      <c r="Q3846" t="str">
        <f t="shared" si="365"/>
        <v>theater</v>
      </c>
      <c r="R3846" t="str">
        <f t="shared" si="360"/>
        <v>plays</v>
      </c>
      <c r="S3846" s="7">
        <f t="shared" si="362"/>
        <v>41793.290972222225</v>
      </c>
      <c r="T3846" s="7">
        <f t="shared" si="363"/>
        <v>41766.617291666669</v>
      </c>
    </row>
    <row r="3847" spans="1:20" ht="57.6" x14ac:dyDescent="0.5500000000000000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5">
        <v>1443711774</v>
      </c>
      <c r="J3847">
        <v>1441119774</v>
      </c>
      <c r="K3847" t="b">
        <v>1</v>
      </c>
      <c r="L3847">
        <v>12</v>
      </c>
      <c r="M3847">
        <f t="shared" si="361"/>
        <v>70.17</v>
      </c>
      <c r="N3847" t="b">
        <v>0</v>
      </c>
      <c r="O3847">
        <f t="shared" si="364"/>
        <v>2</v>
      </c>
      <c r="P3847" t="s">
        <v>8271</v>
      </c>
      <c r="Q3847" t="str">
        <f t="shared" si="365"/>
        <v>theater</v>
      </c>
      <c r="R3847" t="str">
        <f t="shared" si="360"/>
        <v>plays</v>
      </c>
      <c r="S3847" s="7">
        <f t="shared" si="362"/>
        <v>42278.627013888887</v>
      </c>
      <c r="T3847" s="7">
        <f t="shared" si="363"/>
        <v>42248.627013888887</v>
      </c>
    </row>
    <row r="3848" spans="1:20" ht="43.2" x14ac:dyDescent="0.5500000000000000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5">
        <v>1412405940</v>
      </c>
      <c r="J3848">
        <v>1409721542</v>
      </c>
      <c r="K3848" t="b">
        <v>1</v>
      </c>
      <c r="L3848">
        <v>8</v>
      </c>
      <c r="M3848">
        <f t="shared" si="361"/>
        <v>23.63</v>
      </c>
      <c r="N3848" t="b">
        <v>0</v>
      </c>
      <c r="O3848">
        <f t="shared" si="364"/>
        <v>3</v>
      </c>
      <c r="P3848" t="s">
        <v>8271</v>
      </c>
      <c r="Q3848" t="str">
        <f t="shared" si="365"/>
        <v>theater</v>
      </c>
      <c r="R3848" t="str">
        <f t="shared" si="360"/>
        <v>plays</v>
      </c>
      <c r="S3848" s="7">
        <f t="shared" si="362"/>
        <v>41916.290972222225</v>
      </c>
      <c r="T3848" s="7">
        <f t="shared" si="363"/>
        <v>41885.221550925926</v>
      </c>
    </row>
    <row r="3849" spans="1:20" ht="43.2" x14ac:dyDescent="0.5500000000000000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5">
        <v>1437283391</v>
      </c>
      <c r="J3849">
        <v>1433395391</v>
      </c>
      <c r="K3849" t="b">
        <v>1</v>
      </c>
      <c r="L3849">
        <v>9</v>
      </c>
      <c r="M3849">
        <f t="shared" si="361"/>
        <v>188.56</v>
      </c>
      <c r="N3849" t="b">
        <v>0</v>
      </c>
      <c r="O3849">
        <f t="shared" si="364"/>
        <v>16</v>
      </c>
      <c r="P3849" t="s">
        <v>8271</v>
      </c>
      <c r="Q3849" t="str">
        <f t="shared" si="365"/>
        <v>theater</v>
      </c>
      <c r="R3849" t="str">
        <f t="shared" si="360"/>
        <v>plays</v>
      </c>
      <c r="S3849" s="7">
        <f t="shared" si="362"/>
        <v>42204.224432870367</v>
      </c>
      <c r="T3849" s="7">
        <f t="shared" si="363"/>
        <v>42159.224432870367</v>
      </c>
    </row>
    <row r="3850" spans="1:20" ht="43.2" x14ac:dyDescent="0.5500000000000000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5">
        <v>1445196989</v>
      </c>
      <c r="J3850">
        <v>1442604989</v>
      </c>
      <c r="K3850" t="b">
        <v>1</v>
      </c>
      <c r="L3850">
        <v>43</v>
      </c>
      <c r="M3850">
        <f t="shared" si="361"/>
        <v>49.51</v>
      </c>
      <c r="N3850" t="b">
        <v>0</v>
      </c>
      <c r="O3850">
        <f t="shared" si="364"/>
        <v>16</v>
      </c>
      <c r="P3850" t="s">
        <v>8271</v>
      </c>
      <c r="Q3850" t="str">
        <f t="shared" si="365"/>
        <v>theater</v>
      </c>
      <c r="R3850" t="str">
        <f t="shared" si="360"/>
        <v>plays</v>
      </c>
      <c r="S3850" s="7">
        <f t="shared" si="362"/>
        <v>42295.817002314812</v>
      </c>
      <c r="T3850" s="7">
        <f t="shared" si="363"/>
        <v>42265.817002314812</v>
      </c>
    </row>
    <row r="3851" spans="1:20" ht="43.2" hidden="1" x14ac:dyDescent="0.5500000000000000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5">
        <v>1434047084</v>
      </c>
      <c r="J3851">
        <v>1431455084</v>
      </c>
      <c r="K3851" t="b">
        <v>1</v>
      </c>
      <c r="L3851">
        <v>28</v>
      </c>
      <c r="M3851">
        <f t="shared" si="361"/>
        <v>75.459999999999994</v>
      </c>
      <c r="N3851" t="b">
        <v>0</v>
      </c>
      <c r="O3851">
        <f t="shared" si="364"/>
        <v>7</v>
      </c>
      <c r="P3851" t="s">
        <v>8271</v>
      </c>
      <c r="Q3851" t="str">
        <f t="shared" si="365"/>
        <v>theater</v>
      </c>
      <c r="R3851" t="str">
        <f t="shared" ref="R3851:R3914" si="366">RIGHT(P3851,LEN(P3851)-FIND("/",P3851))</f>
        <v>plays</v>
      </c>
      <c r="S3851" s="7">
        <f t="shared" si="362"/>
        <v>42166.767175925925</v>
      </c>
      <c r="T3851" s="7">
        <f t="shared" si="363"/>
        <v>42136.767175925925</v>
      </c>
    </row>
    <row r="3852" spans="1:20" ht="28.8" x14ac:dyDescent="0.5500000000000000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5">
        <v>1420081143</v>
      </c>
      <c r="J3852">
        <v>1417489143</v>
      </c>
      <c r="K3852" t="b">
        <v>1</v>
      </c>
      <c r="L3852">
        <v>4</v>
      </c>
      <c r="M3852">
        <f t="shared" si="361"/>
        <v>9.5</v>
      </c>
      <c r="N3852" t="b">
        <v>0</v>
      </c>
      <c r="O3852">
        <f t="shared" si="364"/>
        <v>4</v>
      </c>
      <c r="P3852" t="s">
        <v>8271</v>
      </c>
      <c r="Q3852" t="str">
        <f t="shared" si="365"/>
        <v>theater</v>
      </c>
      <c r="R3852" t="str">
        <f t="shared" si="366"/>
        <v>plays</v>
      </c>
      <c r="S3852" s="7">
        <f t="shared" si="362"/>
        <v>42005.124340277776</v>
      </c>
      <c r="T3852" s="7">
        <f t="shared" si="363"/>
        <v>41975.124340277776</v>
      </c>
    </row>
    <row r="3853" spans="1:20" ht="43.2" hidden="1" x14ac:dyDescent="0.5500000000000000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5">
        <v>1437129179</v>
      </c>
      <c r="J3853">
        <v>1434537179</v>
      </c>
      <c r="K3853" t="b">
        <v>1</v>
      </c>
      <c r="L3853">
        <v>24</v>
      </c>
      <c r="M3853">
        <f t="shared" si="361"/>
        <v>35.5</v>
      </c>
      <c r="N3853" t="b">
        <v>0</v>
      </c>
      <c r="O3853">
        <f t="shared" si="364"/>
        <v>34</v>
      </c>
      <c r="P3853" t="s">
        <v>8271</v>
      </c>
      <c r="Q3853" t="str">
        <f t="shared" si="365"/>
        <v>theater</v>
      </c>
      <c r="R3853" t="str">
        <f t="shared" si="366"/>
        <v>plays</v>
      </c>
      <c r="S3853" s="7">
        <f t="shared" si="362"/>
        <v>42202.439571759256</v>
      </c>
      <c r="T3853" s="7">
        <f t="shared" si="363"/>
        <v>42172.439571759256</v>
      </c>
    </row>
    <row r="3854" spans="1:20" ht="43.2" x14ac:dyDescent="0.5500000000000000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5">
        <v>1427427276</v>
      </c>
      <c r="J3854">
        <v>1425270876</v>
      </c>
      <c r="K3854" t="b">
        <v>0</v>
      </c>
      <c r="L3854">
        <v>2</v>
      </c>
      <c r="M3854">
        <f t="shared" si="361"/>
        <v>10</v>
      </c>
      <c r="N3854" t="b">
        <v>0</v>
      </c>
      <c r="O3854">
        <f t="shared" si="364"/>
        <v>0</v>
      </c>
      <c r="P3854" t="s">
        <v>8271</v>
      </c>
      <c r="Q3854" t="str">
        <f t="shared" si="365"/>
        <v>theater</v>
      </c>
      <c r="R3854" t="str">
        <f t="shared" si="366"/>
        <v>plays</v>
      </c>
      <c r="S3854" s="7">
        <f t="shared" si="362"/>
        <v>42090.149027777778</v>
      </c>
      <c r="T3854" s="7">
        <f t="shared" si="363"/>
        <v>42065.190694444449</v>
      </c>
    </row>
    <row r="3855" spans="1:20" ht="28.8" x14ac:dyDescent="0.5500000000000000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5">
        <v>1409602178</v>
      </c>
      <c r="J3855">
        <v>1406578178</v>
      </c>
      <c r="K3855" t="b">
        <v>0</v>
      </c>
      <c r="L3855">
        <v>2</v>
      </c>
      <c r="M3855">
        <f t="shared" si="361"/>
        <v>13</v>
      </c>
      <c r="N3855" t="b">
        <v>0</v>
      </c>
      <c r="O3855">
        <f t="shared" si="364"/>
        <v>0</v>
      </c>
      <c r="P3855" t="s">
        <v>8271</v>
      </c>
      <c r="Q3855" t="str">
        <f t="shared" si="365"/>
        <v>theater</v>
      </c>
      <c r="R3855" t="str">
        <f t="shared" si="366"/>
        <v>plays</v>
      </c>
      <c r="S3855" s="7">
        <f t="shared" si="362"/>
        <v>41883.84002314815</v>
      </c>
      <c r="T3855" s="7">
        <f t="shared" si="363"/>
        <v>41848.84002314815</v>
      </c>
    </row>
    <row r="3856" spans="1:20" ht="28.8" x14ac:dyDescent="0.5500000000000000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5">
        <v>1431206058</v>
      </c>
      <c r="J3856">
        <v>1428614058</v>
      </c>
      <c r="K3856" t="b">
        <v>0</v>
      </c>
      <c r="L3856">
        <v>20</v>
      </c>
      <c r="M3856">
        <f t="shared" si="361"/>
        <v>89.4</v>
      </c>
      <c r="N3856" t="b">
        <v>0</v>
      </c>
      <c r="O3856">
        <f t="shared" si="364"/>
        <v>16</v>
      </c>
      <c r="P3856" t="s">
        <v>8271</v>
      </c>
      <c r="Q3856" t="str">
        <f t="shared" si="365"/>
        <v>theater</v>
      </c>
      <c r="R3856" t="str">
        <f t="shared" si="366"/>
        <v>plays</v>
      </c>
      <c r="S3856" s="7">
        <f t="shared" si="362"/>
        <v>42133.884930555556</v>
      </c>
      <c r="T3856" s="7">
        <f t="shared" si="363"/>
        <v>42103.884930555556</v>
      </c>
    </row>
    <row r="3857" spans="1:20" ht="43.2" x14ac:dyDescent="0.5500000000000000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5">
        <v>1427408271</v>
      </c>
      <c r="J3857">
        <v>1424819871</v>
      </c>
      <c r="K3857" t="b">
        <v>0</v>
      </c>
      <c r="L3857">
        <v>1</v>
      </c>
      <c r="M3857">
        <f t="shared" si="361"/>
        <v>25</v>
      </c>
      <c r="N3857" t="b">
        <v>0</v>
      </c>
      <c r="O3857">
        <f t="shared" si="364"/>
        <v>3</v>
      </c>
      <c r="P3857" t="s">
        <v>8271</v>
      </c>
      <c r="Q3857" t="str">
        <f t="shared" si="365"/>
        <v>theater</v>
      </c>
      <c r="R3857" t="str">
        <f t="shared" si="366"/>
        <v>plays</v>
      </c>
      <c r="S3857" s="7">
        <f t="shared" si="362"/>
        <v>42089.929062499999</v>
      </c>
      <c r="T3857" s="7">
        <f t="shared" si="363"/>
        <v>42059.970729166671</v>
      </c>
    </row>
    <row r="3858" spans="1:20" ht="43.2" x14ac:dyDescent="0.5500000000000000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5">
        <v>1425833403</v>
      </c>
      <c r="J3858">
        <v>1423245003</v>
      </c>
      <c r="K3858" t="b">
        <v>0</v>
      </c>
      <c r="L3858">
        <v>1</v>
      </c>
      <c r="M3858">
        <f t="shared" si="361"/>
        <v>1</v>
      </c>
      <c r="N3858" t="b">
        <v>0</v>
      </c>
      <c r="O3858">
        <f t="shared" si="364"/>
        <v>0</v>
      </c>
      <c r="P3858" t="s">
        <v>8271</v>
      </c>
      <c r="Q3858" t="str">
        <f t="shared" si="365"/>
        <v>theater</v>
      </c>
      <c r="R3858" t="str">
        <f t="shared" si="366"/>
        <v>plays</v>
      </c>
      <c r="S3858" s="7">
        <f t="shared" si="362"/>
        <v>42071.701423611114</v>
      </c>
      <c r="T3858" s="7">
        <f t="shared" si="363"/>
        <v>42041.743090277778</v>
      </c>
    </row>
    <row r="3859" spans="1:20" ht="43.2" x14ac:dyDescent="0.5500000000000000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5">
        <v>1406913120</v>
      </c>
      <c r="J3859">
        <v>1404927690</v>
      </c>
      <c r="K3859" t="b">
        <v>0</v>
      </c>
      <c r="L3859">
        <v>4</v>
      </c>
      <c r="M3859">
        <f t="shared" si="361"/>
        <v>65</v>
      </c>
      <c r="N3859" t="b">
        <v>0</v>
      </c>
      <c r="O3859">
        <f t="shared" si="364"/>
        <v>5</v>
      </c>
      <c r="P3859" t="s">
        <v>8271</v>
      </c>
      <c r="Q3859" t="str">
        <f t="shared" si="365"/>
        <v>theater</v>
      </c>
      <c r="R3859" t="str">
        <f t="shared" si="366"/>
        <v>plays</v>
      </c>
      <c r="S3859" s="7">
        <f t="shared" si="362"/>
        <v>41852.716666666667</v>
      </c>
      <c r="T3859" s="7">
        <f t="shared" si="363"/>
        <v>41829.73715277778</v>
      </c>
    </row>
    <row r="3860" spans="1:20" ht="43.2" hidden="1" x14ac:dyDescent="0.5500000000000000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5">
        <v>1432328400</v>
      </c>
      <c r="J3860">
        <v>1430734844</v>
      </c>
      <c r="K3860" t="b">
        <v>0</v>
      </c>
      <c r="L3860">
        <v>1</v>
      </c>
      <c r="M3860">
        <f t="shared" si="361"/>
        <v>10</v>
      </c>
      <c r="N3860" t="b">
        <v>0</v>
      </c>
      <c r="O3860">
        <f t="shared" si="364"/>
        <v>2</v>
      </c>
      <c r="P3860" t="s">
        <v>8271</v>
      </c>
      <c r="Q3860" t="str">
        <f t="shared" si="365"/>
        <v>theater</v>
      </c>
      <c r="R3860" t="str">
        <f t="shared" si="366"/>
        <v>plays</v>
      </c>
      <c r="S3860" s="7">
        <f t="shared" si="362"/>
        <v>42146.875</v>
      </c>
      <c r="T3860" s="7">
        <f t="shared" si="363"/>
        <v>42128.431064814817</v>
      </c>
    </row>
    <row r="3861" spans="1:20" ht="43.2" x14ac:dyDescent="0.5500000000000000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5">
        <v>1403730000</v>
      </c>
      <c r="J3861">
        <v>1401485207</v>
      </c>
      <c r="K3861" t="b">
        <v>0</v>
      </c>
      <c r="L3861">
        <v>1</v>
      </c>
      <c r="M3861">
        <f t="shared" si="361"/>
        <v>1</v>
      </c>
      <c r="N3861" t="b">
        <v>0</v>
      </c>
      <c r="O3861">
        <f t="shared" si="364"/>
        <v>0</v>
      </c>
      <c r="P3861" t="s">
        <v>8271</v>
      </c>
      <c r="Q3861" t="str">
        <f t="shared" si="365"/>
        <v>theater</v>
      </c>
      <c r="R3861" t="str">
        <f t="shared" si="366"/>
        <v>plays</v>
      </c>
      <c r="S3861" s="7">
        <f t="shared" si="362"/>
        <v>41815.875</v>
      </c>
      <c r="T3861" s="7">
        <f t="shared" si="363"/>
        <v>41789.893599537041</v>
      </c>
    </row>
    <row r="3862" spans="1:20" ht="43.2" x14ac:dyDescent="0.5500000000000000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5">
        <v>1407858710</v>
      </c>
      <c r="J3862">
        <v>1405266710</v>
      </c>
      <c r="K3862" t="b">
        <v>0</v>
      </c>
      <c r="L3862">
        <v>13</v>
      </c>
      <c r="M3862">
        <f t="shared" si="361"/>
        <v>81.540000000000006</v>
      </c>
      <c r="N3862" t="b">
        <v>0</v>
      </c>
      <c r="O3862">
        <f t="shared" si="364"/>
        <v>18</v>
      </c>
      <c r="P3862" t="s">
        <v>8271</v>
      </c>
      <c r="Q3862" t="str">
        <f t="shared" si="365"/>
        <v>theater</v>
      </c>
      <c r="R3862" t="str">
        <f t="shared" si="366"/>
        <v>plays</v>
      </c>
      <c r="S3862" s="7">
        <f t="shared" si="362"/>
        <v>41863.660995370366</v>
      </c>
      <c r="T3862" s="7">
        <f t="shared" si="363"/>
        <v>41833.660995370366</v>
      </c>
    </row>
    <row r="3863" spans="1:20" x14ac:dyDescent="0.5500000000000000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5">
        <v>1415828820</v>
      </c>
      <c r="J3863">
        <v>1412258977</v>
      </c>
      <c r="K3863" t="b">
        <v>0</v>
      </c>
      <c r="L3863">
        <v>1</v>
      </c>
      <c r="M3863">
        <f t="shared" si="361"/>
        <v>100</v>
      </c>
      <c r="N3863" t="b">
        <v>0</v>
      </c>
      <c r="O3863">
        <f t="shared" si="364"/>
        <v>5</v>
      </c>
      <c r="P3863" t="s">
        <v>8271</v>
      </c>
      <c r="Q3863" t="str">
        <f t="shared" si="365"/>
        <v>theater</v>
      </c>
      <c r="R3863" t="str">
        <f t="shared" si="366"/>
        <v>plays</v>
      </c>
      <c r="S3863" s="7">
        <f t="shared" si="362"/>
        <v>41955.907638888893</v>
      </c>
      <c r="T3863" s="7">
        <f t="shared" si="363"/>
        <v>41914.590011574073</v>
      </c>
    </row>
    <row r="3864" spans="1:20" ht="28.8" x14ac:dyDescent="0.5500000000000000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5">
        <v>1473699540</v>
      </c>
      <c r="J3864">
        <v>1472451356</v>
      </c>
      <c r="K3864" t="b">
        <v>0</v>
      </c>
      <c r="L3864">
        <v>1</v>
      </c>
      <c r="M3864">
        <f t="shared" si="361"/>
        <v>1</v>
      </c>
      <c r="N3864" t="b">
        <v>0</v>
      </c>
      <c r="O3864">
        <f t="shared" si="364"/>
        <v>0</v>
      </c>
      <c r="P3864" t="s">
        <v>8271</v>
      </c>
      <c r="Q3864" t="str">
        <f t="shared" si="365"/>
        <v>theater</v>
      </c>
      <c r="R3864" t="str">
        <f t="shared" si="366"/>
        <v>plays</v>
      </c>
      <c r="S3864" s="7">
        <f t="shared" si="362"/>
        <v>42625.707638888889</v>
      </c>
      <c r="T3864" s="7">
        <f t="shared" si="363"/>
        <v>42611.261064814811</v>
      </c>
    </row>
    <row r="3865" spans="1:20" ht="43.2" x14ac:dyDescent="0.5500000000000000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5">
        <v>1446739905</v>
      </c>
      <c r="J3865">
        <v>1441552305</v>
      </c>
      <c r="K3865" t="b">
        <v>0</v>
      </c>
      <c r="L3865">
        <v>0</v>
      </c>
      <c r="M3865">
        <f t="shared" si="361"/>
        <v>0</v>
      </c>
      <c r="N3865" t="b">
        <v>0</v>
      </c>
      <c r="O3865">
        <f t="shared" si="364"/>
        <v>0</v>
      </c>
      <c r="P3865" t="s">
        <v>8271</v>
      </c>
      <c r="Q3865" t="str">
        <f t="shared" si="365"/>
        <v>theater</v>
      </c>
      <c r="R3865" t="str">
        <f t="shared" si="366"/>
        <v>plays</v>
      </c>
      <c r="S3865" s="7">
        <f t="shared" si="362"/>
        <v>42313.674826388888</v>
      </c>
      <c r="T3865" s="7">
        <f t="shared" si="363"/>
        <v>42253.633159722223</v>
      </c>
    </row>
    <row r="3866" spans="1:20" ht="43.2" x14ac:dyDescent="0.5500000000000000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5">
        <v>1447799054</v>
      </c>
      <c r="J3866">
        <v>1445203454</v>
      </c>
      <c r="K3866" t="b">
        <v>0</v>
      </c>
      <c r="L3866">
        <v>3</v>
      </c>
      <c r="M3866">
        <f t="shared" si="361"/>
        <v>20</v>
      </c>
      <c r="N3866" t="b">
        <v>0</v>
      </c>
      <c r="O3866">
        <f t="shared" si="364"/>
        <v>1</v>
      </c>
      <c r="P3866" t="s">
        <v>8271</v>
      </c>
      <c r="Q3866" t="str">
        <f t="shared" si="365"/>
        <v>theater</v>
      </c>
      <c r="R3866" t="str">
        <f t="shared" si="366"/>
        <v>plays</v>
      </c>
      <c r="S3866" s="7">
        <f t="shared" si="362"/>
        <v>42325.933495370366</v>
      </c>
      <c r="T3866" s="7">
        <f t="shared" si="363"/>
        <v>42295.891828703709</v>
      </c>
    </row>
    <row r="3867" spans="1:20" ht="43.2" hidden="1" x14ac:dyDescent="0.5500000000000000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5">
        <v>1409376600</v>
      </c>
      <c r="J3867">
        <v>1405957098</v>
      </c>
      <c r="K3867" t="b">
        <v>0</v>
      </c>
      <c r="L3867">
        <v>14</v>
      </c>
      <c r="M3867">
        <f t="shared" si="361"/>
        <v>46.43</v>
      </c>
      <c r="N3867" t="b">
        <v>0</v>
      </c>
      <c r="O3867">
        <f t="shared" si="364"/>
        <v>27</v>
      </c>
      <c r="P3867" t="s">
        <v>8271</v>
      </c>
      <c r="Q3867" t="str">
        <f t="shared" si="365"/>
        <v>theater</v>
      </c>
      <c r="R3867" t="str">
        <f t="shared" si="366"/>
        <v>plays</v>
      </c>
      <c r="S3867" s="7">
        <f t="shared" si="362"/>
        <v>41881.229166666664</v>
      </c>
      <c r="T3867" s="7">
        <f t="shared" si="363"/>
        <v>41841.651597222226</v>
      </c>
    </row>
    <row r="3868" spans="1:20" ht="28.8" x14ac:dyDescent="0.5500000000000000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5">
        <v>1458703740</v>
      </c>
      <c r="J3868">
        <v>1454453021</v>
      </c>
      <c r="K3868" t="b">
        <v>0</v>
      </c>
      <c r="L3868">
        <v>2</v>
      </c>
      <c r="M3868">
        <f t="shared" si="361"/>
        <v>5.5</v>
      </c>
      <c r="N3868" t="b">
        <v>0</v>
      </c>
      <c r="O3868">
        <f t="shared" si="364"/>
        <v>1</v>
      </c>
      <c r="P3868" t="s">
        <v>8271</v>
      </c>
      <c r="Q3868" t="str">
        <f t="shared" si="365"/>
        <v>theater</v>
      </c>
      <c r="R3868" t="str">
        <f t="shared" si="366"/>
        <v>plays</v>
      </c>
      <c r="S3868" s="7">
        <f t="shared" si="362"/>
        <v>42452.145138888889</v>
      </c>
      <c r="T3868" s="7">
        <f t="shared" si="363"/>
        <v>42402.947002314817</v>
      </c>
    </row>
    <row r="3869" spans="1:20" ht="43.2" x14ac:dyDescent="0.5500000000000000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5">
        <v>1466278339</v>
      </c>
      <c r="J3869">
        <v>1463686339</v>
      </c>
      <c r="K3869" t="b">
        <v>0</v>
      </c>
      <c r="L3869">
        <v>5</v>
      </c>
      <c r="M3869">
        <f t="shared" si="361"/>
        <v>50.2</v>
      </c>
      <c r="N3869" t="b">
        <v>0</v>
      </c>
      <c r="O3869">
        <f t="shared" si="364"/>
        <v>13</v>
      </c>
      <c r="P3869" t="s">
        <v>8271</v>
      </c>
      <c r="Q3869" t="str">
        <f t="shared" si="365"/>
        <v>theater</v>
      </c>
      <c r="R3869" t="str">
        <f t="shared" si="366"/>
        <v>plays</v>
      </c>
      <c r="S3869" s="7">
        <f t="shared" si="362"/>
        <v>42539.814108796301</v>
      </c>
      <c r="T3869" s="7">
        <f t="shared" si="363"/>
        <v>42509.814108796301</v>
      </c>
    </row>
    <row r="3870" spans="1:20" hidden="1" x14ac:dyDescent="0.5500000000000000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5">
        <v>1410191405</v>
      </c>
      <c r="J3870">
        <v>1408031405</v>
      </c>
      <c r="K3870" t="b">
        <v>0</v>
      </c>
      <c r="L3870">
        <v>1</v>
      </c>
      <c r="M3870">
        <f t="shared" si="361"/>
        <v>10</v>
      </c>
      <c r="N3870" t="b">
        <v>0</v>
      </c>
      <c r="O3870">
        <f t="shared" si="364"/>
        <v>0</v>
      </c>
      <c r="P3870" t="s">
        <v>8305</v>
      </c>
      <c r="Q3870" t="str">
        <f t="shared" si="365"/>
        <v>theater</v>
      </c>
      <c r="R3870" t="str">
        <f t="shared" si="366"/>
        <v>musical</v>
      </c>
      <c r="S3870" s="7">
        <f t="shared" si="362"/>
        <v>41890.659780092588</v>
      </c>
      <c r="T3870" s="7">
        <f t="shared" si="363"/>
        <v>41865.659780092588</v>
      </c>
    </row>
    <row r="3871" spans="1:20" ht="28.8" hidden="1" x14ac:dyDescent="0.5500000000000000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5">
        <v>1426302660</v>
      </c>
      <c r="J3871">
        <v>1423761792</v>
      </c>
      <c r="K3871" t="b">
        <v>0</v>
      </c>
      <c r="L3871">
        <v>15</v>
      </c>
      <c r="M3871">
        <f t="shared" si="361"/>
        <v>30.13</v>
      </c>
      <c r="N3871" t="b">
        <v>0</v>
      </c>
      <c r="O3871">
        <f t="shared" si="364"/>
        <v>3</v>
      </c>
      <c r="P3871" t="s">
        <v>8305</v>
      </c>
      <c r="Q3871" t="str">
        <f t="shared" si="365"/>
        <v>theater</v>
      </c>
      <c r="R3871" t="str">
        <f t="shared" si="366"/>
        <v>musical</v>
      </c>
      <c r="S3871" s="7">
        <f t="shared" si="362"/>
        <v>42077.132638888885</v>
      </c>
      <c r="T3871" s="7">
        <f t="shared" si="363"/>
        <v>42047.724444444444</v>
      </c>
    </row>
    <row r="3872" spans="1:20" ht="43.2" hidden="1" x14ac:dyDescent="0.5500000000000000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5">
        <v>1404360478</v>
      </c>
      <c r="J3872">
        <v>1401768478</v>
      </c>
      <c r="K3872" t="b">
        <v>0</v>
      </c>
      <c r="L3872">
        <v>10</v>
      </c>
      <c r="M3872">
        <f t="shared" si="361"/>
        <v>150</v>
      </c>
      <c r="N3872" t="b">
        <v>0</v>
      </c>
      <c r="O3872">
        <f t="shared" si="364"/>
        <v>15</v>
      </c>
      <c r="P3872" t="s">
        <v>8305</v>
      </c>
      <c r="Q3872" t="str">
        <f t="shared" si="365"/>
        <v>theater</v>
      </c>
      <c r="R3872" t="str">
        <f t="shared" si="366"/>
        <v>musical</v>
      </c>
      <c r="S3872" s="7">
        <f t="shared" si="362"/>
        <v>41823.17219907407</v>
      </c>
      <c r="T3872" s="7">
        <f t="shared" si="363"/>
        <v>41793.17219907407</v>
      </c>
    </row>
    <row r="3873" spans="1:20" ht="28.8" hidden="1" x14ac:dyDescent="0.5500000000000000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5">
        <v>1490809450</v>
      </c>
      <c r="J3873">
        <v>1485629050</v>
      </c>
      <c r="K3873" t="b">
        <v>0</v>
      </c>
      <c r="L3873">
        <v>3</v>
      </c>
      <c r="M3873">
        <f t="shared" si="361"/>
        <v>13.33</v>
      </c>
      <c r="N3873" t="b">
        <v>0</v>
      </c>
      <c r="O3873">
        <f t="shared" si="364"/>
        <v>3</v>
      </c>
      <c r="P3873" t="s">
        <v>8305</v>
      </c>
      <c r="Q3873" t="str">
        <f t="shared" si="365"/>
        <v>theater</v>
      </c>
      <c r="R3873" t="str">
        <f t="shared" si="366"/>
        <v>musical</v>
      </c>
      <c r="S3873" s="7">
        <f t="shared" si="362"/>
        <v>42823.739004629635</v>
      </c>
      <c r="T3873" s="7">
        <f t="shared" si="363"/>
        <v>42763.780671296292</v>
      </c>
    </row>
    <row r="3874" spans="1:20" ht="43.2" hidden="1" x14ac:dyDescent="0.5500000000000000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5">
        <v>1439522996</v>
      </c>
      <c r="J3874">
        <v>1435202996</v>
      </c>
      <c r="K3874" t="b">
        <v>0</v>
      </c>
      <c r="L3874">
        <v>0</v>
      </c>
      <c r="M3874">
        <f t="shared" si="361"/>
        <v>0</v>
      </c>
      <c r="N3874" t="b">
        <v>0</v>
      </c>
      <c r="O3874">
        <f t="shared" si="364"/>
        <v>0</v>
      </c>
      <c r="P3874" t="s">
        <v>8305</v>
      </c>
      <c r="Q3874" t="str">
        <f t="shared" si="365"/>
        <v>theater</v>
      </c>
      <c r="R3874" t="str">
        <f t="shared" si="366"/>
        <v>musical</v>
      </c>
      <c r="S3874" s="7">
        <f t="shared" si="362"/>
        <v>42230.145787037036</v>
      </c>
      <c r="T3874" s="7">
        <f t="shared" si="363"/>
        <v>42180.145787037036</v>
      </c>
    </row>
    <row r="3875" spans="1:20" ht="43.2" hidden="1" x14ac:dyDescent="0.5500000000000000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5">
        <v>1444322535</v>
      </c>
      <c r="J3875">
        <v>1441730535</v>
      </c>
      <c r="K3875" t="b">
        <v>0</v>
      </c>
      <c r="L3875">
        <v>0</v>
      </c>
      <c r="M3875">
        <f t="shared" si="361"/>
        <v>0</v>
      </c>
      <c r="N3875" t="b">
        <v>0</v>
      </c>
      <c r="O3875">
        <f t="shared" si="364"/>
        <v>0</v>
      </c>
      <c r="P3875" t="s">
        <v>8305</v>
      </c>
      <c r="Q3875" t="str">
        <f t="shared" si="365"/>
        <v>theater</v>
      </c>
      <c r="R3875" t="str">
        <f t="shared" si="366"/>
        <v>musical</v>
      </c>
      <c r="S3875" s="7">
        <f t="shared" si="362"/>
        <v>42285.696006944447</v>
      </c>
      <c r="T3875" s="7">
        <f t="shared" si="363"/>
        <v>42255.696006944447</v>
      </c>
    </row>
    <row r="3876" spans="1:20" ht="43.2" hidden="1" x14ac:dyDescent="0.5500000000000000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5">
        <v>1422061200</v>
      </c>
      <c r="J3876">
        <v>1420244622</v>
      </c>
      <c r="K3876" t="b">
        <v>0</v>
      </c>
      <c r="L3876">
        <v>0</v>
      </c>
      <c r="M3876">
        <f t="shared" si="361"/>
        <v>0</v>
      </c>
      <c r="N3876" t="b">
        <v>0</v>
      </c>
      <c r="O3876">
        <f t="shared" si="364"/>
        <v>0</v>
      </c>
      <c r="P3876" t="s">
        <v>8305</v>
      </c>
      <c r="Q3876" t="str">
        <f t="shared" si="365"/>
        <v>theater</v>
      </c>
      <c r="R3876" t="str">
        <f t="shared" si="366"/>
        <v>musical</v>
      </c>
      <c r="S3876" s="7">
        <f t="shared" si="362"/>
        <v>42028.041666666672</v>
      </c>
      <c r="T3876" s="7">
        <f t="shared" si="363"/>
        <v>42007.016458333332</v>
      </c>
    </row>
    <row r="3877" spans="1:20" ht="43.2" hidden="1" x14ac:dyDescent="0.5500000000000000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5">
        <v>1472896800</v>
      </c>
      <c r="J3877">
        <v>1472804365</v>
      </c>
      <c r="K3877" t="b">
        <v>0</v>
      </c>
      <c r="L3877">
        <v>0</v>
      </c>
      <c r="M3877">
        <f t="shared" si="361"/>
        <v>0</v>
      </c>
      <c r="N3877" t="b">
        <v>0</v>
      </c>
      <c r="O3877">
        <f t="shared" si="364"/>
        <v>0</v>
      </c>
      <c r="P3877" t="s">
        <v>8305</v>
      </c>
      <c r="Q3877" t="str">
        <f t="shared" si="365"/>
        <v>theater</v>
      </c>
      <c r="R3877" t="str">
        <f t="shared" si="366"/>
        <v>musical</v>
      </c>
      <c r="S3877" s="7">
        <f t="shared" si="362"/>
        <v>42616.416666666672</v>
      </c>
      <c r="T3877" s="7">
        <f t="shared" si="363"/>
        <v>42615.346817129626</v>
      </c>
    </row>
    <row r="3878" spans="1:20" ht="43.2" hidden="1" x14ac:dyDescent="0.5500000000000000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5">
        <v>1454425128</v>
      </c>
      <c r="J3878">
        <v>1451833128</v>
      </c>
      <c r="K3878" t="b">
        <v>0</v>
      </c>
      <c r="L3878">
        <v>46</v>
      </c>
      <c r="M3878">
        <f t="shared" si="361"/>
        <v>44.76</v>
      </c>
      <c r="N3878" t="b">
        <v>0</v>
      </c>
      <c r="O3878">
        <f t="shared" si="364"/>
        <v>53</v>
      </c>
      <c r="P3878" t="s">
        <v>8305</v>
      </c>
      <c r="Q3878" t="str">
        <f t="shared" si="365"/>
        <v>theater</v>
      </c>
      <c r="R3878" t="str">
        <f t="shared" si="366"/>
        <v>musical</v>
      </c>
      <c r="S3878" s="7">
        <f t="shared" si="362"/>
        <v>42402.624166666668</v>
      </c>
      <c r="T3878" s="7">
        <f t="shared" si="363"/>
        <v>42372.624166666668</v>
      </c>
    </row>
    <row r="3879" spans="1:20" ht="43.2" hidden="1" x14ac:dyDescent="0.5500000000000000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5">
        <v>1481213752</v>
      </c>
      <c r="J3879">
        <v>1478621752</v>
      </c>
      <c r="K3879" t="b">
        <v>0</v>
      </c>
      <c r="L3879">
        <v>14</v>
      </c>
      <c r="M3879">
        <f t="shared" si="361"/>
        <v>88.64</v>
      </c>
      <c r="N3879" t="b">
        <v>0</v>
      </c>
      <c r="O3879">
        <f t="shared" si="364"/>
        <v>5</v>
      </c>
      <c r="P3879" t="s">
        <v>8305</v>
      </c>
      <c r="Q3879" t="str">
        <f t="shared" si="365"/>
        <v>theater</v>
      </c>
      <c r="R3879" t="str">
        <f t="shared" si="366"/>
        <v>musical</v>
      </c>
      <c r="S3879" s="7">
        <f t="shared" si="362"/>
        <v>42712.67768518519</v>
      </c>
      <c r="T3879" s="7">
        <f t="shared" si="363"/>
        <v>42682.67768518519</v>
      </c>
    </row>
    <row r="3880" spans="1:20" ht="43.2" hidden="1" x14ac:dyDescent="0.5500000000000000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5">
        <v>1435636740</v>
      </c>
      <c r="J3880">
        <v>1433014746</v>
      </c>
      <c r="K3880" t="b">
        <v>0</v>
      </c>
      <c r="L3880">
        <v>1</v>
      </c>
      <c r="M3880">
        <f t="shared" si="361"/>
        <v>10</v>
      </c>
      <c r="N3880" t="b">
        <v>0</v>
      </c>
      <c r="O3880">
        <f t="shared" si="364"/>
        <v>0</v>
      </c>
      <c r="P3880" t="s">
        <v>8305</v>
      </c>
      <c r="Q3880" t="str">
        <f t="shared" si="365"/>
        <v>theater</v>
      </c>
      <c r="R3880" t="str">
        <f t="shared" si="366"/>
        <v>musical</v>
      </c>
      <c r="S3880" s="7">
        <f t="shared" si="362"/>
        <v>42185.165972222225</v>
      </c>
      <c r="T3880" s="7">
        <f t="shared" si="363"/>
        <v>42154.818819444445</v>
      </c>
    </row>
    <row r="3881" spans="1:20" ht="43.2" hidden="1" x14ac:dyDescent="0.5500000000000000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5">
        <v>1422218396</v>
      </c>
      <c r="J3881">
        <v>1419626396</v>
      </c>
      <c r="K3881" t="b">
        <v>0</v>
      </c>
      <c r="L3881">
        <v>0</v>
      </c>
      <c r="M3881">
        <f t="shared" si="361"/>
        <v>0</v>
      </c>
      <c r="N3881" t="b">
        <v>0</v>
      </c>
      <c r="O3881">
        <f t="shared" si="364"/>
        <v>0</v>
      </c>
      <c r="P3881" t="s">
        <v>8305</v>
      </c>
      <c r="Q3881" t="str">
        <f t="shared" si="365"/>
        <v>theater</v>
      </c>
      <c r="R3881" t="str">
        <f t="shared" si="366"/>
        <v>musical</v>
      </c>
      <c r="S3881" s="7">
        <f t="shared" si="362"/>
        <v>42029.861064814817</v>
      </c>
      <c r="T3881" s="7">
        <f t="shared" si="363"/>
        <v>41999.861064814817</v>
      </c>
    </row>
    <row r="3882" spans="1:20" ht="43.2" hidden="1" x14ac:dyDescent="0.5500000000000000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5">
        <v>1406761200</v>
      </c>
      <c r="J3882">
        <v>1403724820</v>
      </c>
      <c r="K3882" t="b">
        <v>0</v>
      </c>
      <c r="L3882">
        <v>17</v>
      </c>
      <c r="M3882">
        <f t="shared" si="361"/>
        <v>57.65</v>
      </c>
      <c r="N3882" t="b">
        <v>0</v>
      </c>
      <c r="O3882">
        <f t="shared" si="364"/>
        <v>13</v>
      </c>
      <c r="P3882" t="s">
        <v>8305</v>
      </c>
      <c r="Q3882" t="str">
        <f t="shared" si="365"/>
        <v>theater</v>
      </c>
      <c r="R3882" t="str">
        <f t="shared" si="366"/>
        <v>musical</v>
      </c>
      <c r="S3882" s="7">
        <f t="shared" si="362"/>
        <v>41850.958333333336</v>
      </c>
      <c r="T3882" s="7">
        <f t="shared" si="363"/>
        <v>41815.815046296295</v>
      </c>
    </row>
    <row r="3883" spans="1:20" ht="28.8" hidden="1" x14ac:dyDescent="0.5500000000000000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5">
        <v>1487550399</v>
      </c>
      <c r="J3883">
        <v>1484958399</v>
      </c>
      <c r="K3883" t="b">
        <v>0</v>
      </c>
      <c r="L3883">
        <v>1</v>
      </c>
      <c r="M3883">
        <f t="shared" si="361"/>
        <v>25</v>
      </c>
      <c r="N3883" t="b">
        <v>0</v>
      </c>
      <c r="O3883">
        <f t="shared" si="364"/>
        <v>5</v>
      </c>
      <c r="P3883" t="s">
        <v>8305</v>
      </c>
      <c r="Q3883" t="str">
        <f t="shared" si="365"/>
        <v>theater</v>
      </c>
      <c r="R3883" t="str">
        <f t="shared" si="366"/>
        <v>musical</v>
      </c>
      <c r="S3883" s="7">
        <f t="shared" si="362"/>
        <v>42786.018506944441</v>
      </c>
      <c r="T3883" s="7">
        <f t="shared" si="363"/>
        <v>42756.018506944441</v>
      </c>
    </row>
    <row r="3884" spans="1:20" ht="43.2" hidden="1" x14ac:dyDescent="0.5500000000000000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5">
        <v>1454281380</v>
      </c>
      <c r="J3884">
        <v>1451950570</v>
      </c>
      <c r="K3884" t="b">
        <v>0</v>
      </c>
      <c r="L3884">
        <v>0</v>
      </c>
      <c r="M3884">
        <f t="shared" si="361"/>
        <v>0</v>
      </c>
      <c r="N3884" t="b">
        <v>0</v>
      </c>
      <c r="O3884">
        <f t="shared" si="364"/>
        <v>0</v>
      </c>
      <c r="P3884" t="s">
        <v>8305</v>
      </c>
      <c r="Q3884" t="str">
        <f t="shared" si="365"/>
        <v>theater</v>
      </c>
      <c r="R3884" t="str">
        <f t="shared" si="366"/>
        <v>musical</v>
      </c>
      <c r="S3884" s="7">
        <f t="shared" si="362"/>
        <v>42400.960416666669</v>
      </c>
      <c r="T3884" s="7">
        <f t="shared" si="363"/>
        <v>42373.983449074076</v>
      </c>
    </row>
    <row r="3885" spans="1:20" ht="57.6" hidden="1" x14ac:dyDescent="0.5500000000000000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5">
        <v>1409668069</v>
      </c>
      <c r="J3885">
        <v>1407076069</v>
      </c>
      <c r="K3885" t="b">
        <v>0</v>
      </c>
      <c r="L3885">
        <v>0</v>
      </c>
      <c r="M3885">
        <f t="shared" si="361"/>
        <v>0</v>
      </c>
      <c r="N3885" t="b">
        <v>0</v>
      </c>
      <c r="O3885">
        <f t="shared" si="364"/>
        <v>0</v>
      </c>
      <c r="P3885" t="s">
        <v>8305</v>
      </c>
      <c r="Q3885" t="str">
        <f t="shared" si="365"/>
        <v>theater</v>
      </c>
      <c r="R3885" t="str">
        <f t="shared" si="366"/>
        <v>musical</v>
      </c>
      <c r="S3885" s="7">
        <f t="shared" si="362"/>
        <v>41884.602650462963</v>
      </c>
      <c r="T3885" s="7">
        <f t="shared" si="363"/>
        <v>41854.602650462963</v>
      </c>
    </row>
    <row r="3886" spans="1:20" ht="43.2" hidden="1" x14ac:dyDescent="0.5500000000000000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5">
        <v>1427479192</v>
      </c>
      <c r="J3886">
        <v>1425322792</v>
      </c>
      <c r="K3886" t="b">
        <v>0</v>
      </c>
      <c r="L3886">
        <v>0</v>
      </c>
      <c r="M3886">
        <f t="shared" si="361"/>
        <v>0</v>
      </c>
      <c r="N3886" t="b">
        <v>0</v>
      </c>
      <c r="O3886">
        <f t="shared" si="364"/>
        <v>0</v>
      </c>
      <c r="P3886" t="s">
        <v>8305</v>
      </c>
      <c r="Q3886" t="str">
        <f t="shared" si="365"/>
        <v>theater</v>
      </c>
      <c r="R3886" t="str">
        <f t="shared" si="366"/>
        <v>musical</v>
      </c>
      <c r="S3886" s="7">
        <f t="shared" si="362"/>
        <v>42090.749907407408</v>
      </c>
      <c r="T3886" s="7">
        <f t="shared" si="363"/>
        <v>42065.791574074072</v>
      </c>
    </row>
    <row r="3887" spans="1:20" ht="43.2" hidden="1" x14ac:dyDescent="0.5500000000000000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5">
        <v>1462834191</v>
      </c>
      <c r="J3887">
        <v>1460242191</v>
      </c>
      <c r="K3887" t="b">
        <v>0</v>
      </c>
      <c r="L3887">
        <v>0</v>
      </c>
      <c r="M3887">
        <f t="shared" si="361"/>
        <v>0</v>
      </c>
      <c r="N3887" t="b">
        <v>0</v>
      </c>
      <c r="O3887">
        <f t="shared" si="364"/>
        <v>0</v>
      </c>
      <c r="P3887" t="s">
        <v>8305</v>
      </c>
      <c r="Q3887" t="str">
        <f t="shared" si="365"/>
        <v>theater</v>
      </c>
      <c r="R3887" t="str">
        <f t="shared" si="366"/>
        <v>musical</v>
      </c>
      <c r="S3887" s="7">
        <f t="shared" si="362"/>
        <v>42499.951284722221</v>
      </c>
      <c r="T3887" s="7">
        <f t="shared" si="363"/>
        <v>42469.951284722221</v>
      </c>
    </row>
    <row r="3888" spans="1:20" hidden="1" x14ac:dyDescent="0.5500000000000000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5">
        <v>1418275702</v>
      </c>
      <c r="J3888">
        <v>1415683702</v>
      </c>
      <c r="K3888" t="b">
        <v>0</v>
      </c>
      <c r="L3888">
        <v>0</v>
      </c>
      <c r="M3888">
        <f t="shared" si="361"/>
        <v>0</v>
      </c>
      <c r="N3888" t="b">
        <v>0</v>
      </c>
      <c r="O3888">
        <f t="shared" si="364"/>
        <v>0</v>
      </c>
      <c r="P3888" t="s">
        <v>8305</v>
      </c>
      <c r="Q3888" t="str">
        <f t="shared" si="365"/>
        <v>theater</v>
      </c>
      <c r="R3888" t="str">
        <f t="shared" si="366"/>
        <v>musical</v>
      </c>
      <c r="S3888" s="7">
        <f t="shared" si="362"/>
        <v>41984.228032407409</v>
      </c>
      <c r="T3888" s="7">
        <f t="shared" si="363"/>
        <v>41954.228032407409</v>
      </c>
    </row>
    <row r="3889" spans="1:20" ht="43.2" hidden="1" x14ac:dyDescent="0.5500000000000000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5">
        <v>1430517600</v>
      </c>
      <c r="J3889">
        <v>1426538129</v>
      </c>
      <c r="K3889" t="b">
        <v>0</v>
      </c>
      <c r="L3889">
        <v>2</v>
      </c>
      <c r="M3889">
        <f t="shared" si="361"/>
        <v>17.5</v>
      </c>
      <c r="N3889" t="b">
        <v>0</v>
      </c>
      <c r="O3889">
        <f t="shared" si="364"/>
        <v>2</v>
      </c>
      <c r="P3889" t="s">
        <v>8305</v>
      </c>
      <c r="Q3889" t="str">
        <f t="shared" si="365"/>
        <v>theater</v>
      </c>
      <c r="R3889" t="str">
        <f t="shared" si="366"/>
        <v>musical</v>
      </c>
      <c r="S3889" s="7">
        <f t="shared" si="362"/>
        <v>42125.916666666672</v>
      </c>
      <c r="T3889" s="7">
        <f t="shared" si="363"/>
        <v>42079.857974537037</v>
      </c>
    </row>
    <row r="3890" spans="1:20" ht="43.2" hidden="1" x14ac:dyDescent="0.5500000000000000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5">
        <v>1488114358</v>
      </c>
      <c r="J3890">
        <v>1485522358</v>
      </c>
      <c r="K3890" t="b">
        <v>0</v>
      </c>
      <c r="L3890">
        <v>14</v>
      </c>
      <c r="M3890">
        <f t="shared" si="361"/>
        <v>38.71</v>
      </c>
      <c r="N3890" t="b">
        <v>0</v>
      </c>
      <c r="O3890">
        <f t="shared" si="364"/>
        <v>27</v>
      </c>
      <c r="P3890" t="s">
        <v>8271</v>
      </c>
      <c r="Q3890" t="str">
        <f t="shared" si="365"/>
        <v>theater</v>
      </c>
      <c r="R3890" t="str">
        <f t="shared" si="366"/>
        <v>plays</v>
      </c>
      <c r="S3890" s="7">
        <f t="shared" si="362"/>
        <v>42792.545810185184</v>
      </c>
      <c r="T3890" s="7">
        <f t="shared" si="363"/>
        <v>42762.545810185184</v>
      </c>
    </row>
    <row r="3891" spans="1:20" ht="43.2" x14ac:dyDescent="0.5500000000000000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5">
        <v>1420413960</v>
      </c>
      <c r="J3891">
        <v>1417651630</v>
      </c>
      <c r="K3891" t="b">
        <v>0</v>
      </c>
      <c r="L3891">
        <v>9</v>
      </c>
      <c r="M3891">
        <f t="shared" si="361"/>
        <v>13.11</v>
      </c>
      <c r="N3891" t="b">
        <v>0</v>
      </c>
      <c r="O3891">
        <f t="shared" si="364"/>
        <v>1</v>
      </c>
      <c r="P3891" t="s">
        <v>8271</v>
      </c>
      <c r="Q3891" t="str">
        <f t="shared" si="365"/>
        <v>theater</v>
      </c>
      <c r="R3891" t="str">
        <f t="shared" si="366"/>
        <v>plays</v>
      </c>
      <c r="S3891" s="7">
        <f t="shared" si="362"/>
        <v>42008.976388888885</v>
      </c>
      <c r="T3891" s="7">
        <f t="shared" si="363"/>
        <v>41977.004976851851</v>
      </c>
    </row>
    <row r="3892" spans="1:20" ht="43.2" x14ac:dyDescent="0.5500000000000000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5">
        <v>1439662344</v>
      </c>
      <c r="J3892">
        <v>1434478344</v>
      </c>
      <c r="K3892" t="b">
        <v>0</v>
      </c>
      <c r="L3892">
        <v>8</v>
      </c>
      <c r="M3892">
        <f t="shared" si="361"/>
        <v>315.5</v>
      </c>
      <c r="N3892" t="b">
        <v>0</v>
      </c>
      <c r="O3892">
        <f t="shared" si="364"/>
        <v>17</v>
      </c>
      <c r="P3892" t="s">
        <v>8271</v>
      </c>
      <c r="Q3892" t="str">
        <f t="shared" si="365"/>
        <v>theater</v>
      </c>
      <c r="R3892" t="str">
        <f t="shared" si="366"/>
        <v>plays</v>
      </c>
      <c r="S3892" s="7">
        <f t="shared" si="362"/>
        <v>42231.758611111116</v>
      </c>
      <c r="T3892" s="7">
        <f t="shared" si="363"/>
        <v>42171.758611111116</v>
      </c>
    </row>
    <row r="3893" spans="1:20" ht="28.8" x14ac:dyDescent="0.5500000000000000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5">
        <v>1427086740</v>
      </c>
      <c r="J3893">
        <v>1424488244</v>
      </c>
      <c r="K3893" t="b">
        <v>0</v>
      </c>
      <c r="L3893">
        <v>7</v>
      </c>
      <c r="M3893">
        <f t="shared" si="361"/>
        <v>37.14</v>
      </c>
      <c r="N3893" t="b">
        <v>0</v>
      </c>
      <c r="O3893">
        <f t="shared" si="364"/>
        <v>33</v>
      </c>
      <c r="P3893" t="s">
        <v>8271</v>
      </c>
      <c r="Q3893" t="str">
        <f t="shared" si="365"/>
        <v>theater</v>
      </c>
      <c r="R3893" t="str">
        <f t="shared" si="366"/>
        <v>plays</v>
      </c>
      <c r="S3893" s="7">
        <f t="shared" si="362"/>
        <v>42086.207638888889</v>
      </c>
      <c r="T3893" s="7">
        <f t="shared" si="363"/>
        <v>42056.1324537037</v>
      </c>
    </row>
    <row r="3894" spans="1:20" ht="43.2" x14ac:dyDescent="0.5500000000000000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5">
        <v>1408863600</v>
      </c>
      <c r="J3894">
        <v>1408203557</v>
      </c>
      <c r="K3894" t="b">
        <v>0</v>
      </c>
      <c r="L3894">
        <v>0</v>
      </c>
      <c r="M3894">
        <f t="shared" si="361"/>
        <v>0</v>
      </c>
      <c r="N3894" t="b">
        <v>0</v>
      </c>
      <c r="O3894">
        <f t="shared" si="364"/>
        <v>0</v>
      </c>
      <c r="P3894" t="s">
        <v>8271</v>
      </c>
      <c r="Q3894" t="str">
        <f t="shared" si="365"/>
        <v>theater</v>
      </c>
      <c r="R3894" t="str">
        <f t="shared" si="366"/>
        <v>plays</v>
      </c>
      <c r="S3894" s="7">
        <f t="shared" si="362"/>
        <v>41875.291666666664</v>
      </c>
      <c r="T3894" s="7">
        <f t="shared" si="363"/>
        <v>41867.652280092596</v>
      </c>
    </row>
    <row r="3895" spans="1:20" ht="43.2" x14ac:dyDescent="0.5500000000000000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5">
        <v>1404194400</v>
      </c>
      <c r="J3895">
        <v>1400600840</v>
      </c>
      <c r="K3895" t="b">
        <v>0</v>
      </c>
      <c r="L3895">
        <v>84</v>
      </c>
      <c r="M3895">
        <f t="shared" si="361"/>
        <v>128.27000000000001</v>
      </c>
      <c r="N3895" t="b">
        <v>0</v>
      </c>
      <c r="O3895">
        <f t="shared" si="364"/>
        <v>22</v>
      </c>
      <c r="P3895" t="s">
        <v>8271</v>
      </c>
      <c r="Q3895" t="str">
        <f t="shared" si="365"/>
        <v>theater</v>
      </c>
      <c r="R3895" t="str">
        <f t="shared" si="366"/>
        <v>plays</v>
      </c>
      <c r="S3895" s="7">
        <f t="shared" si="362"/>
        <v>41821.25</v>
      </c>
      <c r="T3895" s="7">
        <f t="shared" si="363"/>
        <v>41779.657870370371</v>
      </c>
    </row>
    <row r="3896" spans="1:20" ht="43.2" x14ac:dyDescent="0.5500000000000000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5">
        <v>1481000340</v>
      </c>
      <c r="J3896">
        <v>1478386812</v>
      </c>
      <c r="K3896" t="b">
        <v>0</v>
      </c>
      <c r="L3896">
        <v>11</v>
      </c>
      <c r="M3896">
        <f t="shared" si="361"/>
        <v>47.27</v>
      </c>
      <c r="N3896" t="b">
        <v>0</v>
      </c>
      <c r="O3896">
        <f t="shared" si="364"/>
        <v>3</v>
      </c>
      <c r="P3896" t="s">
        <v>8271</v>
      </c>
      <c r="Q3896" t="str">
        <f t="shared" si="365"/>
        <v>theater</v>
      </c>
      <c r="R3896" t="str">
        <f t="shared" si="366"/>
        <v>plays</v>
      </c>
      <c r="S3896" s="7">
        <f t="shared" si="362"/>
        <v>42710.207638888889</v>
      </c>
      <c r="T3896" s="7">
        <f t="shared" si="363"/>
        <v>42679.958472222221</v>
      </c>
    </row>
    <row r="3897" spans="1:20" ht="43.2" x14ac:dyDescent="0.5500000000000000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5">
        <v>1425103218</v>
      </c>
      <c r="J3897">
        <v>1422424818</v>
      </c>
      <c r="K3897" t="b">
        <v>0</v>
      </c>
      <c r="L3897">
        <v>1</v>
      </c>
      <c r="M3897">
        <f t="shared" si="361"/>
        <v>50</v>
      </c>
      <c r="N3897" t="b">
        <v>0</v>
      </c>
      <c r="O3897">
        <f t="shared" si="364"/>
        <v>5</v>
      </c>
      <c r="P3897" t="s">
        <v>8271</v>
      </c>
      <c r="Q3897" t="str">
        <f t="shared" si="365"/>
        <v>theater</v>
      </c>
      <c r="R3897" t="str">
        <f t="shared" si="366"/>
        <v>plays</v>
      </c>
      <c r="S3897" s="7">
        <f t="shared" si="362"/>
        <v>42063.250208333338</v>
      </c>
      <c r="T3897" s="7">
        <f t="shared" si="363"/>
        <v>42032.250208333338</v>
      </c>
    </row>
    <row r="3898" spans="1:20" ht="43.2" x14ac:dyDescent="0.5500000000000000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5">
        <v>1402979778</v>
      </c>
      <c r="J3898">
        <v>1401770178</v>
      </c>
      <c r="K3898" t="b">
        <v>0</v>
      </c>
      <c r="L3898">
        <v>4</v>
      </c>
      <c r="M3898">
        <f t="shared" si="361"/>
        <v>42.5</v>
      </c>
      <c r="N3898" t="b">
        <v>0</v>
      </c>
      <c r="O3898">
        <f t="shared" si="364"/>
        <v>11</v>
      </c>
      <c r="P3898" t="s">
        <v>8271</v>
      </c>
      <c r="Q3898" t="str">
        <f t="shared" si="365"/>
        <v>theater</v>
      </c>
      <c r="R3898" t="str">
        <f t="shared" si="366"/>
        <v>plays</v>
      </c>
      <c r="S3898" s="7">
        <f t="shared" si="362"/>
        <v>41807.191875000004</v>
      </c>
      <c r="T3898" s="7">
        <f t="shared" si="363"/>
        <v>41793.191875000004</v>
      </c>
    </row>
    <row r="3899" spans="1:20" ht="43.2" hidden="1" x14ac:dyDescent="0.5500000000000000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5">
        <v>1420750683</v>
      </c>
      <c r="J3899">
        <v>1418158683</v>
      </c>
      <c r="K3899" t="b">
        <v>0</v>
      </c>
      <c r="L3899">
        <v>10</v>
      </c>
      <c r="M3899">
        <f t="shared" si="361"/>
        <v>44</v>
      </c>
      <c r="N3899" t="b">
        <v>0</v>
      </c>
      <c r="O3899">
        <f t="shared" si="364"/>
        <v>18</v>
      </c>
      <c r="P3899" t="s">
        <v>8271</v>
      </c>
      <c r="Q3899" t="str">
        <f t="shared" si="365"/>
        <v>theater</v>
      </c>
      <c r="R3899" t="str">
        <f t="shared" si="366"/>
        <v>plays</v>
      </c>
      <c r="S3899" s="7">
        <f t="shared" si="362"/>
        <v>42012.87364583333</v>
      </c>
      <c r="T3899" s="7">
        <f t="shared" si="363"/>
        <v>41982.87364583333</v>
      </c>
    </row>
    <row r="3900" spans="1:20" ht="57.6" hidden="1" x14ac:dyDescent="0.5500000000000000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5">
        <v>1439827200</v>
      </c>
      <c r="J3900">
        <v>1436355270</v>
      </c>
      <c r="K3900" t="b">
        <v>0</v>
      </c>
      <c r="L3900">
        <v>16</v>
      </c>
      <c r="M3900">
        <f t="shared" si="361"/>
        <v>50.88</v>
      </c>
      <c r="N3900" t="b">
        <v>0</v>
      </c>
      <c r="O3900">
        <f t="shared" si="364"/>
        <v>33</v>
      </c>
      <c r="P3900" t="s">
        <v>8271</v>
      </c>
      <c r="Q3900" t="str">
        <f t="shared" si="365"/>
        <v>theater</v>
      </c>
      <c r="R3900" t="str">
        <f t="shared" si="366"/>
        <v>plays</v>
      </c>
      <c r="S3900" s="7">
        <f t="shared" si="362"/>
        <v>42233.666666666672</v>
      </c>
      <c r="T3900" s="7">
        <f t="shared" si="363"/>
        <v>42193.482291666667</v>
      </c>
    </row>
    <row r="3901" spans="1:20" ht="43.2" x14ac:dyDescent="0.5500000000000000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5">
        <v>1407868561</v>
      </c>
      <c r="J3901">
        <v>1406140561</v>
      </c>
      <c r="K3901" t="b">
        <v>0</v>
      </c>
      <c r="L3901">
        <v>2</v>
      </c>
      <c r="M3901">
        <f t="shared" si="361"/>
        <v>62.5</v>
      </c>
      <c r="N3901" t="b">
        <v>0</v>
      </c>
      <c r="O3901">
        <f t="shared" si="364"/>
        <v>1</v>
      </c>
      <c r="P3901" t="s">
        <v>8271</v>
      </c>
      <c r="Q3901" t="str">
        <f t="shared" si="365"/>
        <v>theater</v>
      </c>
      <c r="R3901" t="str">
        <f t="shared" si="366"/>
        <v>plays</v>
      </c>
      <c r="S3901" s="7">
        <f t="shared" si="362"/>
        <v>41863.775011574071</v>
      </c>
      <c r="T3901" s="7">
        <f t="shared" si="363"/>
        <v>41843.775011574071</v>
      </c>
    </row>
    <row r="3902" spans="1:20" ht="28.8" x14ac:dyDescent="0.5500000000000000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5">
        <v>1433988791</v>
      </c>
      <c r="J3902">
        <v>1431396791</v>
      </c>
      <c r="K3902" t="b">
        <v>0</v>
      </c>
      <c r="L3902">
        <v>5</v>
      </c>
      <c r="M3902">
        <f t="shared" si="361"/>
        <v>27</v>
      </c>
      <c r="N3902" t="b">
        <v>0</v>
      </c>
      <c r="O3902">
        <f t="shared" si="364"/>
        <v>5</v>
      </c>
      <c r="P3902" t="s">
        <v>8271</v>
      </c>
      <c r="Q3902" t="str">
        <f t="shared" si="365"/>
        <v>theater</v>
      </c>
      <c r="R3902" t="str">
        <f t="shared" si="366"/>
        <v>plays</v>
      </c>
      <c r="S3902" s="7">
        <f t="shared" si="362"/>
        <v>42166.092488425929</v>
      </c>
      <c r="T3902" s="7">
        <f t="shared" si="363"/>
        <v>42136.092488425929</v>
      </c>
    </row>
    <row r="3903" spans="1:20" ht="43.2" x14ac:dyDescent="0.5500000000000000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5">
        <v>1450554599</v>
      </c>
      <c r="J3903">
        <v>1447098599</v>
      </c>
      <c r="K3903" t="b">
        <v>0</v>
      </c>
      <c r="L3903">
        <v>1</v>
      </c>
      <c r="M3903">
        <f t="shared" si="361"/>
        <v>25</v>
      </c>
      <c r="N3903" t="b">
        <v>0</v>
      </c>
      <c r="O3903">
        <f t="shared" si="364"/>
        <v>1</v>
      </c>
      <c r="P3903" t="s">
        <v>8271</v>
      </c>
      <c r="Q3903" t="str">
        <f t="shared" si="365"/>
        <v>theater</v>
      </c>
      <c r="R3903" t="str">
        <f t="shared" si="366"/>
        <v>plays</v>
      </c>
      <c r="S3903" s="7">
        <f t="shared" si="362"/>
        <v>42357.826377314821</v>
      </c>
      <c r="T3903" s="7">
        <f t="shared" si="363"/>
        <v>42317.826377314821</v>
      </c>
    </row>
    <row r="3904" spans="1:20" ht="43.2" hidden="1" x14ac:dyDescent="0.5500000000000000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5">
        <v>1479125642</v>
      </c>
      <c r="J3904">
        <v>1476962042</v>
      </c>
      <c r="K3904" t="b">
        <v>0</v>
      </c>
      <c r="L3904">
        <v>31</v>
      </c>
      <c r="M3904">
        <f t="shared" si="361"/>
        <v>47.26</v>
      </c>
      <c r="N3904" t="b">
        <v>0</v>
      </c>
      <c r="O3904">
        <f t="shared" si="364"/>
        <v>49</v>
      </c>
      <c r="P3904" t="s">
        <v>8271</v>
      </c>
      <c r="Q3904" t="str">
        <f t="shared" si="365"/>
        <v>theater</v>
      </c>
      <c r="R3904" t="str">
        <f t="shared" si="366"/>
        <v>plays</v>
      </c>
      <c r="S3904" s="7">
        <f t="shared" si="362"/>
        <v>42688.509745370371</v>
      </c>
      <c r="T3904" s="7">
        <f t="shared" si="363"/>
        <v>42663.468078703707</v>
      </c>
    </row>
    <row r="3905" spans="1:20" ht="43.2" x14ac:dyDescent="0.5500000000000000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5">
        <v>1439581080</v>
      </c>
      <c r="J3905">
        <v>1435709765</v>
      </c>
      <c r="K3905" t="b">
        <v>0</v>
      </c>
      <c r="L3905">
        <v>0</v>
      </c>
      <c r="M3905">
        <f t="shared" si="361"/>
        <v>0</v>
      </c>
      <c r="N3905" t="b">
        <v>0</v>
      </c>
      <c r="O3905">
        <f t="shared" si="364"/>
        <v>0</v>
      </c>
      <c r="P3905" t="s">
        <v>8271</v>
      </c>
      <c r="Q3905" t="str">
        <f t="shared" si="365"/>
        <v>theater</v>
      </c>
      <c r="R3905" t="str">
        <f t="shared" si="366"/>
        <v>plays</v>
      </c>
      <c r="S3905" s="7">
        <f t="shared" si="362"/>
        <v>42230.818055555559</v>
      </c>
      <c r="T3905" s="7">
        <f t="shared" si="363"/>
        <v>42186.01116898148</v>
      </c>
    </row>
    <row r="3906" spans="1:20" x14ac:dyDescent="0.5500000000000000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5">
        <v>1429074240</v>
      </c>
      <c r="J3906">
        <v>1427866200</v>
      </c>
      <c r="K3906" t="b">
        <v>0</v>
      </c>
      <c r="L3906">
        <v>2</v>
      </c>
      <c r="M3906">
        <f t="shared" ref="M3906:M3969" si="367">IF(L3906=0,0,ROUND(E3906/L3906,2))</f>
        <v>1.5</v>
      </c>
      <c r="N3906" t="b">
        <v>0</v>
      </c>
      <c r="O3906">
        <f t="shared" si="364"/>
        <v>0</v>
      </c>
      <c r="P3906" t="s">
        <v>8271</v>
      </c>
      <c r="Q3906" t="str">
        <f t="shared" si="365"/>
        <v>theater</v>
      </c>
      <c r="R3906" t="str">
        <f t="shared" si="366"/>
        <v>plays</v>
      </c>
      <c r="S3906" s="7">
        <f t="shared" ref="S3906:S3969" si="368">(((I3906/60)/60)/24)+DATE(1970,1,1)</f>
        <v>42109.211111111115</v>
      </c>
      <c r="T3906" s="7">
        <f t="shared" ref="T3906:T3969" si="369">(((J3906/60)/60)/24)+DATE(1970,1,1)</f>
        <v>42095.229166666672</v>
      </c>
    </row>
    <row r="3907" spans="1:20" ht="43.2" hidden="1" x14ac:dyDescent="0.5500000000000000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5">
        <v>1434063600</v>
      </c>
      <c r="J3907">
        <v>1430405903</v>
      </c>
      <c r="K3907" t="b">
        <v>0</v>
      </c>
      <c r="L3907">
        <v>7</v>
      </c>
      <c r="M3907">
        <f t="shared" si="367"/>
        <v>24.71</v>
      </c>
      <c r="N3907" t="b">
        <v>0</v>
      </c>
      <c r="O3907">
        <f t="shared" ref="O3907:O3970" si="370">ROUND(($E3907*100)/$D3907,0)</f>
        <v>12</v>
      </c>
      <c r="P3907" t="s">
        <v>8271</v>
      </c>
      <c r="Q3907" t="str">
        <f t="shared" ref="Q3907:Q3970" si="371">LEFT(P3907,FIND("/",P3907)-1)</f>
        <v>theater</v>
      </c>
      <c r="R3907" t="str">
        <f t="shared" si="366"/>
        <v>plays</v>
      </c>
      <c r="S3907" s="7">
        <f t="shared" si="368"/>
        <v>42166.958333333328</v>
      </c>
      <c r="T3907" s="7">
        <f t="shared" si="369"/>
        <v>42124.623877314814</v>
      </c>
    </row>
    <row r="3908" spans="1:20" ht="43.2" hidden="1" x14ac:dyDescent="0.5500000000000000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5">
        <v>1435325100</v>
      </c>
      <c r="J3908">
        <v>1432072893</v>
      </c>
      <c r="K3908" t="b">
        <v>0</v>
      </c>
      <c r="L3908">
        <v>16</v>
      </c>
      <c r="M3908">
        <f t="shared" si="367"/>
        <v>63.13</v>
      </c>
      <c r="N3908" t="b">
        <v>0</v>
      </c>
      <c r="O3908">
        <f t="shared" si="370"/>
        <v>67</v>
      </c>
      <c r="P3908" t="s">
        <v>8271</v>
      </c>
      <c r="Q3908" t="str">
        <f t="shared" si="371"/>
        <v>theater</v>
      </c>
      <c r="R3908" t="str">
        <f t="shared" si="366"/>
        <v>plays</v>
      </c>
      <c r="S3908" s="7">
        <f t="shared" si="368"/>
        <v>42181.559027777781</v>
      </c>
      <c r="T3908" s="7">
        <f t="shared" si="369"/>
        <v>42143.917743055557</v>
      </c>
    </row>
    <row r="3909" spans="1:20" ht="28.8" x14ac:dyDescent="0.5500000000000000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5">
        <v>1414354080</v>
      </c>
      <c r="J3909">
        <v>1411587606</v>
      </c>
      <c r="K3909" t="b">
        <v>0</v>
      </c>
      <c r="L3909">
        <v>4</v>
      </c>
      <c r="M3909">
        <f t="shared" si="367"/>
        <v>38.25</v>
      </c>
      <c r="N3909" t="b">
        <v>0</v>
      </c>
      <c r="O3909">
        <f t="shared" si="370"/>
        <v>15</v>
      </c>
      <c r="P3909" t="s">
        <v>8271</v>
      </c>
      <c r="Q3909" t="str">
        <f t="shared" si="371"/>
        <v>theater</v>
      </c>
      <c r="R3909" t="str">
        <f t="shared" si="366"/>
        <v>plays</v>
      </c>
      <c r="S3909" s="7">
        <f t="shared" si="368"/>
        <v>41938.838888888888</v>
      </c>
      <c r="T3909" s="7">
        <f t="shared" si="369"/>
        <v>41906.819513888891</v>
      </c>
    </row>
    <row r="3910" spans="1:20" ht="43.2" x14ac:dyDescent="0.5500000000000000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5">
        <v>1406603696</v>
      </c>
      <c r="J3910">
        <v>1405307696</v>
      </c>
      <c r="K3910" t="b">
        <v>0</v>
      </c>
      <c r="L3910">
        <v>4</v>
      </c>
      <c r="M3910">
        <f t="shared" si="367"/>
        <v>16.25</v>
      </c>
      <c r="N3910" t="b">
        <v>0</v>
      </c>
      <c r="O3910">
        <f t="shared" si="370"/>
        <v>9</v>
      </c>
      <c r="P3910" t="s">
        <v>8271</v>
      </c>
      <c r="Q3910" t="str">
        <f t="shared" si="371"/>
        <v>theater</v>
      </c>
      <c r="R3910" t="str">
        <f t="shared" si="366"/>
        <v>plays</v>
      </c>
      <c r="S3910" s="7">
        <f t="shared" si="368"/>
        <v>41849.135370370372</v>
      </c>
      <c r="T3910" s="7">
        <f t="shared" si="369"/>
        <v>41834.135370370372</v>
      </c>
    </row>
    <row r="3911" spans="1:20" ht="43.2" x14ac:dyDescent="0.5500000000000000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5">
        <v>1410424642</v>
      </c>
      <c r="J3911">
        <v>1407832642</v>
      </c>
      <c r="K3911" t="b">
        <v>0</v>
      </c>
      <c r="L3911">
        <v>4</v>
      </c>
      <c r="M3911">
        <f t="shared" si="367"/>
        <v>33.75</v>
      </c>
      <c r="N3911" t="b">
        <v>0</v>
      </c>
      <c r="O3911">
        <f t="shared" si="370"/>
        <v>0</v>
      </c>
      <c r="P3911" t="s">
        <v>8271</v>
      </c>
      <c r="Q3911" t="str">
        <f t="shared" si="371"/>
        <v>theater</v>
      </c>
      <c r="R3911" t="str">
        <f t="shared" si="366"/>
        <v>plays</v>
      </c>
      <c r="S3911" s="7">
        <f t="shared" si="368"/>
        <v>41893.359282407408</v>
      </c>
      <c r="T3911" s="7">
        <f t="shared" si="369"/>
        <v>41863.359282407408</v>
      </c>
    </row>
    <row r="3912" spans="1:20" ht="43.2" x14ac:dyDescent="0.5500000000000000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5">
        <v>1441649397</v>
      </c>
      <c r="J3912">
        <v>1439057397</v>
      </c>
      <c r="K3912" t="b">
        <v>0</v>
      </c>
      <c r="L3912">
        <v>3</v>
      </c>
      <c r="M3912">
        <f t="shared" si="367"/>
        <v>61.67</v>
      </c>
      <c r="N3912" t="b">
        <v>0</v>
      </c>
      <c r="O3912">
        <f t="shared" si="370"/>
        <v>3</v>
      </c>
      <c r="P3912" t="s">
        <v>8271</v>
      </c>
      <c r="Q3912" t="str">
        <f t="shared" si="371"/>
        <v>theater</v>
      </c>
      <c r="R3912" t="str">
        <f t="shared" si="366"/>
        <v>plays</v>
      </c>
      <c r="S3912" s="7">
        <f t="shared" si="368"/>
        <v>42254.756909722222</v>
      </c>
      <c r="T3912" s="7">
        <f t="shared" si="369"/>
        <v>42224.756909722222</v>
      </c>
    </row>
    <row r="3913" spans="1:20" ht="43.2" x14ac:dyDescent="0.5500000000000000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5">
        <v>1417033777</v>
      </c>
      <c r="J3913">
        <v>1414438177</v>
      </c>
      <c r="K3913" t="b">
        <v>0</v>
      </c>
      <c r="L3913">
        <v>36</v>
      </c>
      <c r="M3913">
        <f t="shared" si="367"/>
        <v>83.14</v>
      </c>
      <c r="N3913" t="b">
        <v>0</v>
      </c>
      <c r="O3913">
        <f t="shared" si="370"/>
        <v>37</v>
      </c>
      <c r="P3913" t="s">
        <v>8271</v>
      </c>
      <c r="Q3913" t="str">
        <f t="shared" si="371"/>
        <v>theater</v>
      </c>
      <c r="R3913" t="str">
        <f t="shared" si="366"/>
        <v>plays</v>
      </c>
      <c r="S3913" s="7">
        <f t="shared" si="368"/>
        <v>41969.853900462964</v>
      </c>
      <c r="T3913" s="7">
        <f t="shared" si="369"/>
        <v>41939.8122337963</v>
      </c>
    </row>
    <row r="3914" spans="1:20" ht="43.2" x14ac:dyDescent="0.5500000000000000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5">
        <v>1429936500</v>
      </c>
      <c r="J3914">
        <v>1424759330</v>
      </c>
      <c r="K3914" t="b">
        <v>0</v>
      </c>
      <c r="L3914">
        <v>1</v>
      </c>
      <c r="M3914">
        <f t="shared" si="367"/>
        <v>1</v>
      </c>
      <c r="N3914" t="b">
        <v>0</v>
      </c>
      <c r="O3914">
        <f t="shared" si="370"/>
        <v>0</v>
      </c>
      <c r="P3914" t="s">
        <v>8271</v>
      </c>
      <c r="Q3914" t="str">
        <f t="shared" si="371"/>
        <v>theater</v>
      </c>
      <c r="R3914" t="str">
        <f t="shared" si="366"/>
        <v>plays</v>
      </c>
      <c r="S3914" s="7">
        <f t="shared" si="368"/>
        <v>42119.190972222219</v>
      </c>
      <c r="T3914" s="7">
        <f t="shared" si="369"/>
        <v>42059.270023148143</v>
      </c>
    </row>
    <row r="3915" spans="1:20" ht="43.2" x14ac:dyDescent="0.5500000000000000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5">
        <v>1448863449</v>
      </c>
      <c r="J3915">
        <v>1446267849</v>
      </c>
      <c r="K3915" t="b">
        <v>0</v>
      </c>
      <c r="L3915">
        <v>7</v>
      </c>
      <c r="M3915">
        <f t="shared" si="367"/>
        <v>142.86000000000001</v>
      </c>
      <c r="N3915" t="b">
        <v>0</v>
      </c>
      <c r="O3915">
        <f t="shared" si="370"/>
        <v>10</v>
      </c>
      <c r="P3915" t="s">
        <v>8271</v>
      </c>
      <c r="Q3915" t="str">
        <f t="shared" si="371"/>
        <v>theater</v>
      </c>
      <c r="R3915" t="str">
        <f t="shared" ref="R3915:R3978" si="372">RIGHT(P3915,LEN(P3915)-FIND("/",P3915))</f>
        <v>plays</v>
      </c>
      <c r="S3915" s="7">
        <f t="shared" si="368"/>
        <v>42338.252881944441</v>
      </c>
      <c r="T3915" s="7">
        <f t="shared" si="369"/>
        <v>42308.211215277777</v>
      </c>
    </row>
    <row r="3916" spans="1:20" ht="43.2" hidden="1" x14ac:dyDescent="0.5500000000000000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5">
        <v>1431298740</v>
      </c>
      <c r="J3916">
        <v>1429558756</v>
      </c>
      <c r="K3916" t="b">
        <v>0</v>
      </c>
      <c r="L3916">
        <v>27</v>
      </c>
      <c r="M3916">
        <f t="shared" si="367"/>
        <v>33.67</v>
      </c>
      <c r="N3916" t="b">
        <v>0</v>
      </c>
      <c r="O3916">
        <f t="shared" si="370"/>
        <v>36</v>
      </c>
      <c r="P3916" t="s">
        <v>8271</v>
      </c>
      <c r="Q3916" t="str">
        <f t="shared" si="371"/>
        <v>theater</v>
      </c>
      <c r="R3916" t="str">
        <f t="shared" si="372"/>
        <v>plays</v>
      </c>
      <c r="S3916" s="7">
        <f t="shared" si="368"/>
        <v>42134.957638888889</v>
      </c>
      <c r="T3916" s="7">
        <f t="shared" si="369"/>
        <v>42114.818935185183</v>
      </c>
    </row>
    <row r="3917" spans="1:20" ht="43.2" hidden="1" x14ac:dyDescent="0.5500000000000000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5">
        <v>1464824309</v>
      </c>
      <c r="J3917">
        <v>1462232309</v>
      </c>
      <c r="K3917" t="b">
        <v>0</v>
      </c>
      <c r="L3917">
        <v>1</v>
      </c>
      <c r="M3917">
        <f t="shared" si="367"/>
        <v>5</v>
      </c>
      <c r="N3917" t="b">
        <v>0</v>
      </c>
      <c r="O3917">
        <f t="shared" si="370"/>
        <v>0</v>
      </c>
      <c r="P3917" t="s">
        <v>8271</v>
      </c>
      <c r="Q3917" t="str">
        <f t="shared" si="371"/>
        <v>theater</v>
      </c>
      <c r="R3917" t="str">
        <f t="shared" si="372"/>
        <v>plays</v>
      </c>
      <c r="S3917" s="7">
        <f t="shared" si="368"/>
        <v>42522.98505787037</v>
      </c>
      <c r="T3917" s="7">
        <f t="shared" si="369"/>
        <v>42492.98505787037</v>
      </c>
    </row>
    <row r="3918" spans="1:20" ht="43.2" hidden="1" x14ac:dyDescent="0.5500000000000000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5">
        <v>1464952752</v>
      </c>
      <c r="J3918">
        <v>1462360752</v>
      </c>
      <c r="K3918" t="b">
        <v>0</v>
      </c>
      <c r="L3918">
        <v>0</v>
      </c>
      <c r="M3918">
        <f t="shared" si="367"/>
        <v>0</v>
      </c>
      <c r="N3918" t="b">
        <v>0</v>
      </c>
      <c r="O3918">
        <f t="shared" si="370"/>
        <v>0</v>
      </c>
      <c r="P3918" t="s">
        <v>8271</v>
      </c>
      <c r="Q3918" t="str">
        <f t="shared" si="371"/>
        <v>theater</v>
      </c>
      <c r="R3918" t="str">
        <f t="shared" si="372"/>
        <v>plays</v>
      </c>
      <c r="S3918" s="7">
        <f t="shared" si="368"/>
        <v>42524.471666666665</v>
      </c>
      <c r="T3918" s="7">
        <f t="shared" si="369"/>
        <v>42494.471666666665</v>
      </c>
    </row>
    <row r="3919" spans="1:20" ht="43.2" hidden="1" x14ac:dyDescent="0.5500000000000000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5">
        <v>1410439161</v>
      </c>
      <c r="J3919">
        <v>1407847161</v>
      </c>
      <c r="K3919" t="b">
        <v>0</v>
      </c>
      <c r="L3919">
        <v>1</v>
      </c>
      <c r="M3919">
        <f t="shared" si="367"/>
        <v>10</v>
      </c>
      <c r="N3919" t="b">
        <v>0</v>
      </c>
      <c r="O3919">
        <f t="shared" si="370"/>
        <v>0</v>
      </c>
      <c r="P3919" t="s">
        <v>8271</v>
      </c>
      <c r="Q3919" t="str">
        <f t="shared" si="371"/>
        <v>theater</v>
      </c>
      <c r="R3919" t="str">
        <f t="shared" si="372"/>
        <v>plays</v>
      </c>
      <c r="S3919" s="7">
        <f t="shared" si="368"/>
        <v>41893.527326388888</v>
      </c>
      <c r="T3919" s="7">
        <f t="shared" si="369"/>
        <v>41863.527326388888</v>
      </c>
    </row>
    <row r="3920" spans="1:20" ht="43.2" hidden="1" x14ac:dyDescent="0.5500000000000000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5">
        <v>1407168000</v>
      </c>
      <c r="J3920">
        <v>1406131023</v>
      </c>
      <c r="K3920" t="b">
        <v>0</v>
      </c>
      <c r="L3920">
        <v>3</v>
      </c>
      <c r="M3920">
        <f t="shared" si="367"/>
        <v>40</v>
      </c>
      <c r="N3920" t="b">
        <v>0</v>
      </c>
      <c r="O3920">
        <f t="shared" si="370"/>
        <v>0</v>
      </c>
      <c r="P3920" t="s">
        <v>8271</v>
      </c>
      <c r="Q3920" t="str">
        <f t="shared" si="371"/>
        <v>theater</v>
      </c>
      <c r="R3920" t="str">
        <f t="shared" si="372"/>
        <v>plays</v>
      </c>
      <c r="S3920" s="7">
        <f t="shared" si="368"/>
        <v>41855.666666666664</v>
      </c>
      <c r="T3920" s="7">
        <f t="shared" si="369"/>
        <v>41843.664618055554</v>
      </c>
    </row>
    <row r="3921" spans="1:20" ht="43.2" hidden="1" x14ac:dyDescent="0.5500000000000000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5">
        <v>1453075200</v>
      </c>
      <c r="J3921">
        <v>1450628773</v>
      </c>
      <c r="K3921" t="b">
        <v>0</v>
      </c>
      <c r="L3921">
        <v>3</v>
      </c>
      <c r="M3921">
        <f t="shared" si="367"/>
        <v>30</v>
      </c>
      <c r="N3921" t="b">
        <v>0</v>
      </c>
      <c r="O3921">
        <f t="shared" si="370"/>
        <v>2</v>
      </c>
      <c r="P3921" t="s">
        <v>8271</v>
      </c>
      <c r="Q3921" t="str">
        <f t="shared" si="371"/>
        <v>theater</v>
      </c>
      <c r="R3921" t="str">
        <f t="shared" si="372"/>
        <v>plays</v>
      </c>
      <c r="S3921" s="7">
        <f t="shared" si="368"/>
        <v>42387</v>
      </c>
      <c r="T3921" s="7">
        <f t="shared" si="369"/>
        <v>42358.684872685189</v>
      </c>
    </row>
    <row r="3922" spans="1:20" ht="43.2" hidden="1" x14ac:dyDescent="0.5500000000000000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5">
        <v>1479032260</v>
      </c>
      <c r="J3922">
        <v>1476436660</v>
      </c>
      <c r="K3922" t="b">
        <v>0</v>
      </c>
      <c r="L3922">
        <v>3</v>
      </c>
      <c r="M3922">
        <f t="shared" si="367"/>
        <v>45</v>
      </c>
      <c r="N3922" t="b">
        <v>0</v>
      </c>
      <c r="O3922">
        <f t="shared" si="370"/>
        <v>5</v>
      </c>
      <c r="P3922" t="s">
        <v>8271</v>
      </c>
      <c r="Q3922" t="str">
        <f t="shared" si="371"/>
        <v>theater</v>
      </c>
      <c r="R3922" t="str">
        <f t="shared" si="372"/>
        <v>plays</v>
      </c>
      <c r="S3922" s="7">
        <f t="shared" si="368"/>
        <v>42687.428935185191</v>
      </c>
      <c r="T3922" s="7">
        <f t="shared" si="369"/>
        <v>42657.38726851852</v>
      </c>
    </row>
    <row r="3923" spans="1:20" ht="43.2" hidden="1" x14ac:dyDescent="0.5500000000000000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5">
        <v>1414346400</v>
      </c>
      <c r="J3923">
        <v>1413291655</v>
      </c>
      <c r="K3923" t="b">
        <v>0</v>
      </c>
      <c r="L3923">
        <v>0</v>
      </c>
      <c r="M3923">
        <f t="shared" si="367"/>
        <v>0</v>
      </c>
      <c r="N3923" t="b">
        <v>0</v>
      </c>
      <c r="O3923">
        <f t="shared" si="370"/>
        <v>0</v>
      </c>
      <c r="P3923" t="s">
        <v>8271</v>
      </c>
      <c r="Q3923" t="str">
        <f t="shared" si="371"/>
        <v>theater</v>
      </c>
      <c r="R3923" t="str">
        <f t="shared" si="372"/>
        <v>plays</v>
      </c>
      <c r="S3923" s="7">
        <f t="shared" si="368"/>
        <v>41938.75</v>
      </c>
      <c r="T3923" s="7">
        <f t="shared" si="369"/>
        <v>41926.542303240742</v>
      </c>
    </row>
    <row r="3924" spans="1:20" ht="43.2" x14ac:dyDescent="0.5500000000000000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5">
        <v>1425337200</v>
      </c>
      <c r="J3924">
        <v>1421432810</v>
      </c>
      <c r="K3924" t="b">
        <v>0</v>
      </c>
      <c r="L3924">
        <v>6</v>
      </c>
      <c r="M3924">
        <f t="shared" si="367"/>
        <v>10.17</v>
      </c>
      <c r="N3924" t="b">
        <v>0</v>
      </c>
      <c r="O3924">
        <f t="shared" si="370"/>
        <v>8</v>
      </c>
      <c r="P3924" t="s">
        <v>8271</v>
      </c>
      <c r="Q3924" t="str">
        <f t="shared" si="371"/>
        <v>theater</v>
      </c>
      <c r="R3924" t="str">
        <f t="shared" si="372"/>
        <v>plays</v>
      </c>
      <c r="S3924" s="7">
        <f t="shared" si="368"/>
        <v>42065.958333333328</v>
      </c>
      <c r="T3924" s="7">
        <f t="shared" si="369"/>
        <v>42020.768634259264</v>
      </c>
    </row>
    <row r="3925" spans="1:20" ht="43.2" hidden="1" x14ac:dyDescent="0.5500000000000000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5">
        <v>1428622271</v>
      </c>
      <c r="J3925">
        <v>1426203071</v>
      </c>
      <c r="K3925" t="b">
        <v>0</v>
      </c>
      <c r="L3925">
        <v>17</v>
      </c>
      <c r="M3925">
        <f t="shared" si="367"/>
        <v>81.41</v>
      </c>
      <c r="N3925" t="b">
        <v>0</v>
      </c>
      <c r="O3925">
        <f t="shared" si="370"/>
        <v>12</v>
      </c>
      <c r="P3925" t="s">
        <v>8271</v>
      </c>
      <c r="Q3925" t="str">
        <f t="shared" si="371"/>
        <v>theater</v>
      </c>
      <c r="R3925" t="str">
        <f t="shared" si="372"/>
        <v>plays</v>
      </c>
      <c r="S3925" s="7">
        <f t="shared" si="368"/>
        <v>42103.979988425926</v>
      </c>
      <c r="T3925" s="7">
        <f t="shared" si="369"/>
        <v>42075.979988425926</v>
      </c>
    </row>
    <row r="3926" spans="1:20" ht="43.2" x14ac:dyDescent="0.5500000000000000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5">
        <v>1403823722</v>
      </c>
      <c r="J3926">
        <v>1401231722</v>
      </c>
      <c r="K3926" t="b">
        <v>0</v>
      </c>
      <c r="L3926">
        <v>40</v>
      </c>
      <c r="M3926">
        <f t="shared" si="367"/>
        <v>57.25</v>
      </c>
      <c r="N3926" t="b">
        <v>0</v>
      </c>
      <c r="O3926">
        <f t="shared" si="370"/>
        <v>15</v>
      </c>
      <c r="P3926" t="s">
        <v>8271</v>
      </c>
      <c r="Q3926" t="str">
        <f t="shared" si="371"/>
        <v>theater</v>
      </c>
      <c r="R3926" t="str">
        <f t="shared" si="372"/>
        <v>plays</v>
      </c>
      <c r="S3926" s="7">
        <f t="shared" si="368"/>
        <v>41816.959745370368</v>
      </c>
      <c r="T3926" s="7">
        <f t="shared" si="369"/>
        <v>41786.959745370368</v>
      </c>
    </row>
    <row r="3927" spans="1:20" ht="43.2" x14ac:dyDescent="0.5500000000000000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5">
        <v>1406753639</v>
      </c>
      <c r="J3927">
        <v>1404161639</v>
      </c>
      <c r="K3927" t="b">
        <v>0</v>
      </c>
      <c r="L3927">
        <v>3</v>
      </c>
      <c r="M3927">
        <f t="shared" si="367"/>
        <v>5</v>
      </c>
      <c r="N3927" t="b">
        <v>0</v>
      </c>
      <c r="O3927">
        <f t="shared" si="370"/>
        <v>10</v>
      </c>
      <c r="P3927" t="s">
        <v>8271</v>
      </c>
      <c r="Q3927" t="str">
        <f t="shared" si="371"/>
        <v>theater</v>
      </c>
      <c r="R3927" t="str">
        <f t="shared" si="372"/>
        <v>plays</v>
      </c>
      <c r="S3927" s="7">
        <f t="shared" si="368"/>
        <v>41850.870821759258</v>
      </c>
      <c r="T3927" s="7">
        <f t="shared" si="369"/>
        <v>41820.870821759258</v>
      </c>
    </row>
    <row r="3928" spans="1:20" ht="28.8" hidden="1" x14ac:dyDescent="0.5500000000000000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5">
        <v>1419645748</v>
      </c>
      <c r="J3928">
        <v>1417053748</v>
      </c>
      <c r="K3928" t="b">
        <v>0</v>
      </c>
      <c r="L3928">
        <v>1</v>
      </c>
      <c r="M3928">
        <f t="shared" si="367"/>
        <v>15</v>
      </c>
      <c r="N3928" t="b">
        <v>0</v>
      </c>
      <c r="O3928">
        <f t="shared" si="370"/>
        <v>0</v>
      </c>
      <c r="P3928" t="s">
        <v>8271</v>
      </c>
      <c r="Q3928" t="str">
        <f t="shared" si="371"/>
        <v>theater</v>
      </c>
      <c r="R3928" t="str">
        <f t="shared" si="372"/>
        <v>plays</v>
      </c>
      <c r="S3928" s="7">
        <f t="shared" si="368"/>
        <v>42000.085046296299</v>
      </c>
      <c r="T3928" s="7">
        <f t="shared" si="369"/>
        <v>41970.085046296299</v>
      </c>
    </row>
    <row r="3929" spans="1:20" ht="43.2" hidden="1" x14ac:dyDescent="0.5500000000000000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5">
        <v>1407565504</v>
      </c>
      <c r="J3929">
        <v>1404973504</v>
      </c>
      <c r="K3929" t="b">
        <v>0</v>
      </c>
      <c r="L3929">
        <v>2</v>
      </c>
      <c r="M3929">
        <f t="shared" si="367"/>
        <v>12.5</v>
      </c>
      <c r="N3929" t="b">
        <v>0</v>
      </c>
      <c r="O3929">
        <f t="shared" si="370"/>
        <v>1</v>
      </c>
      <c r="P3929" t="s">
        <v>8271</v>
      </c>
      <c r="Q3929" t="str">
        <f t="shared" si="371"/>
        <v>theater</v>
      </c>
      <c r="R3929" t="str">
        <f t="shared" si="372"/>
        <v>plays</v>
      </c>
      <c r="S3929" s="7">
        <f t="shared" si="368"/>
        <v>41860.267407407409</v>
      </c>
      <c r="T3929" s="7">
        <f t="shared" si="369"/>
        <v>41830.267407407409</v>
      </c>
    </row>
    <row r="3930" spans="1:20" ht="43.2" x14ac:dyDescent="0.5500000000000000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5">
        <v>1444971540</v>
      </c>
      <c r="J3930">
        <v>1442593427</v>
      </c>
      <c r="K3930" t="b">
        <v>0</v>
      </c>
      <c r="L3930">
        <v>7</v>
      </c>
      <c r="M3930">
        <f t="shared" si="367"/>
        <v>93</v>
      </c>
      <c r="N3930" t="b">
        <v>0</v>
      </c>
      <c r="O3930">
        <f t="shared" si="370"/>
        <v>13</v>
      </c>
      <c r="P3930" t="s">
        <v>8271</v>
      </c>
      <c r="Q3930" t="str">
        <f t="shared" si="371"/>
        <v>theater</v>
      </c>
      <c r="R3930" t="str">
        <f t="shared" si="372"/>
        <v>plays</v>
      </c>
      <c r="S3930" s="7">
        <f t="shared" si="368"/>
        <v>42293.207638888889</v>
      </c>
      <c r="T3930" s="7">
        <f t="shared" si="369"/>
        <v>42265.683182870373</v>
      </c>
    </row>
    <row r="3931" spans="1:20" ht="43.2" x14ac:dyDescent="0.5500000000000000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5">
        <v>1474228265</v>
      </c>
      <c r="J3931">
        <v>1471636265</v>
      </c>
      <c r="K3931" t="b">
        <v>0</v>
      </c>
      <c r="L3931">
        <v>14</v>
      </c>
      <c r="M3931">
        <f t="shared" si="367"/>
        <v>32.36</v>
      </c>
      <c r="N3931" t="b">
        <v>0</v>
      </c>
      <c r="O3931">
        <f t="shared" si="370"/>
        <v>2</v>
      </c>
      <c r="P3931" t="s">
        <v>8271</v>
      </c>
      <c r="Q3931" t="str">
        <f t="shared" si="371"/>
        <v>theater</v>
      </c>
      <c r="R3931" t="str">
        <f t="shared" si="372"/>
        <v>plays</v>
      </c>
      <c r="S3931" s="7">
        <f t="shared" si="368"/>
        <v>42631.827141203699</v>
      </c>
      <c r="T3931" s="7">
        <f t="shared" si="369"/>
        <v>42601.827141203699</v>
      </c>
    </row>
    <row r="3932" spans="1:20" ht="43.2" hidden="1" x14ac:dyDescent="0.5500000000000000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5">
        <v>1459490400</v>
      </c>
      <c r="J3932">
        <v>1457078868</v>
      </c>
      <c r="K3932" t="b">
        <v>0</v>
      </c>
      <c r="L3932">
        <v>0</v>
      </c>
      <c r="M3932">
        <f t="shared" si="367"/>
        <v>0</v>
      </c>
      <c r="N3932" t="b">
        <v>0</v>
      </c>
      <c r="O3932">
        <f t="shared" si="370"/>
        <v>0</v>
      </c>
      <c r="P3932" t="s">
        <v>8271</v>
      </c>
      <c r="Q3932" t="str">
        <f t="shared" si="371"/>
        <v>theater</v>
      </c>
      <c r="R3932" t="str">
        <f t="shared" si="372"/>
        <v>plays</v>
      </c>
      <c r="S3932" s="7">
        <f t="shared" si="368"/>
        <v>42461.25</v>
      </c>
      <c r="T3932" s="7">
        <f t="shared" si="369"/>
        <v>42433.338749999995</v>
      </c>
    </row>
    <row r="3933" spans="1:20" ht="43.2" x14ac:dyDescent="0.5500000000000000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5">
        <v>1441510707</v>
      </c>
      <c r="J3933">
        <v>1439350707</v>
      </c>
      <c r="K3933" t="b">
        <v>0</v>
      </c>
      <c r="L3933">
        <v>0</v>
      </c>
      <c r="M3933">
        <f t="shared" si="367"/>
        <v>0</v>
      </c>
      <c r="N3933" t="b">
        <v>0</v>
      </c>
      <c r="O3933">
        <f t="shared" si="370"/>
        <v>0</v>
      </c>
      <c r="P3933" t="s">
        <v>8271</v>
      </c>
      <c r="Q3933" t="str">
        <f t="shared" si="371"/>
        <v>theater</v>
      </c>
      <c r="R3933" t="str">
        <f t="shared" si="372"/>
        <v>plays</v>
      </c>
      <c r="S3933" s="7">
        <f t="shared" si="368"/>
        <v>42253.151701388888</v>
      </c>
      <c r="T3933" s="7">
        <f t="shared" si="369"/>
        <v>42228.151701388888</v>
      </c>
    </row>
    <row r="3934" spans="1:20" ht="43.2" x14ac:dyDescent="0.5500000000000000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5">
        <v>1458097364</v>
      </c>
      <c r="J3934">
        <v>1455508964</v>
      </c>
      <c r="K3934" t="b">
        <v>0</v>
      </c>
      <c r="L3934">
        <v>1</v>
      </c>
      <c r="M3934">
        <f t="shared" si="367"/>
        <v>1</v>
      </c>
      <c r="N3934" t="b">
        <v>0</v>
      </c>
      <c r="O3934">
        <f t="shared" si="370"/>
        <v>0</v>
      </c>
      <c r="P3934" t="s">
        <v>8271</v>
      </c>
      <c r="Q3934" t="str">
        <f t="shared" si="371"/>
        <v>theater</v>
      </c>
      <c r="R3934" t="str">
        <f t="shared" si="372"/>
        <v>plays</v>
      </c>
      <c r="S3934" s="7">
        <f t="shared" si="368"/>
        <v>42445.126898148148</v>
      </c>
      <c r="T3934" s="7">
        <f t="shared" si="369"/>
        <v>42415.168564814812</v>
      </c>
    </row>
    <row r="3935" spans="1:20" ht="43.2" x14ac:dyDescent="0.5500000000000000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5">
        <v>1468716180</v>
      </c>
      <c r="J3935">
        <v>1466205262</v>
      </c>
      <c r="K3935" t="b">
        <v>0</v>
      </c>
      <c r="L3935">
        <v>12</v>
      </c>
      <c r="M3935">
        <f t="shared" si="367"/>
        <v>91.83</v>
      </c>
      <c r="N3935" t="b">
        <v>0</v>
      </c>
      <c r="O3935">
        <f t="shared" si="370"/>
        <v>16</v>
      </c>
      <c r="P3935" t="s">
        <v>8271</v>
      </c>
      <c r="Q3935" t="str">
        <f t="shared" si="371"/>
        <v>theater</v>
      </c>
      <c r="R3935" t="str">
        <f t="shared" si="372"/>
        <v>plays</v>
      </c>
      <c r="S3935" s="7">
        <f t="shared" si="368"/>
        <v>42568.029861111107</v>
      </c>
      <c r="T3935" s="7">
        <f t="shared" si="369"/>
        <v>42538.968310185184</v>
      </c>
    </row>
    <row r="3936" spans="1:20" ht="43.2" x14ac:dyDescent="0.5500000000000000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5">
        <v>1443704400</v>
      </c>
      <c r="J3936">
        <v>1439827639</v>
      </c>
      <c r="K3936" t="b">
        <v>0</v>
      </c>
      <c r="L3936">
        <v>12</v>
      </c>
      <c r="M3936">
        <f t="shared" si="367"/>
        <v>45.83</v>
      </c>
      <c r="N3936" t="b">
        <v>0</v>
      </c>
      <c r="O3936">
        <f t="shared" si="370"/>
        <v>11</v>
      </c>
      <c r="P3936" t="s">
        <v>8271</v>
      </c>
      <c r="Q3936" t="str">
        <f t="shared" si="371"/>
        <v>theater</v>
      </c>
      <c r="R3936" t="str">
        <f t="shared" si="372"/>
        <v>plays</v>
      </c>
      <c r="S3936" s="7">
        <f t="shared" si="368"/>
        <v>42278.541666666672</v>
      </c>
      <c r="T3936" s="7">
        <f t="shared" si="369"/>
        <v>42233.671747685185</v>
      </c>
    </row>
    <row r="3937" spans="1:20" ht="57.6" hidden="1" x14ac:dyDescent="0.5500000000000000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5">
        <v>1443973546</v>
      </c>
      <c r="J3937">
        <v>1438789546</v>
      </c>
      <c r="K3937" t="b">
        <v>0</v>
      </c>
      <c r="L3937">
        <v>23</v>
      </c>
      <c r="M3937">
        <f t="shared" si="367"/>
        <v>57.17</v>
      </c>
      <c r="N3937" t="b">
        <v>0</v>
      </c>
      <c r="O3937">
        <f t="shared" si="370"/>
        <v>44</v>
      </c>
      <c r="P3937" t="s">
        <v>8271</v>
      </c>
      <c r="Q3937" t="str">
        <f t="shared" si="371"/>
        <v>theater</v>
      </c>
      <c r="R3937" t="str">
        <f t="shared" si="372"/>
        <v>plays</v>
      </c>
      <c r="S3937" s="7">
        <f t="shared" si="368"/>
        <v>42281.656782407401</v>
      </c>
      <c r="T3937" s="7">
        <f t="shared" si="369"/>
        <v>42221.656782407401</v>
      </c>
    </row>
    <row r="3938" spans="1:20" ht="43.2" x14ac:dyDescent="0.5500000000000000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5">
        <v>1480576720</v>
      </c>
      <c r="J3938">
        <v>1477981120</v>
      </c>
      <c r="K3938" t="b">
        <v>0</v>
      </c>
      <c r="L3938">
        <v>0</v>
      </c>
      <c r="M3938">
        <f t="shared" si="367"/>
        <v>0</v>
      </c>
      <c r="N3938" t="b">
        <v>0</v>
      </c>
      <c r="O3938">
        <f t="shared" si="370"/>
        <v>0</v>
      </c>
      <c r="P3938" t="s">
        <v>8271</v>
      </c>
      <c r="Q3938" t="str">
        <f t="shared" si="371"/>
        <v>theater</v>
      </c>
      <c r="R3938" t="str">
        <f t="shared" si="372"/>
        <v>plays</v>
      </c>
      <c r="S3938" s="7">
        <f t="shared" si="368"/>
        <v>42705.304629629631</v>
      </c>
      <c r="T3938" s="7">
        <f t="shared" si="369"/>
        <v>42675.262962962966</v>
      </c>
    </row>
    <row r="3939" spans="1:20" ht="43.2" x14ac:dyDescent="0.5500000000000000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5">
        <v>1468249760</v>
      </c>
      <c r="J3939">
        <v>1465830560</v>
      </c>
      <c r="K3939" t="b">
        <v>0</v>
      </c>
      <c r="L3939">
        <v>10</v>
      </c>
      <c r="M3939">
        <f t="shared" si="367"/>
        <v>248.5</v>
      </c>
      <c r="N3939" t="b">
        <v>0</v>
      </c>
      <c r="O3939">
        <f t="shared" si="370"/>
        <v>86</v>
      </c>
      <c r="P3939" t="s">
        <v>8271</v>
      </c>
      <c r="Q3939" t="str">
        <f t="shared" si="371"/>
        <v>theater</v>
      </c>
      <c r="R3939" t="str">
        <f t="shared" si="372"/>
        <v>plays</v>
      </c>
      <c r="S3939" s="7">
        <f t="shared" si="368"/>
        <v>42562.631481481483</v>
      </c>
      <c r="T3939" s="7">
        <f t="shared" si="369"/>
        <v>42534.631481481483</v>
      </c>
    </row>
    <row r="3940" spans="1:20" ht="43.2" x14ac:dyDescent="0.5500000000000000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5">
        <v>1435441454</v>
      </c>
      <c r="J3940">
        <v>1432763054</v>
      </c>
      <c r="K3940" t="b">
        <v>0</v>
      </c>
      <c r="L3940">
        <v>5</v>
      </c>
      <c r="M3940">
        <f t="shared" si="367"/>
        <v>79.400000000000006</v>
      </c>
      <c r="N3940" t="b">
        <v>0</v>
      </c>
      <c r="O3940">
        <f t="shared" si="370"/>
        <v>12</v>
      </c>
      <c r="P3940" t="s">
        <v>8271</v>
      </c>
      <c r="Q3940" t="str">
        <f t="shared" si="371"/>
        <v>theater</v>
      </c>
      <c r="R3940" t="str">
        <f t="shared" si="372"/>
        <v>plays</v>
      </c>
      <c r="S3940" s="7">
        <f t="shared" si="368"/>
        <v>42182.905717592599</v>
      </c>
      <c r="T3940" s="7">
        <f t="shared" si="369"/>
        <v>42151.905717592599</v>
      </c>
    </row>
    <row r="3941" spans="1:20" ht="43.2" hidden="1" x14ac:dyDescent="0.5500000000000000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5">
        <v>1412656200</v>
      </c>
      <c r="J3941">
        <v>1412328979</v>
      </c>
      <c r="K3941" t="b">
        <v>0</v>
      </c>
      <c r="L3941">
        <v>1</v>
      </c>
      <c r="M3941">
        <f t="shared" si="367"/>
        <v>5</v>
      </c>
      <c r="N3941" t="b">
        <v>0</v>
      </c>
      <c r="O3941">
        <f t="shared" si="370"/>
        <v>0</v>
      </c>
      <c r="P3941" t="s">
        <v>8271</v>
      </c>
      <c r="Q3941" t="str">
        <f t="shared" si="371"/>
        <v>theater</v>
      </c>
      <c r="R3941" t="str">
        <f t="shared" si="372"/>
        <v>plays</v>
      </c>
      <c r="S3941" s="7">
        <f t="shared" si="368"/>
        <v>41919.1875</v>
      </c>
      <c r="T3941" s="7">
        <f t="shared" si="369"/>
        <v>41915.400219907409</v>
      </c>
    </row>
    <row r="3942" spans="1:20" ht="43.2" x14ac:dyDescent="0.5500000000000000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5">
        <v>1420199351</v>
      </c>
      <c r="J3942">
        <v>1416311351</v>
      </c>
      <c r="K3942" t="b">
        <v>0</v>
      </c>
      <c r="L3942">
        <v>2</v>
      </c>
      <c r="M3942">
        <f t="shared" si="367"/>
        <v>5.5</v>
      </c>
      <c r="N3942" t="b">
        <v>0</v>
      </c>
      <c r="O3942">
        <f t="shared" si="370"/>
        <v>0</v>
      </c>
      <c r="P3942" t="s">
        <v>8271</v>
      </c>
      <c r="Q3942" t="str">
        <f t="shared" si="371"/>
        <v>theater</v>
      </c>
      <c r="R3942" t="str">
        <f t="shared" si="372"/>
        <v>plays</v>
      </c>
      <c r="S3942" s="7">
        <f t="shared" si="368"/>
        <v>42006.492488425924</v>
      </c>
      <c r="T3942" s="7">
        <f t="shared" si="369"/>
        <v>41961.492488425924</v>
      </c>
    </row>
    <row r="3943" spans="1:20" ht="57.6" x14ac:dyDescent="0.5500000000000000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5">
        <v>1416877200</v>
      </c>
      <c r="J3943">
        <v>1414505137</v>
      </c>
      <c r="K3943" t="b">
        <v>0</v>
      </c>
      <c r="L3943">
        <v>2</v>
      </c>
      <c r="M3943">
        <f t="shared" si="367"/>
        <v>25</v>
      </c>
      <c r="N3943" t="b">
        <v>0</v>
      </c>
      <c r="O3943">
        <f t="shared" si="370"/>
        <v>1</v>
      </c>
      <c r="P3943" t="s">
        <v>8271</v>
      </c>
      <c r="Q3943" t="str">
        <f t="shared" si="371"/>
        <v>theater</v>
      </c>
      <c r="R3943" t="str">
        <f t="shared" si="372"/>
        <v>plays</v>
      </c>
      <c r="S3943" s="7">
        <f t="shared" si="368"/>
        <v>41968.041666666672</v>
      </c>
      <c r="T3943" s="7">
        <f t="shared" si="369"/>
        <v>41940.587233796294</v>
      </c>
    </row>
    <row r="3944" spans="1:20" ht="43.2" x14ac:dyDescent="0.5500000000000000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5">
        <v>1434490914</v>
      </c>
      <c r="J3944">
        <v>1429306914</v>
      </c>
      <c r="K3944" t="b">
        <v>0</v>
      </c>
      <c r="L3944">
        <v>0</v>
      </c>
      <c r="M3944">
        <f t="shared" si="367"/>
        <v>0</v>
      </c>
      <c r="N3944" t="b">
        <v>0</v>
      </c>
      <c r="O3944">
        <f t="shared" si="370"/>
        <v>0</v>
      </c>
      <c r="P3944" t="s">
        <v>8271</v>
      </c>
      <c r="Q3944" t="str">
        <f t="shared" si="371"/>
        <v>theater</v>
      </c>
      <c r="R3944" t="str">
        <f t="shared" si="372"/>
        <v>plays</v>
      </c>
      <c r="S3944" s="7">
        <f t="shared" si="368"/>
        <v>42171.904097222221</v>
      </c>
      <c r="T3944" s="7">
        <f t="shared" si="369"/>
        <v>42111.904097222221</v>
      </c>
    </row>
    <row r="3945" spans="1:20" ht="43.2" x14ac:dyDescent="0.5500000000000000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5">
        <v>1446483000</v>
      </c>
      <c r="J3945">
        <v>1443811268</v>
      </c>
      <c r="K3945" t="b">
        <v>0</v>
      </c>
      <c r="L3945">
        <v>13</v>
      </c>
      <c r="M3945">
        <f t="shared" si="367"/>
        <v>137.08000000000001</v>
      </c>
      <c r="N3945" t="b">
        <v>0</v>
      </c>
      <c r="O3945">
        <f t="shared" si="370"/>
        <v>36</v>
      </c>
      <c r="P3945" t="s">
        <v>8271</v>
      </c>
      <c r="Q3945" t="str">
        <f t="shared" si="371"/>
        <v>theater</v>
      </c>
      <c r="R3945" t="str">
        <f t="shared" si="372"/>
        <v>plays</v>
      </c>
      <c r="S3945" s="7">
        <f t="shared" si="368"/>
        <v>42310.701388888891</v>
      </c>
      <c r="T3945" s="7">
        <f t="shared" si="369"/>
        <v>42279.778564814813</v>
      </c>
    </row>
    <row r="3946" spans="1:20" ht="43.2" x14ac:dyDescent="0.5500000000000000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5">
        <v>1440690875</v>
      </c>
      <c r="J3946">
        <v>1438098875</v>
      </c>
      <c r="K3946" t="b">
        <v>0</v>
      </c>
      <c r="L3946">
        <v>0</v>
      </c>
      <c r="M3946">
        <f t="shared" si="367"/>
        <v>0</v>
      </c>
      <c r="N3946" t="b">
        <v>0</v>
      </c>
      <c r="O3946">
        <f t="shared" si="370"/>
        <v>0</v>
      </c>
      <c r="P3946" t="s">
        <v>8271</v>
      </c>
      <c r="Q3946" t="str">
        <f t="shared" si="371"/>
        <v>theater</v>
      </c>
      <c r="R3946" t="str">
        <f t="shared" si="372"/>
        <v>plays</v>
      </c>
      <c r="S3946" s="7">
        <f t="shared" si="368"/>
        <v>42243.662905092591</v>
      </c>
      <c r="T3946" s="7">
        <f t="shared" si="369"/>
        <v>42213.662905092591</v>
      </c>
    </row>
    <row r="3947" spans="1:20" ht="43.2" x14ac:dyDescent="0.5500000000000000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5">
        <v>1431717268</v>
      </c>
      <c r="J3947">
        <v>1429125268</v>
      </c>
      <c r="K3947" t="b">
        <v>0</v>
      </c>
      <c r="L3947">
        <v>1</v>
      </c>
      <c r="M3947">
        <f t="shared" si="367"/>
        <v>5</v>
      </c>
      <c r="N3947" t="b">
        <v>0</v>
      </c>
      <c r="O3947">
        <f t="shared" si="370"/>
        <v>0</v>
      </c>
      <c r="P3947" t="s">
        <v>8271</v>
      </c>
      <c r="Q3947" t="str">
        <f t="shared" si="371"/>
        <v>theater</v>
      </c>
      <c r="R3947" t="str">
        <f t="shared" si="372"/>
        <v>plays</v>
      </c>
      <c r="S3947" s="7">
        <f t="shared" si="368"/>
        <v>42139.801712962959</v>
      </c>
      <c r="T3947" s="7">
        <f t="shared" si="369"/>
        <v>42109.801712962959</v>
      </c>
    </row>
    <row r="3948" spans="1:20" ht="28.8" x14ac:dyDescent="0.5500000000000000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5">
        <v>1425110400</v>
      </c>
      <c r="J3948">
        <v>1422388822</v>
      </c>
      <c r="K3948" t="b">
        <v>0</v>
      </c>
      <c r="L3948">
        <v>5</v>
      </c>
      <c r="M3948">
        <f t="shared" si="367"/>
        <v>39</v>
      </c>
      <c r="N3948" t="b">
        <v>0</v>
      </c>
      <c r="O3948">
        <f t="shared" si="370"/>
        <v>3</v>
      </c>
      <c r="P3948" t="s">
        <v>8271</v>
      </c>
      <c r="Q3948" t="str">
        <f t="shared" si="371"/>
        <v>theater</v>
      </c>
      <c r="R3948" t="str">
        <f t="shared" si="372"/>
        <v>plays</v>
      </c>
      <c r="S3948" s="7">
        <f t="shared" si="368"/>
        <v>42063.333333333328</v>
      </c>
      <c r="T3948" s="7">
        <f t="shared" si="369"/>
        <v>42031.833587962959</v>
      </c>
    </row>
    <row r="3949" spans="1:20" ht="43.2" x14ac:dyDescent="0.5500000000000000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5">
        <v>1475378744</v>
      </c>
      <c r="J3949">
        <v>1472786744</v>
      </c>
      <c r="K3949" t="b">
        <v>0</v>
      </c>
      <c r="L3949">
        <v>2</v>
      </c>
      <c r="M3949">
        <f t="shared" si="367"/>
        <v>50.5</v>
      </c>
      <c r="N3949" t="b">
        <v>0</v>
      </c>
      <c r="O3949">
        <f t="shared" si="370"/>
        <v>3</v>
      </c>
      <c r="P3949" t="s">
        <v>8271</v>
      </c>
      <c r="Q3949" t="str">
        <f t="shared" si="371"/>
        <v>theater</v>
      </c>
      <c r="R3949" t="str">
        <f t="shared" si="372"/>
        <v>plays</v>
      </c>
      <c r="S3949" s="7">
        <f t="shared" si="368"/>
        <v>42645.142870370371</v>
      </c>
      <c r="T3949" s="7">
        <f t="shared" si="369"/>
        <v>42615.142870370371</v>
      </c>
    </row>
    <row r="3950" spans="1:20" ht="43.2" hidden="1" x14ac:dyDescent="0.5500000000000000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5">
        <v>1410076123</v>
      </c>
      <c r="J3950">
        <v>1404892123</v>
      </c>
      <c r="K3950" t="b">
        <v>0</v>
      </c>
      <c r="L3950">
        <v>0</v>
      </c>
      <c r="M3950">
        <f t="shared" si="367"/>
        <v>0</v>
      </c>
      <c r="N3950" t="b">
        <v>0</v>
      </c>
      <c r="O3950">
        <f t="shared" si="370"/>
        <v>0</v>
      </c>
      <c r="P3950" t="s">
        <v>8271</v>
      </c>
      <c r="Q3950" t="str">
        <f t="shared" si="371"/>
        <v>theater</v>
      </c>
      <c r="R3950" t="str">
        <f t="shared" si="372"/>
        <v>plays</v>
      </c>
      <c r="S3950" s="7">
        <f t="shared" si="368"/>
        <v>41889.325497685182</v>
      </c>
      <c r="T3950" s="7">
        <f t="shared" si="369"/>
        <v>41829.325497685182</v>
      </c>
    </row>
    <row r="3951" spans="1:20" ht="43.2" hidden="1" x14ac:dyDescent="0.5500000000000000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5">
        <v>1423623221</v>
      </c>
      <c r="J3951">
        <v>1421031221</v>
      </c>
      <c r="K3951" t="b">
        <v>0</v>
      </c>
      <c r="L3951">
        <v>32</v>
      </c>
      <c r="M3951">
        <f t="shared" si="367"/>
        <v>49.28</v>
      </c>
      <c r="N3951" t="b">
        <v>0</v>
      </c>
      <c r="O3951">
        <f t="shared" si="370"/>
        <v>16</v>
      </c>
      <c r="P3951" t="s">
        <v>8271</v>
      </c>
      <c r="Q3951" t="str">
        <f t="shared" si="371"/>
        <v>theater</v>
      </c>
      <c r="R3951" t="str">
        <f t="shared" si="372"/>
        <v>plays</v>
      </c>
      <c r="S3951" s="7">
        <f t="shared" si="368"/>
        <v>42046.120613425926</v>
      </c>
      <c r="T3951" s="7">
        <f t="shared" si="369"/>
        <v>42016.120613425926</v>
      </c>
    </row>
    <row r="3952" spans="1:20" ht="43.2" x14ac:dyDescent="0.5500000000000000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5">
        <v>1460140500</v>
      </c>
      <c r="J3952">
        <v>1457628680</v>
      </c>
      <c r="K3952" t="b">
        <v>0</v>
      </c>
      <c r="L3952">
        <v>1</v>
      </c>
      <c r="M3952">
        <f t="shared" si="367"/>
        <v>25</v>
      </c>
      <c r="N3952" t="b">
        <v>0</v>
      </c>
      <c r="O3952">
        <f t="shared" si="370"/>
        <v>1</v>
      </c>
      <c r="P3952" t="s">
        <v>8271</v>
      </c>
      <c r="Q3952" t="str">
        <f t="shared" si="371"/>
        <v>theater</v>
      </c>
      <c r="R3952" t="str">
        <f t="shared" si="372"/>
        <v>plays</v>
      </c>
      <c r="S3952" s="7">
        <f t="shared" si="368"/>
        <v>42468.774305555555</v>
      </c>
      <c r="T3952" s="7">
        <f t="shared" si="369"/>
        <v>42439.702314814815</v>
      </c>
    </row>
    <row r="3953" spans="1:20" ht="43.2" hidden="1" x14ac:dyDescent="0.5500000000000000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5">
        <v>1462301342</v>
      </c>
      <c r="J3953">
        <v>1457120942</v>
      </c>
      <c r="K3953" t="b">
        <v>0</v>
      </c>
      <c r="L3953">
        <v>1</v>
      </c>
      <c r="M3953">
        <f t="shared" si="367"/>
        <v>1</v>
      </c>
      <c r="N3953" t="b">
        <v>0</v>
      </c>
      <c r="O3953">
        <f t="shared" si="370"/>
        <v>0</v>
      </c>
      <c r="P3953" t="s">
        <v>8271</v>
      </c>
      <c r="Q3953" t="str">
        <f t="shared" si="371"/>
        <v>theater</v>
      </c>
      <c r="R3953" t="str">
        <f t="shared" si="372"/>
        <v>plays</v>
      </c>
      <c r="S3953" s="7">
        <f t="shared" si="368"/>
        <v>42493.784050925926</v>
      </c>
      <c r="T3953" s="7">
        <f t="shared" si="369"/>
        <v>42433.825717592597</v>
      </c>
    </row>
    <row r="3954" spans="1:20" ht="43.2" x14ac:dyDescent="0.5500000000000000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5">
        <v>1445885890</v>
      </c>
      <c r="J3954">
        <v>1440701890</v>
      </c>
      <c r="K3954" t="b">
        <v>0</v>
      </c>
      <c r="L3954">
        <v>1</v>
      </c>
      <c r="M3954">
        <f t="shared" si="367"/>
        <v>25</v>
      </c>
      <c r="N3954" t="b">
        <v>0</v>
      </c>
      <c r="O3954">
        <f t="shared" si="370"/>
        <v>0</v>
      </c>
      <c r="P3954" t="s">
        <v>8271</v>
      </c>
      <c r="Q3954" t="str">
        <f t="shared" si="371"/>
        <v>theater</v>
      </c>
      <c r="R3954" t="str">
        <f t="shared" si="372"/>
        <v>plays</v>
      </c>
      <c r="S3954" s="7">
        <f t="shared" si="368"/>
        <v>42303.790393518517</v>
      </c>
      <c r="T3954" s="7">
        <f t="shared" si="369"/>
        <v>42243.790393518517</v>
      </c>
    </row>
    <row r="3955" spans="1:20" ht="43.2" x14ac:dyDescent="0.5500000000000000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5">
        <v>1469834940</v>
      </c>
      <c r="J3955">
        <v>1467162586</v>
      </c>
      <c r="K3955" t="b">
        <v>0</v>
      </c>
      <c r="L3955">
        <v>0</v>
      </c>
      <c r="M3955">
        <f t="shared" si="367"/>
        <v>0</v>
      </c>
      <c r="N3955" t="b">
        <v>0</v>
      </c>
      <c r="O3955">
        <f t="shared" si="370"/>
        <v>0</v>
      </c>
      <c r="P3955" t="s">
        <v>8271</v>
      </c>
      <c r="Q3955" t="str">
        <f t="shared" si="371"/>
        <v>theater</v>
      </c>
      <c r="R3955" t="str">
        <f t="shared" si="372"/>
        <v>plays</v>
      </c>
      <c r="S3955" s="7">
        <f t="shared" si="368"/>
        <v>42580.978472222225</v>
      </c>
      <c r="T3955" s="7">
        <f t="shared" si="369"/>
        <v>42550.048449074078</v>
      </c>
    </row>
    <row r="3956" spans="1:20" ht="43.2" hidden="1" x14ac:dyDescent="0.5500000000000000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5">
        <v>1405352264</v>
      </c>
      <c r="J3956">
        <v>1400168264</v>
      </c>
      <c r="K3956" t="b">
        <v>0</v>
      </c>
      <c r="L3956">
        <v>0</v>
      </c>
      <c r="M3956">
        <f t="shared" si="367"/>
        <v>0</v>
      </c>
      <c r="N3956" t="b">
        <v>0</v>
      </c>
      <c r="O3956">
        <f t="shared" si="370"/>
        <v>0</v>
      </c>
      <c r="P3956" t="s">
        <v>8271</v>
      </c>
      <c r="Q3956" t="str">
        <f t="shared" si="371"/>
        <v>theater</v>
      </c>
      <c r="R3956" t="str">
        <f t="shared" si="372"/>
        <v>plays</v>
      </c>
      <c r="S3956" s="7">
        <f t="shared" si="368"/>
        <v>41834.651203703703</v>
      </c>
      <c r="T3956" s="7">
        <f t="shared" si="369"/>
        <v>41774.651203703703</v>
      </c>
    </row>
    <row r="3957" spans="1:20" ht="43.2" x14ac:dyDescent="0.5500000000000000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5">
        <v>1448745741</v>
      </c>
      <c r="J3957">
        <v>1446150141</v>
      </c>
      <c r="K3957" t="b">
        <v>0</v>
      </c>
      <c r="L3957">
        <v>8</v>
      </c>
      <c r="M3957">
        <f t="shared" si="367"/>
        <v>53.13</v>
      </c>
      <c r="N3957" t="b">
        <v>0</v>
      </c>
      <c r="O3957">
        <f t="shared" si="370"/>
        <v>24</v>
      </c>
      <c r="P3957" t="s">
        <v>8271</v>
      </c>
      <c r="Q3957" t="str">
        <f t="shared" si="371"/>
        <v>theater</v>
      </c>
      <c r="R3957" t="str">
        <f t="shared" si="372"/>
        <v>plays</v>
      </c>
      <c r="S3957" s="7">
        <f t="shared" si="368"/>
        <v>42336.890520833331</v>
      </c>
      <c r="T3957" s="7">
        <f t="shared" si="369"/>
        <v>42306.848854166667</v>
      </c>
    </row>
    <row r="3958" spans="1:20" ht="43.2" x14ac:dyDescent="0.5500000000000000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5">
        <v>1461543600</v>
      </c>
      <c r="J3958">
        <v>1459203727</v>
      </c>
      <c r="K3958" t="b">
        <v>0</v>
      </c>
      <c r="L3958">
        <v>0</v>
      </c>
      <c r="M3958">
        <f t="shared" si="367"/>
        <v>0</v>
      </c>
      <c r="N3958" t="b">
        <v>0</v>
      </c>
      <c r="O3958">
        <f t="shared" si="370"/>
        <v>0</v>
      </c>
      <c r="P3958" t="s">
        <v>8271</v>
      </c>
      <c r="Q3958" t="str">
        <f t="shared" si="371"/>
        <v>theater</v>
      </c>
      <c r="R3958" t="str">
        <f t="shared" si="372"/>
        <v>plays</v>
      </c>
      <c r="S3958" s="7">
        <f t="shared" si="368"/>
        <v>42485.013888888891</v>
      </c>
      <c r="T3958" s="7">
        <f t="shared" si="369"/>
        <v>42457.932025462964</v>
      </c>
    </row>
    <row r="3959" spans="1:20" ht="43.2" x14ac:dyDescent="0.5500000000000000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5">
        <v>1468020354</v>
      </c>
      <c r="J3959">
        <v>1464045954</v>
      </c>
      <c r="K3959" t="b">
        <v>0</v>
      </c>
      <c r="L3959">
        <v>1</v>
      </c>
      <c r="M3959">
        <f t="shared" si="367"/>
        <v>7</v>
      </c>
      <c r="N3959" t="b">
        <v>0</v>
      </c>
      <c r="O3959">
        <f t="shared" si="370"/>
        <v>0</v>
      </c>
      <c r="P3959" t="s">
        <v>8271</v>
      </c>
      <c r="Q3959" t="str">
        <f t="shared" si="371"/>
        <v>theater</v>
      </c>
      <c r="R3959" t="str">
        <f t="shared" si="372"/>
        <v>plays</v>
      </c>
      <c r="S3959" s="7">
        <f t="shared" si="368"/>
        <v>42559.976319444439</v>
      </c>
      <c r="T3959" s="7">
        <f t="shared" si="369"/>
        <v>42513.976319444439</v>
      </c>
    </row>
    <row r="3960" spans="1:20" ht="43.2" x14ac:dyDescent="0.5500000000000000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5">
        <v>1406988000</v>
      </c>
      <c r="J3960">
        <v>1403822912</v>
      </c>
      <c r="K3960" t="b">
        <v>0</v>
      </c>
      <c r="L3960">
        <v>16</v>
      </c>
      <c r="M3960">
        <f t="shared" si="367"/>
        <v>40.06</v>
      </c>
      <c r="N3960" t="b">
        <v>0</v>
      </c>
      <c r="O3960">
        <f t="shared" si="370"/>
        <v>32</v>
      </c>
      <c r="P3960" t="s">
        <v>8271</v>
      </c>
      <c r="Q3960" t="str">
        <f t="shared" si="371"/>
        <v>theater</v>
      </c>
      <c r="R3960" t="str">
        <f t="shared" si="372"/>
        <v>plays</v>
      </c>
      <c r="S3960" s="7">
        <f t="shared" si="368"/>
        <v>41853.583333333336</v>
      </c>
      <c r="T3960" s="7">
        <f t="shared" si="369"/>
        <v>41816.950370370374</v>
      </c>
    </row>
    <row r="3961" spans="1:20" ht="43.2" x14ac:dyDescent="0.5500000000000000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5">
        <v>1411930556</v>
      </c>
      <c r="J3961">
        <v>1409338556</v>
      </c>
      <c r="K3961" t="b">
        <v>0</v>
      </c>
      <c r="L3961">
        <v>12</v>
      </c>
      <c r="M3961">
        <f t="shared" si="367"/>
        <v>24.33</v>
      </c>
      <c r="N3961" t="b">
        <v>0</v>
      </c>
      <c r="O3961">
        <f t="shared" si="370"/>
        <v>24</v>
      </c>
      <c r="P3961" t="s">
        <v>8271</v>
      </c>
      <c r="Q3961" t="str">
        <f t="shared" si="371"/>
        <v>theater</v>
      </c>
      <c r="R3961" t="str">
        <f t="shared" si="372"/>
        <v>plays</v>
      </c>
      <c r="S3961" s="7">
        <f t="shared" si="368"/>
        <v>41910.788842592592</v>
      </c>
      <c r="T3961" s="7">
        <f t="shared" si="369"/>
        <v>41880.788842592592</v>
      </c>
    </row>
    <row r="3962" spans="1:20" ht="43.2" x14ac:dyDescent="0.5500000000000000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5">
        <v>1451852256</v>
      </c>
      <c r="J3962">
        <v>1449260256</v>
      </c>
      <c r="K3962" t="b">
        <v>0</v>
      </c>
      <c r="L3962">
        <v>4</v>
      </c>
      <c r="M3962">
        <f t="shared" si="367"/>
        <v>11.25</v>
      </c>
      <c r="N3962" t="b">
        <v>0</v>
      </c>
      <c r="O3962">
        <f t="shared" si="370"/>
        <v>2</v>
      </c>
      <c r="P3962" t="s">
        <v>8271</v>
      </c>
      <c r="Q3962" t="str">
        <f t="shared" si="371"/>
        <v>theater</v>
      </c>
      <c r="R3962" t="str">
        <f t="shared" si="372"/>
        <v>plays</v>
      </c>
      <c r="S3962" s="7">
        <f t="shared" si="368"/>
        <v>42372.845555555556</v>
      </c>
      <c r="T3962" s="7">
        <f t="shared" si="369"/>
        <v>42342.845555555556</v>
      </c>
    </row>
    <row r="3963" spans="1:20" ht="43.2" hidden="1" x14ac:dyDescent="0.5500000000000000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5">
        <v>1399584210</v>
      </c>
      <c r="J3963">
        <v>1397683410</v>
      </c>
      <c r="K3963" t="b">
        <v>0</v>
      </c>
      <c r="L3963">
        <v>2</v>
      </c>
      <c r="M3963">
        <f t="shared" si="367"/>
        <v>10.5</v>
      </c>
      <c r="N3963" t="b">
        <v>0</v>
      </c>
      <c r="O3963">
        <f t="shared" si="370"/>
        <v>0</v>
      </c>
      <c r="P3963" t="s">
        <v>8271</v>
      </c>
      <c r="Q3963" t="str">
        <f t="shared" si="371"/>
        <v>theater</v>
      </c>
      <c r="R3963" t="str">
        <f t="shared" si="372"/>
        <v>plays</v>
      </c>
      <c r="S3963" s="7">
        <f t="shared" si="368"/>
        <v>41767.891319444447</v>
      </c>
      <c r="T3963" s="7">
        <f t="shared" si="369"/>
        <v>41745.891319444447</v>
      </c>
    </row>
    <row r="3964" spans="1:20" ht="43.2" hidden="1" x14ac:dyDescent="0.5500000000000000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5">
        <v>1448722494</v>
      </c>
      <c r="J3964">
        <v>1446562494</v>
      </c>
      <c r="K3964" t="b">
        <v>0</v>
      </c>
      <c r="L3964">
        <v>3</v>
      </c>
      <c r="M3964">
        <f t="shared" si="367"/>
        <v>15</v>
      </c>
      <c r="N3964" t="b">
        <v>0</v>
      </c>
      <c r="O3964">
        <f t="shared" si="370"/>
        <v>3</v>
      </c>
      <c r="P3964" t="s">
        <v>8271</v>
      </c>
      <c r="Q3964" t="str">
        <f t="shared" si="371"/>
        <v>theater</v>
      </c>
      <c r="R3964" t="str">
        <f t="shared" si="372"/>
        <v>plays</v>
      </c>
      <c r="S3964" s="7">
        <f t="shared" si="368"/>
        <v>42336.621458333335</v>
      </c>
      <c r="T3964" s="7">
        <f t="shared" si="369"/>
        <v>42311.621458333335</v>
      </c>
    </row>
    <row r="3965" spans="1:20" ht="43.2" hidden="1" x14ac:dyDescent="0.5500000000000000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5">
        <v>1447821717</v>
      </c>
      <c r="J3965">
        <v>1445226117</v>
      </c>
      <c r="K3965" t="b">
        <v>0</v>
      </c>
      <c r="L3965">
        <v>0</v>
      </c>
      <c r="M3965">
        <f t="shared" si="367"/>
        <v>0</v>
      </c>
      <c r="N3965" t="b">
        <v>0</v>
      </c>
      <c r="O3965">
        <f t="shared" si="370"/>
        <v>0</v>
      </c>
      <c r="P3965" t="s">
        <v>8271</v>
      </c>
      <c r="Q3965" t="str">
        <f t="shared" si="371"/>
        <v>theater</v>
      </c>
      <c r="R3965" t="str">
        <f t="shared" si="372"/>
        <v>plays</v>
      </c>
      <c r="S3965" s="7">
        <f t="shared" si="368"/>
        <v>42326.195798611108</v>
      </c>
      <c r="T3965" s="7">
        <f t="shared" si="369"/>
        <v>42296.154131944444</v>
      </c>
    </row>
    <row r="3966" spans="1:20" ht="43.2" x14ac:dyDescent="0.5500000000000000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5">
        <v>1429460386</v>
      </c>
      <c r="J3966">
        <v>1424279986</v>
      </c>
      <c r="K3966" t="b">
        <v>0</v>
      </c>
      <c r="L3966">
        <v>3</v>
      </c>
      <c r="M3966">
        <f t="shared" si="367"/>
        <v>42</v>
      </c>
      <c r="N3966" t="b">
        <v>0</v>
      </c>
      <c r="O3966">
        <f t="shared" si="370"/>
        <v>6</v>
      </c>
      <c r="P3966" t="s">
        <v>8271</v>
      </c>
      <c r="Q3966" t="str">
        <f t="shared" si="371"/>
        <v>theater</v>
      </c>
      <c r="R3966" t="str">
        <f t="shared" si="372"/>
        <v>plays</v>
      </c>
      <c r="S3966" s="7">
        <f t="shared" si="368"/>
        <v>42113.680393518516</v>
      </c>
      <c r="T3966" s="7">
        <f t="shared" si="369"/>
        <v>42053.722060185188</v>
      </c>
    </row>
    <row r="3967" spans="1:20" ht="43.2" x14ac:dyDescent="0.5500000000000000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5">
        <v>1460608780</v>
      </c>
      <c r="J3967">
        <v>1455428380</v>
      </c>
      <c r="K3967" t="b">
        <v>0</v>
      </c>
      <c r="L3967">
        <v>4</v>
      </c>
      <c r="M3967">
        <f t="shared" si="367"/>
        <v>71.25</v>
      </c>
      <c r="N3967" t="b">
        <v>0</v>
      </c>
      <c r="O3967">
        <f t="shared" si="370"/>
        <v>14</v>
      </c>
      <c r="P3967" t="s">
        <v>8271</v>
      </c>
      <c r="Q3967" t="str">
        <f t="shared" si="371"/>
        <v>theater</v>
      </c>
      <c r="R3967" t="str">
        <f t="shared" si="372"/>
        <v>plays</v>
      </c>
      <c r="S3967" s="7">
        <f t="shared" si="368"/>
        <v>42474.194212962961</v>
      </c>
      <c r="T3967" s="7">
        <f t="shared" si="369"/>
        <v>42414.235879629632</v>
      </c>
    </row>
    <row r="3968" spans="1:20" ht="43.2" x14ac:dyDescent="0.5500000000000000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5">
        <v>1406170740</v>
      </c>
      <c r="J3968">
        <v>1402506278</v>
      </c>
      <c r="K3968" t="b">
        <v>0</v>
      </c>
      <c r="L3968">
        <v>2</v>
      </c>
      <c r="M3968">
        <f t="shared" si="367"/>
        <v>22.5</v>
      </c>
      <c r="N3968" t="b">
        <v>0</v>
      </c>
      <c r="O3968">
        <f t="shared" si="370"/>
        <v>1</v>
      </c>
      <c r="P3968" t="s">
        <v>8271</v>
      </c>
      <c r="Q3968" t="str">
        <f t="shared" si="371"/>
        <v>theater</v>
      </c>
      <c r="R3968" t="str">
        <f t="shared" si="372"/>
        <v>plays</v>
      </c>
      <c r="S3968" s="7">
        <f t="shared" si="368"/>
        <v>41844.124305555553</v>
      </c>
      <c r="T3968" s="7">
        <f t="shared" si="369"/>
        <v>41801.711550925924</v>
      </c>
    </row>
    <row r="3969" spans="1:20" ht="43.2" x14ac:dyDescent="0.5500000000000000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5">
        <v>1488783507</v>
      </c>
      <c r="J3969">
        <v>1486191507</v>
      </c>
      <c r="K3969" t="b">
        <v>0</v>
      </c>
      <c r="L3969">
        <v>10</v>
      </c>
      <c r="M3969">
        <f t="shared" si="367"/>
        <v>41</v>
      </c>
      <c r="N3969" t="b">
        <v>0</v>
      </c>
      <c r="O3969">
        <f t="shared" si="370"/>
        <v>24</v>
      </c>
      <c r="P3969" t="s">
        <v>8271</v>
      </c>
      <c r="Q3969" t="str">
        <f t="shared" si="371"/>
        <v>theater</v>
      </c>
      <c r="R3969" t="str">
        <f t="shared" si="372"/>
        <v>plays</v>
      </c>
      <c r="S3969" s="7">
        <f t="shared" si="368"/>
        <v>42800.290590277778</v>
      </c>
      <c r="T3969" s="7">
        <f t="shared" si="369"/>
        <v>42770.290590277778</v>
      </c>
    </row>
    <row r="3970" spans="1:20" ht="43.2" x14ac:dyDescent="0.5500000000000000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5">
        <v>1463945673</v>
      </c>
      <c r="J3970">
        <v>1458761673</v>
      </c>
      <c r="K3970" t="b">
        <v>0</v>
      </c>
      <c r="L3970">
        <v>11</v>
      </c>
      <c r="M3970">
        <f t="shared" ref="M3970:M4033" si="373">IF(L3970=0,0,ROUND(E3970/L3970,2))</f>
        <v>47.91</v>
      </c>
      <c r="N3970" t="b">
        <v>0</v>
      </c>
      <c r="O3970">
        <f t="shared" si="370"/>
        <v>11</v>
      </c>
      <c r="P3970" t="s">
        <v>8271</v>
      </c>
      <c r="Q3970" t="str">
        <f t="shared" si="371"/>
        <v>theater</v>
      </c>
      <c r="R3970" t="str">
        <f t="shared" si="372"/>
        <v>plays</v>
      </c>
      <c r="S3970" s="7">
        <f t="shared" ref="S3970:S4033" si="374">(((I3970/60)/60)/24)+DATE(1970,1,1)</f>
        <v>42512.815659722226</v>
      </c>
      <c r="T3970" s="7">
        <f t="shared" ref="T3970:T4033" si="375">(((J3970/60)/60)/24)+DATE(1970,1,1)</f>
        <v>42452.815659722226</v>
      </c>
    </row>
    <row r="3971" spans="1:20" ht="43.2" x14ac:dyDescent="0.5500000000000000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5">
        <v>1472442900</v>
      </c>
      <c r="J3971">
        <v>1471638646</v>
      </c>
      <c r="K3971" t="b">
        <v>0</v>
      </c>
      <c r="L3971">
        <v>6</v>
      </c>
      <c r="M3971">
        <f t="shared" si="373"/>
        <v>35.17</v>
      </c>
      <c r="N3971" t="b">
        <v>0</v>
      </c>
      <c r="O3971">
        <f t="shared" ref="O3971:O4034" si="376">ROUND(($E3971*100)/$D3971,0)</f>
        <v>7</v>
      </c>
      <c r="P3971" t="s">
        <v>8271</v>
      </c>
      <c r="Q3971" t="str">
        <f t="shared" ref="Q3971:Q4034" si="377">LEFT(P3971,FIND("/",P3971)-1)</f>
        <v>theater</v>
      </c>
      <c r="R3971" t="str">
        <f t="shared" si="372"/>
        <v>plays</v>
      </c>
      <c r="S3971" s="7">
        <f t="shared" si="374"/>
        <v>42611.163194444445</v>
      </c>
      <c r="T3971" s="7">
        <f t="shared" si="375"/>
        <v>42601.854699074072</v>
      </c>
    </row>
    <row r="3972" spans="1:20" ht="57.6" x14ac:dyDescent="0.5500000000000000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5">
        <v>1460925811</v>
      </c>
      <c r="J3972">
        <v>1458333811</v>
      </c>
      <c r="K3972" t="b">
        <v>0</v>
      </c>
      <c r="L3972">
        <v>2</v>
      </c>
      <c r="M3972">
        <f t="shared" si="373"/>
        <v>5.5</v>
      </c>
      <c r="N3972" t="b">
        <v>0</v>
      </c>
      <c r="O3972">
        <f t="shared" si="376"/>
        <v>0</v>
      </c>
      <c r="P3972" t="s">
        <v>8271</v>
      </c>
      <c r="Q3972" t="str">
        <f t="shared" si="377"/>
        <v>theater</v>
      </c>
      <c r="R3972" t="str">
        <f t="shared" si="372"/>
        <v>plays</v>
      </c>
      <c r="S3972" s="7">
        <f t="shared" si="374"/>
        <v>42477.863553240735</v>
      </c>
      <c r="T3972" s="7">
        <f t="shared" si="375"/>
        <v>42447.863553240735</v>
      </c>
    </row>
    <row r="3973" spans="1:20" ht="43.2" x14ac:dyDescent="0.5500000000000000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5">
        <v>1405947126</v>
      </c>
      <c r="J3973">
        <v>1403355126</v>
      </c>
      <c r="K3973" t="b">
        <v>0</v>
      </c>
      <c r="L3973">
        <v>6</v>
      </c>
      <c r="M3973">
        <f t="shared" si="373"/>
        <v>22.67</v>
      </c>
      <c r="N3973" t="b">
        <v>0</v>
      </c>
      <c r="O3973">
        <f t="shared" si="376"/>
        <v>1</v>
      </c>
      <c r="P3973" t="s">
        <v>8271</v>
      </c>
      <c r="Q3973" t="str">
        <f t="shared" si="377"/>
        <v>theater</v>
      </c>
      <c r="R3973" t="str">
        <f t="shared" si="372"/>
        <v>plays</v>
      </c>
      <c r="S3973" s="7">
        <f t="shared" si="374"/>
        <v>41841.536180555559</v>
      </c>
      <c r="T3973" s="7">
        <f t="shared" si="375"/>
        <v>41811.536180555559</v>
      </c>
    </row>
    <row r="3974" spans="1:20" ht="43.2" x14ac:dyDescent="0.5500000000000000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5">
        <v>1423186634</v>
      </c>
      <c r="J3974">
        <v>1418002634</v>
      </c>
      <c r="K3974" t="b">
        <v>0</v>
      </c>
      <c r="L3974">
        <v>8</v>
      </c>
      <c r="M3974">
        <f t="shared" si="373"/>
        <v>26.38</v>
      </c>
      <c r="N3974" t="b">
        <v>0</v>
      </c>
      <c r="O3974">
        <f t="shared" si="376"/>
        <v>21</v>
      </c>
      <c r="P3974" t="s">
        <v>8271</v>
      </c>
      <c r="Q3974" t="str">
        <f t="shared" si="377"/>
        <v>theater</v>
      </c>
      <c r="R3974" t="str">
        <f t="shared" si="372"/>
        <v>plays</v>
      </c>
      <c r="S3974" s="7">
        <f t="shared" si="374"/>
        <v>42041.067523148144</v>
      </c>
      <c r="T3974" s="7">
        <f t="shared" si="375"/>
        <v>41981.067523148144</v>
      </c>
    </row>
    <row r="3975" spans="1:20" ht="43.2" x14ac:dyDescent="0.5500000000000000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5">
        <v>1462766400</v>
      </c>
      <c r="J3975">
        <v>1460219110</v>
      </c>
      <c r="K3975" t="b">
        <v>0</v>
      </c>
      <c r="L3975">
        <v>37</v>
      </c>
      <c r="M3975">
        <f t="shared" si="373"/>
        <v>105.54</v>
      </c>
      <c r="N3975" t="b">
        <v>0</v>
      </c>
      <c r="O3975">
        <f t="shared" si="376"/>
        <v>78</v>
      </c>
      <c r="P3975" t="s">
        <v>8271</v>
      </c>
      <c r="Q3975" t="str">
        <f t="shared" si="377"/>
        <v>theater</v>
      </c>
      <c r="R3975" t="str">
        <f t="shared" si="372"/>
        <v>plays</v>
      </c>
      <c r="S3975" s="7">
        <f t="shared" si="374"/>
        <v>42499.166666666672</v>
      </c>
      <c r="T3975" s="7">
        <f t="shared" si="375"/>
        <v>42469.68414351852</v>
      </c>
    </row>
    <row r="3976" spans="1:20" ht="43.2" hidden="1" x14ac:dyDescent="0.5500000000000000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5">
        <v>1464872848</v>
      </c>
      <c r="J3976">
        <v>1462280848</v>
      </c>
      <c r="K3976" t="b">
        <v>0</v>
      </c>
      <c r="L3976">
        <v>11</v>
      </c>
      <c r="M3976">
        <f t="shared" si="373"/>
        <v>29.09</v>
      </c>
      <c r="N3976" t="b">
        <v>0</v>
      </c>
      <c r="O3976">
        <f t="shared" si="376"/>
        <v>32</v>
      </c>
      <c r="P3976" t="s">
        <v>8271</v>
      </c>
      <c r="Q3976" t="str">
        <f t="shared" si="377"/>
        <v>theater</v>
      </c>
      <c r="R3976" t="str">
        <f t="shared" si="372"/>
        <v>plays</v>
      </c>
      <c r="S3976" s="7">
        <f t="shared" si="374"/>
        <v>42523.546851851846</v>
      </c>
      <c r="T3976" s="7">
        <f t="shared" si="375"/>
        <v>42493.546851851846</v>
      </c>
    </row>
    <row r="3977" spans="1:20" ht="43.2" x14ac:dyDescent="0.5500000000000000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5">
        <v>1468442898</v>
      </c>
      <c r="J3977">
        <v>1465850898</v>
      </c>
      <c r="K3977" t="b">
        <v>0</v>
      </c>
      <c r="L3977">
        <v>0</v>
      </c>
      <c r="M3977">
        <f t="shared" si="373"/>
        <v>0</v>
      </c>
      <c r="N3977" t="b">
        <v>0</v>
      </c>
      <c r="O3977">
        <f t="shared" si="376"/>
        <v>0</v>
      </c>
      <c r="P3977" t="s">
        <v>8271</v>
      </c>
      <c r="Q3977" t="str">
        <f t="shared" si="377"/>
        <v>theater</v>
      </c>
      <c r="R3977" t="str">
        <f t="shared" si="372"/>
        <v>plays</v>
      </c>
      <c r="S3977" s="7">
        <f t="shared" si="374"/>
        <v>42564.866875</v>
      </c>
      <c r="T3977" s="7">
        <f t="shared" si="375"/>
        <v>42534.866875</v>
      </c>
    </row>
    <row r="3978" spans="1:20" ht="43.2" x14ac:dyDescent="0.5500000000000000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5">
        <v>1406876400</v>
      </c>
      <c r="J3978">
        <v>1405024561</v>
      </c>
      <c r="K3978" t="b">
        <v>0</v>
      </c>
      <c r="L3978">
        <v>10</v>
      </c>
      <c r="M3978">
        <f t="shared" si="373"/>
        <v>62</v>
      </c>
      <c r="N3978" t="b">
        <v>0</v>
      </c>
      <c r="O3978">
        <f t="shared" si="376"/>
        <v>48</v>
      </c>
      <c r="P3978" t="s">
        <v>8271</v>
      </c>
      <c r="Q3978" t="str">
        <f t="shared" si="377"/>
        <v>theater</v>
      </c>
      <c r="R3978" t="str">
        <f t="shared" si="372"/>
        <v>plays</v>
      </c>
      <c r="S3978" s="7">
        <f t="shared" si="374"/>
        <v>41852.291666666664</v>
      </c>
      <c r="T3978" s="7">
        <f t="shared" si="375"/>
        <v>41830.858344907407</v>
      </c>
    </row>
    <row r="3979" spans="1:20" ht="43.2" x14ac:dyDescent="0.5500000000000000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5">
        <v>1469213732</v>
      </c>
      <c r="J3979">
        <v>1466621732</v>
      </c>
      <c r="K3979" t="b">
        <v>0</v>
      </c>
      <c r="L3979">
        <v>6</v>
      </c>
      <c r="M3979">
        <f t="shared" si="373"/>
        <v>217.5</v>
      </c>
      <c r="N3979" t="b">
        <v>0</v>
      </c>
      <c r="O3979">
        <f t="shared" si="376"/>
        <v>1</v>
      </c>
      <c r="P3979" t="s">
        <v>8271</v>
      </c>
      <c r="Q3979" t="str">
        <f t="shared" si="377"/>
        <v>theater</v>
      </c>
      <c r="R3979" t="str">
        <f t="shared" ref="R3979:R4042" si="378">RIGHT(P3979,LEN(P3979)-FIND("/",P3979))</f>
        <v>plays</v>
      </c>
      <c r="S3979" s="7">
        <f t="shared" si="374"/>
        <v>42573.788564814815</v>
      </c>
      <c r="T3979" s="7">
        <f t="shared" si="375"/>
        <v>42543.788564814815</v>
      </c>
    </row>
    <row r="3980" spans="1:20" ht="43.2" x14ac:dyDescent="0.5500000000000000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5">
        <v>1422717953</v>
      </c>
      <c r="J3980">
        <v>1417533953</v>
      </c>
      <c r="K3980" t="b">
        <v>0</v>
      </c>
      <c r="L3980">
        <v>8</v>
      </c>
      <c r="M3980">
        <f t="shared" si="373"/>
        <v>26.75</v>
      </c>
      <c r="N3980" t="b">
        <v>0</v>
      </c>
      <c r="O3980">
        <f t="shared" si="376"/>
        <v>11</v>
      </c>
      <c r="P3980" t="s">
        <v>8271</v>
      </c>
      <c r="Q3980" t="str">
        <f t="shared" si="377"/>
        <v>theater</v>
      </c>
      <c r="R3980" t="str">
        <f t="shared" si="378"/>
        <v>plays</v>
      </c>
      <c r="S3980" s="7">
        <f t="shared" si="374"/>
        <v>42035.642974537041</v>
      </c>
      <c r="T3980" s="7">
        <f t="shared" si="375"/>
        <v>41975.642974537041</v>
      </c>
    </row>
    <row r="3981" spans="1:20" ht="43.2" hidden="1" x14ac:dyDescent="0.5500000000000000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5">
        <v>1427659200</v>
      </c>
      <c r="J3981">
        <v>1425678057</v>
      </c>
      <c r="K3981" t="b">
        <v>0</v>
      </c>
      <c r="L3981">
        <v>6</v>
      </c>
      <c r="M3981">
        <f t="shared" si="373"/>
        <v>18.329999999999998</v>
      </c>
      <c r="N3981" t="b">
        <v>0</v>
      </c>
      <c r="O3981">
        <f t="shared" si="376"/>
        <v>2</v>
      </c>
      <c r="P3981" t="s">
        <v>8271</v>
      </c>
      <c r="Q3981" t="str">
        <f t="shared" si="377"/>
        <v>theater</v>
      </c>
      <c r="R3981" t="str">
        <f t="shared" si="378"/>
        <v>plays</v>
      </c>
      <c r="S3981" s="7">
        <f t="shared" si="374"/>
        <v>42092.833333333328</v>
      </c>
      <c r="T3981" s="7">
        <f t="shared" si="375"/>
        <v>42069.903437500005</v>
      </c>
    </row>
    <row r="3982" spans="1:20" ht="43.2" x14ac:dyDescent="0.5500000000000000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5">
        <v>1404570147</v>
      </c>
      <c r="J3982">
        <v>1401978147</v>
      </c>
      <c r="K3982" t="b">
        <v>0</v>
      </c>
      <c r="L3982">
        <v>7</v>
      </c>
      <c r="M3982">
        <f t="shared" si="373"/>
        <v>64.290000000000006</v>
      </c>
      <c r="N3982" t="b">
        <v>0</v>
      </c>
      <c r="O3982">
        <f t="shared" si="376"/>
        <v>18</v>
      </c>
      <c r="P3982" t="s">
        <v>8271</v>
      </c>
      <c r="Q3982" t="str">
        <f t="shared" si="377"/>
        <v>theater</v>
      </c>
      <c r="R3982" t="str">
        <f t="shared" si="378"/>
        <v>plays</v>
      </c>
      <c r="S3982" s="7">
        <f t="shared" si="374"/>
        <v>41825.598923611113</v>
      </c>
      <c r="T3982" s="7">
        <f t="shared" si="375"/>
        <v>41795.598923611113</v>
      </c>
    </row>
    <row r="3983" spans="1:20" ht="28.8" x14ac:dyDescent="0.5500000000000000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5">
        <v>1468729149</v>
      </c>
      <c r="J3983">
        <v>1463545149</v>
      </c>
      <c r="K3983" t="b">
        <v>0</v>
      </c>
      <c r="L3983">
        <v>7</v>
      </c>
      <c r="M3983">
        <f t="shared" si="373"/>
        <v>175</v>
      </c>
      <c r="N3983" t="b">
        <v>0</v>
      </c>
      <c r="O3983">
        <f t="shared" si="376"/>
        <v>4</v>
      </c>
      <c r="P3983" t="s">
        <v>8271</v>
      </c>
      <c r="Q3983" t="str">
        <f t="shared" si="377"/>
        <v>theater</v>
      </c>
      <c r="R3983" t="str">
        <f t="shared" si="378"/>
        <v>plays</v>
      </c>
      <c r="S3983" s="7">
        <f t="shared" si="374"/>
        <v>42568.179965277777</v>
      </c>
      <c r="T3983" s="7">
        <f t="shared" si="375"/>
        <v>42508.179965277777</v>
      </c>
    </row>
    <row r="3984" spans="1:20" ht="57.6" hidden="1" x14ac:dyDescent="0.5500000000000000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5">
        <v>1436297180</v>
      </c>
      <c r="J3984">
        <v>1431113180</v>
      </c>
      <c r="K3984" t="b">
        <v>0</v>
      </c>
      <c r="L3984">
        <v>5</v>
      </c>
      <c r="M3984">
        <f t="shared" si="373"/>
        <v>34</v>
      </c>
      <c r="N3984" t="b">
        <v>0</v>
      </c>
      <c r="O3984">
        <f t="shared" si="376"/>
        <v>20</v>
      </c>
      <c r="P3984" t="s">
        <v>8271</v>
      </c>
      <c r="Q3984" t="str">
        <f t="shared" si="377"/>
        <v>theater</v>
      </c>
      <c r="R3984" t="str">
        <f t="shared" si="378"/>
        <v>plays</v>
      </c>
      <c r="S3984" s="7">
        <f t="shared" si="374"/>
        <v>42192.809953703705</v>
      </c>
      <c r="T3984" s="7">
        <f t="shared" si="375"/>
        <v>42132.809953703705</v>
      </c>
    </row>
    <row r="3985" spans="1:20" ht="43.2" x14ac:dyDescent="0.5500000000000000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5">
        <v>1400569140</v>
      </c>
      <c r="J3985">
        <v>1397854356</v>
      </c>
      <c r="K3985" t="b">
        <v>0</v>
      </c>
      <c r="L3985">
        <v>46</v>
      </c>
      <c r="M3985">
        <f t="shared" si="373"/>
        <v>84.28</v>
      </c>
      <c r="N3985" t="b">
        <v>0</v>
      </c>
      <c r="O3985">
        <f t="shared" si="376"/>
        <v>35</v>
      </c>
      <c r="P3985" t="s">
        <v>8271</v>
      </c>
      <c r="Q3985" t="str">
        <f t="shared" si="377"/>
        <v>theater</v>
      </c>
      <c r="R3985" t="str">
        <f t="shared" si="378"/>
        <v>plays</v>
      </c>
      <c r="S3985" s="7">
        <f t="shared" si="374"/>
        <v>41779.290972222225</v>
      </c>
      <c r="T3985" s="7">
        <f t="shared" si="375"/>
        <v>41747.86986111111</v>
      </c>
    </row>
    <row r="3986" spans="1:20" ht="43.2" hidden="1" x14ac:dyDescent="0.5500000000000000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5">
        <v>1415404800</v>
      </c>
      <c r="J3986">
        <v>1412809644</v>
      </c>
      <c r="K3986" t="b">
        <v>0</v>
      </c>
      <c r="L3986">
        <v>10</v>
      </c>
      <c r="M3986">
        <f t="shared" si="373"/>
        <v>9.5</v>
      </c>
      <c r="N3986" t="b">
        <v>0</v>
      </c>
      <c r="O3986">
        <f t="shared" si="376"/>
        <v>6</v>
      </c>
      <c r="P3986" t="s">
        <v>8271</v>
      </c>
      <c r="Q3986" t="str">
        <f t="shared" si="377"/>
        <v>theater</v>
      </c>
      <c r="R3986" t="str">
        <f t="shared" si="378"/>
        <v>plays</v>
      </c>
      <c r="S3986" s="7">
        <f t="shared" si="374"/>
        <v>41951</v>
      </c>
      <c r="T3986" s="7">
        <f t="shared" si="375"/>
        <v>41920.963472222218</v>
      </c>
    </row>
    <row r="3987" spans="1:20" ht="57.6" x14ac:dyDescent="0.5500000000000000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5">
        <v>1456002300</v>
      </c>
      <c r="J3987">
        <v>1454173120</v>
      </c>
      <c r="K3987" t="b">
        <v>0</v>
      </c>
      <c r="L3987">
        <v>19</v>
      </c>
      <c r="M3987">
        <f t="shared" si="373"/>
        <v>33.74</v>
      </c>
      <c r="N3987" t="b">
        <v>0</v>
      </c>
      <c r="O3987">
        <f t="shared" si="376"/>
        <v>32</v>
      </c>
      <c r="P3987" t="s">
        <v>8271</v>
      </c>
      <c r="Q3987" t="str">
        <f t="shared" si="377"/>
        <v>theater</v>
      </c>
      <c r="R3987" t="str">
        <f t="shared" si="378"/>
        <v>plays</v>
      </c>
      <c r="S3987" s="7">
        <f t="shared" si="374"/>
        <v>42420.878472222219</v>
      </c>
      <c r="T3987" s="7">
        <f t="shared" si="375"/>
        <v>42399.707407407404</v>
      </c>
    </row>
    <row r="3988" spans="1:20" ht="43.2" hidden="1" x14ac:dyDescent="0.5500000000000000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5">
        <v>1462539840</v>
      </c>
      <c r="J3988">
        <v>1460034594</v>
      </c>
      <c r="K3988" t="b">
        <v>0</v>
      </c>
      <c r="L3988">
        <v>13</v>
      </c>
      <c r="M3988">
        <f t="shared" si="373"/>
        <v>37.54</v>
      </c>
      <c r="N3988" t="b">
        <v>0</v>
      </c>
      <c r="O3988">
        <f t="shared" si="376"/>
        <v>10</v>
      </c>
      <c r="P3988" t="s">
        <v>8271</v>
      </c>
      <c r="Q3988" t="str">
        <f t="shared" si="377"/>
        <v>theater</v>
      </c>
      <c r="R3988" t="str">
        <f t="shared" si="378"/>
        <v>plays</v>
      </c>
      <c r="S3988" s="7">
        <f t="shared" si="374"/>
        <v>42496.544444444444</v>
      </c>
      <c r="T3988" s="7">
        <f t="shared" si="375"/>
        <v>42467.548541666663</v>
      </c>
    </row>
    <row r="3989" spans="1:20" ht="43.2" hidden="1" x14ac:dyDescent="0.5500000000000000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5">
        <v>1400278290</v>
      </c>
      <c r="J3989">
        <v>1399414290</v>
      </c>
      <c r="K3989" t="b">
        <v>0</v>
      </c>
      <c r="L3989">
        <v>13</v>
      </c>
      <c r="M3989">
        <f t="shared" si="373"/>
        <v>11.62</v>
      </c>
      <c r="N3989" t="b">
        <v>0</v>
      </c>
      <c r="O3989">
        <f t="shared" si="376"/>
        <v>38</v>
      </c>
      <c r="P3989" t="s">
        <v>8271</v>
      </c>
      <c r="Q3989" t="str">
        <f t="shared" si="377"/>
        <v>theater</v>
      </c>
      <c r="R3989" t="str">
        <f t="shared" si="378"/>
        <v>plays</v>
      </c>
      <c r="S3989" s="7">
        <f t="shared" si="374"/>
        <v>41775.92465277778</v>
      </c>
      <c r="T3989" s="7">
        <f t="shared" si="375"/>
        <v>41765.92465277778</v>
      </c>
    </row>
    <row r="3990" spans="1:20" ht="28.8" x14ac:dyDescent="0.5500000000000000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5">
        <v>1440813413</v>
      </c>
      <c r="J3990">
        <v>1439517413</v>
      </c>
      <c r="K3990" t="b">
        <v>0</v>
      </c>
      <c r="L3990">
        <v>4</v>
      </c>
      <c r="M3990">
        <f t="shared" si="373"/>
        <v>8</v>
      </c>
      <c r="N3990" t="b">
        <v>0</v>
      </c>
      <c r="O3990">
        <f t="shared" si="376"/>
        <v>2</v>
      </c>
      <c r="P3990" t="s">
        <v>8271</v>
      </c>
      <c r="Q3990" t="str">
        <f t="shared" si="377"/>
        <v>theater</v>
      </c>
      <c r="R3990" t="str">
        <f t="shared" si="378"/>
        <v>plays</v>
      </c>
      <c r="S3990" s="7">
        <f t="shared" si="374"/>
        <v>42245.08116898148</v>
      </c>
      <c r="T3990" s="7">
        <f t="shared" si="375"/>
        <v>42230.08116898148</v>
      </c>
    </row>
    <row r="3991" spans="1:20" ht="43.2" x14ac:dyDescent="0.5500000000000000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5">
        <v>1447009181</v>
      </c>
      <c r="J3991">
        <v>1444413581</v>
      </c>
      <c r="K3991" t="b">
        <v>0</v>
      </c>
      <c r="L3991">
        <v>0</v>
      </c>
      <c r="M3991">
        <f t="shared" si="373"/>
        <v>0</v>
      </c>
      <c r="N3991" t="b">
        <v>0</v>
      </c>
      <c r="O3991">
        <f t="shared" si="376"/>
        <v>0</v>
      </c>
      <c r="P3991" t="s">
        <v>8271</v>
      </c>
      <c r="Q3991" t="str">
        <f t="shared" si="377"/>
        <v>theater</v>
      </c>
      <c r="R3991" t="str">
        <f t="shared" si="378"/>
        <v>plays</v>
      </c>
      <c r="S3991" s="7">
        <f t="shared" si="374"/>
        <v>42316.791446759264</v>
      </c>
      <c r="T3991" s="7">
        <f t="shared" si="375"/>
        <v>42286.749780092592</v>
      </c>
    </row>
    <row r="3992" spans="1:20" ht="43.2" hidden="1" x14ac:dyDescent="0.5500000000000000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5">
        <v>1456934893</v>
      </c>
      <c r="J3992">
        <v>1454342893</v>
      </c>
      <c r="K3992" t="b">
        <v>0</v>
      </c>
      <c r="L3992">
        <v>3</v>
      </c>
      <c r="M3992">
        <f t="shared" si="373"/>
        <v>23</v>
      </c>
      <c r="N3992" t="b">
        <v>0</v>
      </c>
      <c r="O3992">
        <f t="shared" si="376"/>
        <v>4</v>
      </c>
      <c r="P3992" t="s">
        <v>8271</v>
      </c>
      <c r="Q3992" t="str">
        <f t="shared" si="377"/>
        <v>theater</v>
      </c>
      <c r="R3992" t="str">
        <f t="shared" si="378"/>
        <v>plays</v>
      </c>
      <c r="S3992" s="7">
        <f t="shared" si="374"/>
        <v>42431.672372685185</v>
      </c>
      <c r="T3992" s="7">
        <f t="shared" si="375"/>
        <v>42401.672372685185</v>
      </c>
    </row>
    <row r="3993" spans="1:20" ht="28.8" x14ac:dyDescent="0.5500000000000000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5">
        <v>1433086082</v>
      </c>
      <c r="J3993">
        <v>1430494082</v>
      </c>
      <c r="K3993" t="b">
        <v>0</v>
      </c>
      <c r="L3993">
        <v>1</v>
      </c>
      <c r="M3993">
        <f t="shared" si="373"/>
        <v>100</v>
      </c>
      <c r="N3993" t="b">
        <v>0</v>
      </c>
      <c r="O3993">
        <f t="shared" si="376"/>
        <v>20</v>
      </c>
      <c r="P3993" t="s">
        <v>8271</v>
      </c>
      <c r="Q3993" t="str">
        <f t="shared" si="377"/>
        <v>theater</v>
      </c>
      <c r="R3993" t="str">
        <f t="shared" si="378"/>
        <v>plays</v>
      </c>
      <c r="S3993" s="7">
        <f t="shared" si="374"/>
        <v>42155.644467592589</v>
      </c>
      <c r="T3993" s="7">
        <f t="shared" si="375"/>
        <v>42125.644467592589</v>
      </c>
    </row>
    <row r="3994" spans="1:20" ht="43.2" x14ac:dyDescent="0.5500000000000000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5">
        <v>1449876859</v>
      </c>
      <c r="J3994">
        <v>1444689259</v>
      </c>
      <c r="K3994" t="b">
        <v>0</v>
      </c>
      <c r="L3994">
        <v>9</v>
      </c>
      <c r="M3994">
        <f t="shared" si="373"/>
        <v>60.11</v>
      </c>
      <c r="N3994" t="b">
        <v>0</v>
      </c>
      <c r="O3994">
        <f t="shared" si="376"/>
        <v>5</v>
      </c>
      <c r="P3994" t="s">
        <v>8271</v>
      </c>
      <c r="Q3994" t="str">
        <f t="shared" si="377"/>
        <v>theater</v>
      </c>
      <c r="R3994" t="str">
        <f t="shared" si="378"/>
        <v>plays</v>
      </c>
      <c r="S3994" s="7">
        <f t="shared" si="374"/>
        <v>42349.982164351852</v>
      </c>
      <c r="T3994" s="7">
        <f t="shared" si="375"/>
        <v>42289.94049768518</v>
      </c>
    </row>
    <row r="3995" spans="1:20" ht="43.2" x14ac:dyDescent="0.5500000000000000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5">
        <v>1431549912</v>
      </c>
      <c r="J3995">
        <v>1428957912</v>
      </c>
      <c r="K3995" t="b">
        <v>0</v>
      </c>
      <c r="L3995">
        <v>1</v>
      </c>
      <c r="M3995">
        <f t="shared" si="373"/>
        <v>3</v>
      </c>
      <c r="N3995" t="b">
        <v>0</v>
      </c>
      <c r="O3995">
        <f t="shared" si="376"/>
        <v>0</v>
      </c>
      <c r="P3995" t="s">
        <v>8271</v>
      </c>
      <c r="Q3995" t="str">
        <f t="shared" si="377"/>
        <v>theater</v>
      </c>
      <c r="R3995" t="str">
        <f t="shared" si="378"/>
        <v>plays</v>
      </c>
      <c r="S3995" s="7">
        <f t="shared" si="374"/>
        <v>42137.864722222221</v>
      </c>
      <c r="T3995" s="7">
        <f t="shared" si="375"/>
        <v>42107.864722222221</v>
      </c>
    </row>
    <row r="3996" spans="1:20" ht="28.8" x14ac:dyDescent="0.5500000000000000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5">
        <v>1405761690</v>
      </c>
      <c r="J3996">
        <v>1403169690</v>
      </c>
      <c r="K3996" t="b">
        <v>0</v>
      </c>
      <c r="L3996">
        <v>1</v>
      </c>
      <c r="M3996">
        <f t="shared" si="373"/>
        <v>5</v>
      </c>
      <c r="N3996" t="b">
        <v>0</v>
      </c>
      <c r="O3996">
        <f t="shared" si="376"/>
        <v>0</v>
      </c>
      <c r="P3996" t="s">
        <v>8271</v>
      </c>
      <c r="Q3996" t="str">
        <f t="shared" si="377"/>
        <v>theater</v>
      </c>
      <c r="R3996" t="str">
        <f t="shared" si="378"/>
        <v>plays</v>
      </c>
      <c r="S3996" s="7">
        <f t="shared" si="374"/>
        <v>41839.389930555553</v>
      </c>
      <c r="T3996" s="7">
        <f t="shared" si="375"/>
        <v>41809.389930555553</v>
      </c>
    </row>
    <row r="3997" spans="1:20" ht="43.2" hidden="1" x14ac:dyDescent="0.5500000000000000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5">
        <v>1423913220</v>
      </c>
      <c r="J3997">
        <v>1421339077</v>
      </c>
      <c r="K3997" t="b">
        <v>0</v>
      </c>
      <c r="L3997">
        <v>4</v>
      </c>
      <c r="M3997">
        <f t="shared" si="373"/>
        <v>17.5</v>
      </c>
      <c r="N3997" t="b">
        <v>0</v>
      </c>
      <c r="O3997">
        <f t="shared" si="376"/>
        <v>35</v>
      </c>
      <c r="P3997" t="s">
        <v>8271</v>
      </c>
      <c r="Q3997" t="str">
        <f t="shared" si="377"/>
        <v>theater</v>
      </c>
      <c r="R3997" t="str">
        <f t="shared" si="378"/>
        <v>plays</v>
      </c>
      <c r="S3997" s="7">
        <f t="shared" si="374"/>
        <v>42049.477083333331</v>
      </c>
      <c r="T3997" s="7">
        <f t="shared" si="375"/>
        <v>42019.683761574073</v>
      </c>
    </row>
    <row r="3998" spans="1:20" ht="43.2" x14ac:dyDescent="0.5500000000000000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5">
        <v>1416499440</v>
      </c>
      <c r="J3998">
        <v>1415341464</v>
      </c>
      <c r="K3998" t="b">
        <v>0</v>
      </c>
      <c r="L3998">
        <v>17</v>
      </c>
      <c r="M3998">
        <f t="shared" si="373"/>
        <v>29.24</v>
      </c>
      <c r="N3998" t="b">
        <v>0</v>
      </c>
      <c r="O3998">
        <f t="shared" si="376"/>
        <v>17</v>
      </c>
      <c r="P3998" t="s">
        <v>8271</v>
      </c>
      <c r="Q3998" t="str">
        <f t="shared" si="377"/>
        <v>theater</v>
      </c>
      <c r="R3998" t="str">
        <f t="shared" si="378"/>
        <v>plays</v>
      </c>
      <c r="S3998" s="7">
        <f t="shared" si="374"/>
        <v>41963.669444444444</v>
      </c>
      <c r="T3998" s="7">
        <f t="shared" si="375"/>
        <v>41950.26694444444</v>
      </c>
    </row>
    <row r="3999" spans="1:20" ht="43.2" hidden="1" x14ac:dyDescent="0.5500000000000000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5">
        <v>1428222221</v>
      </c>
      <c r="J3999">
        <v>1425633821</v>
      </c>
      <c r="K3999" t="b">
        <v>0</v>
      </c>
      <c r="L3999">
        <v>0</v>
      </c>
      <c r="M3999">
        <f t="shared" si="373"/>
        <v>0</v>
      </c>
      <c r="N3999" t="b">
        <v>0</v>
      </c>
      <c r="O3999">
        <f t="shared" si="376"/>
        <v>0</v>
      </c>
      <c r="P3999" t="s">
        <v>8271</v>
      </c>
      <c r="Q3999" t="str">
        <f t="shared" si="377"/>
        <v>theater</v>
      </c>
      <c r="R3999" t="str">
        <f t="shared" si="378"/>
        <v>plays</v>
      </c>
      <c r="S3999" s="7">
        <f t="shared" si="374"/>
        <v>42099.349780092598</v>
      </c>
      <c r="T3999" s="7">
        <f t="shared" si="375"/>
        <v>42069.391446759255</v>
      </c>
    </row>
    <row r="4000" spans="1:20" ht="43.2" x14ac:dyDescent="0.5500000000000000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5">
        <v>1427580426</v>
      </c>
      <c r="J4000">
        <v>1424992026</v>
      </c>
      <c r="K4000" t="b">
        <v>0</v>
      </c>
      <c r="L4000">
        <v>12</v>
      </c>
      <c r="M4000">
        <f t="shared" si="373"/>
        <v>59.58</v>
      </c>
      <c r="N4000" t="b">
        <v>0</v>
      </c>
      <c r="O4000">
        <f t="shared" si="376"/>
        <v>57</v>
      </c>
      <c r="P4000" t="s">
        <v>8271</v>
      </c>
      <c r="Q4000" t="str">
        <f t="shared" si="377"/>
        <v>theater</v>
      </c>
      <c r="R4000" t="str">
        <f t="shared" si="378"/>
        <v>plays</v>
      </c>
      <c r="S4000" s="7">
        <f t="shared" si="374"/>
        <v>42091.921597222223</v>
      </c>
      <c r="T4000" s="7">
        <f t="shared" si="375"/>
        <v>42061.963263888887</v>
      </c>
    </row>
    <row r="4001" spans="1:20" ht="43.2" x14ac:dyDescent="0.5500000000000000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5">
        <v>1409514709</v>
      </c>
      <c r="J4001">
        <v>1406058798</v>
      </c>
      <c r="K4001" t="b">
        <v>0</v>
      </c>
      <c r="L4001">
        <v>14</v>
      </c>
      <c r="M4001">
        <f t="shared" si="373"/>
        <v>82.57</v>
      </c>
      <c r="N4001" t="b">
        <v>0</v>
      </c>
      <c r="O4001">
        <f t="shared" si="376"/>
        <v>17</v>
      </c>
      <c r="P4001" t="s">
        <v>8271</v>
      </c>
      <c r="Q4001" t="str">
        <f t="shared" si="377"/>
        <v>theater</v>
      </c>
      <c r="R4001" t="str">
        <f t="shared" si="378"/>
        <v>plays</v>
      </c>
      <c r="S4001" s="7">
        <f t="shared" si="374"/>
        <v>41882.827650462961</v>
      </c>
      <c r="T4001" s="7">
        <f t="shared" si="375"/>
        <v>41842.828680555554</v>
      </c>
    </row>
    <row r="4002" spans="1:20" x14ac:dyDescent="0.5500000000000000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5">
        <v>1462631358</v>
      </c>
      <c r="J4002">
        <v>1457450958</v>
      </c>
      <c r="K4002" t="b">
        <v>0</v>
      </c>
      <c r="L4002">
        <v>1</v>
      </c>
      <c r="M4002">
        <f t="shared" si="373"/>
        <v>10</v>
      </c>
      <c r="N4002" t="b">
        <v>0</v>
      </c>
      <c r="O4002">
        <f t="shared" si="376"/>
        <v>0</v>
      </c>
      <c r="P4002" t="s">
        <v>8271</v>
      </c>
      <c r="Q4002" t="str">
        <f t="shared" si="377"/>
        <v>theater</v>
      </c>
      <c r="R4002" t="str">
        <f t="shared" si="378"/>
        <v>plays</v>
      </c>
      <c r="S4002" s="7">
        <f t="shared" si="374"/>
        <v>42497.603680555556</v>
      </c>
      <c r="T4002" s="7">
        <f t="shared" si="375"/>
        <v>42437.64534722222</v>
      </c>
    </row>
    <row r="4003" spans="1:20" ht="57.6" hidden="1" x14ac:dyDescent="0.5500000000000000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5">
        <v>1488394800</v>
      </c>
      <c r="J4003">
        <v>1486681708</v>
      </c>
      <c r="K4003" t="b">
        <v>0</v>
      </c>
      <c r="L4003">
        <v>14</v>
      </c>
      <c r="M4003">
        <f t="shared" si="373"/>
        <v>32.36</v>
      </c>
      <c r="N4003" t="b">
        <v>0</v>
      </c>
      <c r="O4003">
        <f t="shared" si="376"/>
        <v>38</v>
      </c>
      <c r="P4003" t="s">
        <v>8271</v>
      </c>
      <c r="Q4003" t="str">
        <f t="shared" si="377"/>
        <v>theater</v>
      </c>
      <c r="R4003" t="str">
        <f t="shared" si="378"/>
        <v>plays</v>
      </c>
      <c r="S4003" s="7">
        <f t="shared" si="374"/>
        <v>42795.791666666672</v>
      </c>
      <c r="T4003" s="7">
        <f t="shared" si="375"/>
        <v>42775.964212962965</v>
      </c>
    </row>
    <row r="4004" spans="1:20" ht="43.2" x14ac:dyDescent="0.5500000000000000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5">
        <v>1411779761</v>
      </c>
      <c r="J4004">
        <v>1409187761</v>
      </c>
      <c r="K4004" t="b">
        <v>0</v>
      </c>
      <c r="L4004">
        <v>4</v>
      </c>
      <c r="M4004">
        <f t="shared" si="373"/>
        <v>5.75</v>
      </c>
      <c r="N4004" t="b">
        <v>0</v>
      </c>
      <c r="O4004">
        <f t="shared" si="376"/>
        <v>2</v>
      </c>
      <c r="P4004" t="s">
        <v>8271</v>
      </c>
      <c r="Q4004" t="str">
        <f t="shared" si="377"/>
        <v>theater</v>
      </c>
      <c r="R4004" t="str">
        <f t="shared" si="378"/>
        <v>plays</v>
      </c>
      <c r="S4004" s="7">
        <f t="shared" si="374"/>
        <v>41909.043530092589</v>
      </c>
      <c r="T4004" s="7">
        <f t="shared" si="375"/>
        <v>41879.043530092589</v>
      </c>
    </row>
    <row r="4005" spans="1:20" ht="43.2" x14ac:dyDescent="0.5500000000000000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5">
        <v>1424009147</v>
      </c>
      <c r="J4005">
        <v>1421417147</v>
      </c>
      <c r="K4005" t="b">
        <v>0</v>
      </c>
      <c r="L4005">
        <v>2</v>
      </c>
      <c r="M4005">
        <f t="shared" si="373"/>
        <v>100.5</v>
      </c>
      <c r="N4005" t="b">
        <v>0</v>
      </c>
      <c r="O4005">
        <f t="shared" si="376"/>
        <v>10</v>
      </c>
      <c r="P4005" t="s">
        <v>8271</v>
      </c>
      <c r="Q4005" t="str">
        <f t="shared" si="377"/>
        <v>theater</v>
      </c>
      <c r="R4005" t="str">
        <f t="shared" si="378"/>
        <v>plays</v>
      </c>
      <c r="S4005" s="7">
        <f t="shared" si="374"/>
        <v>42050.587349537032</v>
      </c>
      <c r="T4005" s="7">
        <f t="shared" si="375"/>
        <v>42020.587349537032</v>
      </c>
    </row>
    <row r="4006" spans="1:20" x14ac:dyDescent="0.5500000000000000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5">
        <v>1412740457</v>
      </c>
      <c r="J4006">
        <v>1410148457</v>
      </c>
      <c r="K4006" t="b">
        <v>0</v>
      </c>
      <c r="L4006">
        <v>1</v>
      </c>
      <c r="M4006">
        <f t="shared" si="373"/>
        <v>1</v>
      </c>
      <c r="N4006" t="b">
        <v>0</v>
      </c>
      <c r="O4006">
        <f t="shared" si="376"/>
        <v>0</v>
      </c>
      <c r="P4006" t="s">
        <v>8271</v>
      </c>
      <c r="Q4006" t="str">
        <f t="shared" si="377"/>
        <v>theater</v>
      </c>
      <c r="R4006" t="str">
        <f t="shared" si="378"/>
        <v>plays</v>
      </c>
      <c r="S4006" s="7">
        <f t="shared" si="374"/>
        <v>41920.16269675926</v>
      </c>
      <c r="T4006" s="7">
        <f t="shared" si="375"/>
        <v>41890.16269675926</v>
      </c>
    </row>
    <row r="4007" spans="1:20" ht="43.2" x14ac:dyDescent="0.5500000000000000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5">
        <v>1413832985</v>
      </c>
      <c r="J4007">
        <v>1408648985</v>
      </c>
      <c r="K4007" t="b">
        <v>0</v>
      </c>
      <c r="L4007">
        <v>2</v>
      </c>
      <c r="M4007">
        <f t="shared" si="373"/>
        <v>20</v>
      </c>
      <c r="N4007" t="b">
        <v>0</v>
      </c>
      <c r="O4007">
        <f t="shared" si="376"/>
        <v>1</v>
      </c>
      <c r="P4007" t="s">
        <v>8271</v>
      </c>
      <c r="Q4007" t="str">
        <f t="shared" si="377"/>
        <v>theater</v>
      </c>
      <c r="R4007" t="str">
        <f t="shared" si="378"/>
        <v>plays</v>
      </c>
      <c r="S4007" s="7">
        <f t="shared" si="374"/>
        <v>41932.807696759257</v>
      </c>
      <c r="T4007" s="7">
        <f t="shared" si="375"/>
        <v>41872.807696759257</v>
      </c>
    </row>
    <row r="4008" spans="1:20" ht="43.2" x14ac:dyDescent="0.5500000000000000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5">
        <v>1455647587</v>
      </c>
      <c r="J4008">
        <v>1453487587</v>
      </c>
      <c r="K4008" t="b">
        <v>0</v>
      </c>
      <c r="L4008">
        <v>1</v>
      </c>
      <c r="M4008">
        <f t="shared" si="373"/>
        <v>2</v>
      </c>
      <c r="N4008" t="b">
        <v>0</v>
      </c>
      <c r="O4008">
        <f t="shared" si="376"/>
        <v>0</v>
      </c>
      <c r="P4008" t="s">
        <v>8271</v>
      </c>
      <c r="Q4008" t="str">
        <f t="shared" si="377"/>
        <v>theater</v>
      </c>
      <c r="R4008" t="str">
        <f t="shared" si="378"/>
        <v>plays</v>
      </c>
      <c r="S4008" s="7">
        <f t="shared" si="374"/>
        <v>42416.772997685184</v>
      </c>
      <c r="T4008" s="7">
        <f t="shared" si="375"/>
        <v>42391.772997685184</v>
      </c>
    </row>
    <row r="4009" spans="1:20" ht="43.2" x14ac:dyDescent="0.5500000000000000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5">
        <v>1409070480</v>
      </c>
      <c r="J4009">
        <v>1406572381</v>
      </c>
      <c r="K4009" t="b">
        <v>0</v>
      </c>
      <c r="L4009">
        <v>1</v>
      </c>
      <c r="M4009">
        <f t="shared" si="373"/>
        <v>5</v>
      </c>
      <c r="N4009" t="b">
        <v>0</v>
      </c>
      <c r="O4009">
        <f t="shared" si="376"/>
        <v>0</v>
      </c>
      <c r="P4009" t="s">
        <v>8271</v>
      </c>
      <c r="Q4009" t="str">
        <f t="shared" si="377"/>
        <v>theater</v>
      </c>
      <c r="R4009" t="str">
        <f t="shared" si="378"/>
        <v>plays</v>
      </c>
      <c r="S4009" s="7">
        <f t="shared" si="374"/>
        <v>41877.686111111114</v>
      </c>
      <c r="T4009" s="7">
        <f t="shared" si="375"/>
        <v>41848.772928240738</v>
      </c>
    </row>
    <row r="4010" spans="1:20" ht="43.2" hidden="1" x14ac:dyDescent="0.5500000000000000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5">
        <v>1437606507</v>
      </c>
      <c r="J4010">
        <v>1435014507</v>
      </c>
      <c r="K4010" t="b">
        <v>0</v>
      </c>
      <c r="L4010">
        <v>4</v>
      </c>
      <c r="M4010">
        <f t="shared" si="373"/>
        <v>15</v>
      </c>
      <c r="N4010" t="b">
        <v>0</v>
      </c>
      <c r="O4010">
        <f t="shared" si="376"/>
        <v>6</v>
      </c>
      <c r="P4010" t="s">
        <v>8271</v>
      </c>
      <c r="Q4010" t="str">
        <f t="shared" si="377"/>
        <v>theater</v>
      </c>
      <c r="R4010" t="str">
        <f t="shared" si="378"/>
        <v>plays</v>
      </c>
      <c r="S4010" s="7">
        <f t="shared" si="374"/>
        <v>42207.964201388888</v>
      </c>
      <c r="T4010" s="7">
        <f t="shared" si="375"/>
        <v>42177.964201388888</v>
      </c>
    </row>
    <row r="4011" spans="1:20" ht="43.2" hidden="1" x14ac:dyDescent="0.5500000000000000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5">
        <v>1410281360</v>
      </c>
      <c r="J4011">
        <v>1406825360</v>
      </c>
      <c r="K4011" t="b">
        <v>0</v>
      </c>
      <c r="L4011">
        <v>3</v>
      </c>
      <c r="M4011">
        <f t="shared" si="373"/>
        <v>25</v>
      </c>
      <c r="N4011" t="b">
        <v>0</v>
      </c>
      <c r="O4011">
        <f t="shared" si="376"/>
        <v>4</v>
      </c>
      <c r="P4011" t="s">
        <v>8271</v>
      </c>
      <c r="Q4011" t="str">
        <f t="shared" si="377"/>
        <v>theater</v>
      </c>
      <c r="R4011" t="str">
        <f t="shared" si="378"/>
        <v>plays</v>
      </c>
      <c r="S4011" s="7">
        <f t="shared" si="374"/>
        <v>41891.700925925928</v>
      </c>
      <c r="T4011" s="7">
        <f t="shared" si="375"/>
        <v>41851.700925925928</v>
      </c>
    </row>
    <row r="4012" spans="1:20" ht="43.2" x14ac:dyDescent="0.5500000000000000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5">
        <v>1414348166</v>
      </c>
      <c r="J4012">
        <v>1412879366</v>
      </c>
      <c r="K4012" t="b">
        <v>0</v>
      </c>
      <c r="L4012">
        <v>38</v>
      </c>
      <c r="M4012">
        <f t="shared" si="373"/>
        <v>45.84</v>
      </c>
      <c r="N4012" t="b">
        <v>0</v>
      </c>
      <c r="O4012">
        <f t="shared" si="376"/>
        <v>24</v>
      </c>
      <c r="P4012" t="s">
        <v>8271</v>
      </c>
      <c r="Q4012" t="str">
        <f t="shared" si="377"/>
        <v>theater</v>
      </c>
      <c r="R4012" t="str">
        <f t="shared" si="378"/>
        <v>plays</v>
      </c>
      <c r="S4012" s="7">
        <f t="shared" si="374"/>
        <v>41938.770439814813</v>
      </c>
      <c r="T4012" s="7">
        <f t="shared" si="375"/>
        <v>41921.770439814813</v>
      </c>
    </row>
    <row r="4013" spans="1:20" ht="43.2" hidden="1" x14ac:dyDescent="0.5500000000000000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5">
        <v>1422450278</v>
      </c>
      <c r="J4013">
        <v>1419858278</v>
      </c>
      <c r="K4013" t="b">
        <v>0</v>
      </c>
      <c r="L4013">
        <v>4</v>
      </c>
      <c r="M4013">
        <f t="shared" si="373"/>
        <v>4.75</v>
      </c>
      <c r="N4013" t="b">
        <v>0</v>
      </c>
      <c r="O4013">
        <f t="shared" si="376"/>
        <v>8</v>
      </c>
      <c r="P4013" t="s">
        <v>8271</v>
      </c>
      <c r="Q4013" t="str">
        <f t="shared" si="377"/>
        <v>theater</v>
      </c>
      <c r="R4013" t="str">
        <f t="shared" si="378"/>
        <v>plays</v>
      </c>
      <c r="S4013" s="7">
        <f t="shared" si="374"/>
        <v>42032.54488425926</v>
      </c>
      <c r="T4013" s="7">
        <f t="shared" si="375"/>
        <v>42002.54488425926</v>
      </c>
    </row>
    <row r="4014" spans="1:20" ht="57.6" hidden="1" x14ac:dyDescent="0.5500000000000000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5">
        <v>1430571849</v>
      </c>
      <c r="J4014">
        <v>1427979849</v>
      </c>
      <c r="K4014" t="b">
        <v>0</v>
      </c>
      <c r="L4014">
        <v>0</v>
      </c>
      <c r="M4014">
        <f t="shared" si="373"/>
        <v>0</v>
      </c>
      <c r="N4014" t="b">
        <v>0</v>
      </c>
      <c r="O4014">
        <f t="shared" si="376"/>
        <v>0</v>
      </c>
      <c r="P4014" t="s">
        <v>8271</v>
      </c>
      <c r="Q4014" t="str">
        <f t="shared" si="377"/>
        <v>theater</v>
      </c>
      <c r="R4014" t="str">
        <f t="shared" si="378"/>
        <v>plays</v>
      </c>
      <c r="S4014" s="7">
        <f t="shared" si="374"/>
        <v>42126.544548611113</v>
      </c>
      <c r="T4014" s="7">
        <f t="shared" si="375"/>
        <v>42096.544548611113</v>
      </c>
    </row>
    <row r="4015" spans="1:20" ht="43.2" x14ac:dyDescent="0.5500000000000000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5">
        <v>1424070823</v>
      </c>
      <c r="J4015">
        <v>1421478823</v>
      </c>
      <c r="K4015" t="b">
        <v>0</v>
      </c>
      <c r="L4015">
        <v>2</v>
      </c>
      <c r="M4015">
        <f t="shared" si="373"/>
        <v>13</v>
      </c>
      <c r="N4015" t="b">
        <v>0</v>
      </c>
      <c r="O4015">
        <f t="shared" si="376"/>
        <v>1</v>
      </c>
      <c r="P4015" t="s">
        <v>8271</v>
      </c>
      <c r="Q4015" t="str">
        <f t="shared" si="377"/>
        <v>theater</v>
      </c>
      <c r="R4015" t="str">
        <f t="shared" si="378"/>
        <v>plays</v>
      </c>
      <c r="S4015" s="7">
        <f t="shared" si="374"/>
        <v>42051.301192129627</v>
      </c>
      <c r="T4015" s="7">
        <f t="shared" si="375"/>
        <v>42021.301192129627</v>
      </c>
    </row>
    <row r="4016" spans="1:20" ht="43.2" x14ac:dyDescent="0.5500000000000000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5">
        <v>1457157269</v>
      </c>
      <c r="J4016">
        <v>1455861269</v>
      </c>
      <c r="K4016" t="b">
        <v>0</v>
      </c>
      <c r="L4016">
        <v>0</v>
      </c>
      <c r="M4016">
        <f t="shared" si="373"/>
        <v>0</v>
      </c>
      <c r="N4016" t="b">
        <v>0</v>
      </c>
      <c r="O4016">
        <f t="shared" si="376"/>
        <v>0</v>
      </c>
      <c r="P4016" t="s">
        <v>8271</v>
      </c>
      <c r="Q4016" t="str">
        <f t="shared" si="377"/>
        <v>theater</v>
      </c>
      <c r="R4016" t="str">
        <f t="shared" si="378"/>
        <v>plays</v>
      </c>
      <c r="S4016" s="7">
        <f t="shared" si="374"/>
        <v>42434.246168981481</v>
      </c>
      <c r="T4016" s="7">
        <f t="shared" si="375"/>
        <v>42419.246168981481</v>
      </c>
    </row>
    <row r="4017" spans="1:20" ht="43.2" x14ac:dyDescent="0.5500000000000000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5">
        <v>1437331463</v>
      </c>
      <c r="J4017">
        <v>1434739463</v>
      </c>
      <c r="K4017" t="b">
        <v>0</v>
      </c>
      <c r="L4017">
        <v>1</v>
      </c>
      <c r="M4017">
        <f t="shared" si="373"/>
        <v>1</v>
      </c>
      <c r="N4017" t="b">
        <v>0</v>
      </c>
      <c r="O4017">
        <f t="shared" si="376"/>
        <v>0</v>
      </c>
      <c r="P4017" t="s">
        <v>8271</v>
      </c>
      <c r="Q4017" t="str">
        <f t="shared" si="377"/>
        <v>theater</v>
      </c>
      <c r="R4017" t="str">
        <f t="shared" si="378"/>
        <v>plays</v>
      </c>
      <c r="S4017" s="7">
        <f t="shared" si="374"/>
        <v>42204.780821759254</v>
      </c>
      <c r="T4017" s="7">
        <f t="shared" si="375"/>
        <v>42174.780821759254</v>
      </c>
    </row>
    <row r="4018" spans="1:20" ht="43.2" hidden="1" x14ac:dyDescent="0.5500000000000000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5">
        <v>1410987400</v>
      </c>
      <c r="J4018">
        <v>1408395400</v>
      </c>
      <c r="K4018" t="b">
        <v>0</v>
      </c>
      <c r="L4018">
        <v>7</v>
      </c>
      <c r="M4018">
        <f t="shared" si="373"/>
        <v>10</v>
      </c>
      <c r="N4018" t="b">
        <v>0</v>
      </c>
      <c r="O4018">
        <f t="shared" si="376"/>
        <v>14</v>
      </c>
      <c r="P4018" t="s">
        <v>8271</v>
      </c>
      <c r="Q4018" t="str">
        <f t="shared" si="377"/>
        <v>theater</v>
      </c>
      <c r="R4018" t="str">
        <f t="shared" si="378"/>
        <v>plays</v>
      </c>
      <c r="S4018" s="7">
        <f t="shared" si="374"/>
        <v>41899.872685185182</v>
      </c>
      <c r="T4018" s="7">
        <f t="shared" si="375"/>
        <v>41869.872685185182</v>
      </c>
    </row>
    <row r="4019" spans="1:20" ht="43.2" x14ac:dyDescent="0.5500000000000000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5">
        <v>1409846874</v>
      </c>
      <c r="J4019">
        <v>1407254874</v>
      </c>
      <c r="K4019" t="b">
        <v>0</v>
      </c>
      <c r="L4019">
        <v>2</v>
      </c>
      <c r="M4019">
        <f t="shared" si="373"/>
        <v>52.5</v>
      </c>
      <c r="N4019" t="b">
        <v>0</v>
      </c>
      <c r="O4019">
        <f t="shared" si="376"/>
        <v>1</v>
      </c>
      <c r="P4019" t="s">
        <v>8271</v>
      </c>
      <c r="Q4019" t="str">
        <f t="shared" si="377"/>
        <v>theater</v>
      </c>
      <c r="R4019" t="str">
        <f t="shared" si="378"/>
        <v>plays</v>
      </c>
      <c r="S4019" s="7">
        <f t="shared" si="374"/>
        <v>41886.672152777777</v>
      </c>
      <c r="T4019" s="7">
        <f t="shared" si="375"/>
        <v>41856.672152777777</v>
      </c>
    </row>
    <row r="4020" spans="1:20" ht="28.8" hidden="1" x14ac:dyDescent="0.5500000000000000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5">
        <v>1475877108</v>
      </c>
      <c r="J4020">
        <v>1473285108</v>
      </c>
      <c r="K4020" t="b">
        <v>0</v>
      </c>
      <c r="L4020">
        <v>4</v>
      </c>
      <c r="M4020">
        <f t="shared" si="373"/>
        <v>32.5</v>
      </c>
      <c r="N4020" t="b">
        <v>0</v>
      </c>
      <c r="O4020">
        <f t="shared" si="376"/>
        <v>9</v>
      </c>
      <c r="P4020" t="s">
        <v>8271</v>
      </c>
      <c r="Q4020" t="str">
        <f t="shared" si="377"/>
        <v>theater</v>
      </c>
      <c r="R4020" t="str">
        <f t="shared" si="378"/>
        <v>plays</v>
      </c>
      <c r="S4020" s="7">
        <f t="shared" si="374"/>
        <v>42650.91097222222</v>
      </c>
      <c r="T4020" s="7">
        <f t="shared" si="375"/>
        <v>42620.91097222222</v>
      </c>
    </row>
    <row r="4021" spans="1:20" ht="43.2" x14ac:dyDescent="0.5500000000000000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5">
        <v>1460737680</v>
      </c>
      <c r="J4021">
        <v>1455725596</v>
      </c>
      <c r="K4021" t="b">
        <v>0</v>
      </c>
      <c r="L4021">
        <v>4</v>
      </c>
      <c r="M4021">
        <f t="shared" si="373"/>
        <v>7.25</v>
      </c>
      <c r="N4021" t="b">
        <v>0</v>
      </c>
      <c r="O4021">
        <f t="shared" si="376"/>
        <v>1</v>
      </c>
      <c r="P4021" t="s">
        <v>8271</v>
      </c>
      <c r="Q4021" t="str">
        <f t="shared" si="377"/>
        <v>theater</v>
      </c>
      <c r="R4021" t="str">
        <f t="shared" si="378"/>
        <v>plays</v>
      </c>
      <c r="S4021" s="7">
        <f t="shared" si="374"/>
        <v>42475.686111111107</v>
      </c>
      <c r="T4021" s="7">
        <f t="shared" si="375"/>
        <v>42417.675879629634</v>
      </c>
    </row>
    <row r="4022" spans="1:20" ht="43.2" x14ac:dyDescent="0.5500000000000000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5">
        <v>1427168099</v>
      </c>
      <c r="J4022">
        <v>1424579699</v>
      </c>
      <c r="K4022" t="b">
        <v>0</v>
      </c>
      <c r="L4022">
        <v>3</v>
      </c>
      <c r="M4022">
        <f t="shared" si="373"/>
        <v>33.33</v>
      </c>
      <c r="N4022" t="b">
        <v>0</v>
      </c>
      <c r="O4022">
        <f t="shared" si="376"/>
        <v>17</v>
      </c>
      <c r="P4022" t="s">
        <v>8271</v>
      </c>
      <c r="Q4022" t="str">
        <f t="shared" si="377"/>
        <v>theater</v>
      </c>
      <c r="R4022" t="str">
        <f t="shared" si="378"/>
        <v>plays</v>
      </c>
      <c r="S4022" s="7">
        <f t="shared" si="374"/>
        <v>42087.149293981478</v>
      </c>
      <c r="T4022" s="7">
        <f t="shared" si="375"/>
        <v>42057.190960648149</v>
      </c>
    </row>
    <row r="4023" spans="1:20" ht="43.2" x14ac:dyDescent="0.5500000000000000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5">
        <v>1414360358</v>
      </c>
      <c r="J4023">
        <v>1409176358</v>
      </c>
      <c r="K4023" t="b">
        <v>0</v>
      </c>
      <c r="L4023">
        <v>2</v>
      </c>
      <c r="M4023">
        <f t="shared" si="373"/>
        <v>62.5</v>
      </c>
      <c r="N4023" t="b">
        <v>0</v>
      </c>
      <c r="O4023">
        <f t="shared" si="376"/>
        <v>1</v>
      </c>
      <c r="P4023" t="s">
        <v>8271</v>
      </c>
      <c r="Q4023" t="str">
        <f t="shared" si="377"/>
        <v>theater</v>
      </c>
      <c r="R4023" t="str">
        <f t="shared" si="378"/>
        <v>plays</v>
      </c>
      <c r="S4023" s="7">
        <f t="shared" si="374"/>
        <v>41938.911550925928</v>
      </c>
      <c r="T4023" s="7">
        <f t="shared" si="375"/>
        <v>41878.911550925928</v>
      </c>
    </row>
    <row r="4024" spans="1:20" ht="28.8" x14ac:dyDescent="0.5500000000000000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5">
        <v>1422759240</v>
      </c>
      <c r="J4024">
        <v>1418824867</v>
      </c>
      <c r="K4024" t="b">
        <v>0</v>
      </c>
      <c r="L4024">
        <v>197</v>
      </c>
      <c r="M4024">
        <f t="shared" si="373"/>
        <v>63.56</v>
      </c>
      <c r="N4024" t="b">
        <v>0</v>
      </c>
      <c r="O4024">
        <f t="shared" si="376"/>
        <v>70</v>
      </c>
      <c r="P4024" t="s">
        <v>8271</v>
      </c>
      <c r="Q4024" t="str">
        <f t="shared" si="377"/>
        <v>theater</v>
      </c>
      <c r="R4024" t="str">
        <f t="shared" si="378"/>
        <v>plays</v>
      </c>
      <c r="S4024" s="7">
        <f t="shared" si="374"/>
        <v>42036.120833333334</v>
      </c>
      <c r="T4024" s="7">
        <f t="shared" si="375"/>
        <v>41990.584108796291</v>
      </c>
    </row>
    <row r="4025" spans="1:20" ht="43.2" x14ac:dyDescent="0.5500000000000000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5">
        <v>1458860363</v>
      </c>
      <c r="J4025">
        <v>1454975963</v>
      </c>
      <c r="K4025" t="b">
        <v>0</v>
      </c>
      <c r="L4025">
        <v>0</v>
      </c>
      <c r="M4025">
        <f t="shared" si="373"/>
        <v>0</v>
      </c>
      <c r="N4025" t="b">
        <v>0</v>
      </c>
      <c r="O4025">
        <f t="shared" si="376"/>
        <v>0</v>
      </c>
      <c r="P4025" t="s">
        <v>8271</v>
      </c>
      <c r="Q4025" t="str">
        <f t="shared" si="377"/>
        <v>theater</v>
      </c>
      <c r="R4025" t="str">
        <f t="shared" si="378"/>
        <v>plays</v>
      </c>
      <c r="S4025" s="7">
        <f t="shared" si="374"/>
        <v>42453.957905092597</v>
      </c>
      <c r="T4025" s="7">
        <f t="shared" si="375"/>
        <v>42408.999571759254</v>
      </c>
    </row>
    <row r="4026" spans="1:20" ht="43.2" x14ac:dyDescent="0.5500000000000000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5">
        <v>1441037097</v>
      </c>
      <c r="J4026">
        <v>1438445097</v>
      </c>
      <c r="K4026" t="b">
        <v>0</v>
      </c>
      <c r="L4026">
        <v>1</v>
      </c>
      <c r="M4026">
        <f t="shared" si="373"/>
        <v>10</v>
      </c>
      <c r="N4026" t="b">
        <v>0</v>
      </c>
      <c r="O4026">
        <f t="shared" si="376"/>
        <v>1</v>
      </c>
      <c r="P4026" t="s">
        <v>8271</v>
      </c>
      <c r="Q4026" t="str">
        <f t="shared" si="377"/>
        <v>theater</v>
      </c>
      <c r="R4026" t="str">
        <f t="shared" si="378"/>
        <v>plays</v>
      </c>
      <c r="S4026" s="7">
        <f t="shared" si="374"/>
        <v>42247.670104166667</v>
      </c>
      <c r="T4026" s="7">
        <f t="shared" si="375"/>
        <v>42217.670104166667</v>
      </c>
    </row>
    <row r="4027" spans="1:20" ht="43.2" hidden="1" x14ac:dyDescent="0.5500000000000000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5">
        <v>1437889336</v>
      </c>
      <c r="J4027">
        <v>1432705336</v>
      </c>
      <c r="K4027" t="b">
        <v>0</v>
      </c>
      <c r="L4027">
        <v>4</v>
      </c>
      <c r="M4027">
        <f t="shared" si="373"/>
        <v>62.5</v>
      </c>
      <c r="N4027" t="b">
        <v>0</v>
      </c>
      <c r="O4027">
        <f t="shared" si="376"/>
        <v>5</v>
      </c>
      <c r="P4027" t="s">
        <v>8271</v>
      </c>
      <c r="Q4027" t="str">
        <f t="shared" si="377"/>
        <v>theater</v>
      </c>
      <c r="R4027" t="str">
        <f t="shared" si="378"/>
        <v>plays</v>
      </c>
      <c r="S4027" s="7">
        <f t="shared" si="374"/>
        <v>42211.237685185188</v>
      </c>
      <c r="T4027" s="7">
        <f t="shared" si="375"/>
        <v>42151.237685185188</v>
      </c>
    </row>
    <row r="4028" spans="1:20" ht="43.2" x14ac:dyDescent="0.5500000000000000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5">
        <v>1449247439</v>
      </c>
      <c r="J4028">
        <v>1444059839</v>
      </c>
      <c r="K4028" t="b">
        <v>0</v>
      </c>
      <c r="L4028">
        <v>0</v>
      </c>
      <c r="M4028">
        <f t="shared" si="373"/>
        <v>0</v>
      </c>
      <c r="N4028" t="b">
        <v>0</v>
      </c>
      <c r="O4028">
        <f t="shared" si="376"/>
        <v>0</v>
      </c>
      <c r="P4028" t="s">
        <v>8271</v>
      </c>
      <c r="Q4028" t="str">
        <f t="shared" si="377"/>
        <v>theater</v>
      </c>
      <c r="R4028" t="str">
        <f t="shared" si="378"/>
        <v>plays</v>
      </c>
      <c r="S4028" s="7">
        <f t="shared" si="374"/>
        <v>42342.697210648148</v>
      </c>
      <c r="T4028" s="7">
        <f t="shared" si="375"/>
        <v>42282.655543981484</v>
      </c>
    </row>
    <row r="4029" spans="1:20" ht="43.2" x14ac:dyDescent="0.5500000000000000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5">
        <v>1487811600</v>
      </c>
      <c r="J4029">
        <v>1486077481</v>
      </c>
      <c r="K4029" t="b">
        <v>0</v>
      </c>
      <c r="L4029">
        <v>7</v>
      </c>
      <c r="M4029">
        <f t="shared" si="373"/>
        <v>30.71</v>
      </c>
      <c r="N4029" t="b">
        <v>0</v>
      </c>
      <c r="O4029">
        <f t="shared" si="376"/>
        <v>7</v>
      </c>
      <c r="P4029" t="s">
        <v>8271</v>
      </c>
      <c r="Q4029" t="str">
        <f t="shared" si="377"/>
        <v>theater</v>
      </c>
      <c r="R4029" t="str">
        <f t="shared" si="378"/>
        <v>plays</v>
      </c>
      <c r="S4029" s="7">
        <f t="shared" si="374"/>
        <v>42789.041666666672</v>
      </c>
      <c r="T4029" s="7">
        <f t="shared" si="375"/>
        <v>42768.97084490741</v>
      </c>
    </row>
    <row r="4030" spans="1:20" ht="43.2" x14ac:dyDescent="0.5500000000000000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5">
        <v>1402007500</v>
      </c>
      <c r="J4030">
        <v>1399415500</v>
      </c>
      <c r="K4030" t="b">
        <v>0</v>
      </c>
      <c r="L4030">
        <v>11</v>
      </c>
      <c r="M4030">
        <f t="shared" si="373"/>
        <v>51</v>
      </c>
      <c r="N4030" t="b">
        <v>0</v>
      </c>
      <c r="O4030">
        <f t="shared" si="376"/>
        <v>28</v>
      </c>
      <c r="P4030" t="s">
        <v>8271</v>
      </c>
      <c r="Q4030" t="str">
        <f t="shared" si="377"/>
        <v>theater</v>
      </c>
      <c r="R4030" t="str">
        <f t="shared" si="378"/>
        <v>plays</v>
      </c>
      <c r="S4030" s="7">
        <f t="shared" si="374"/>
        <v>41795.938657407409</v>
      </c>
      <c r="T4030" s="7">
        <f t="shared" si="375"/>
        <v>41765.938657407409</v>
      </c>
    </row>
    <row r="4031" spans="1:20" ht="43.2" x14ac:dyDescent="0.5500000000000000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5">
        <v>1450053370</v>
      </c>
      <c r="J4031">
        <v>1447461370</v>
      </c>
      <c r="K4031" t="b">
        <v>0</v>
      </c>
      <c r="L4031">
        <v>0</v>
      </c>
      <c r="M4031">
        <f t="shared" si="373"/>
        <v>0</v>
      </c>
      <c r="N4031" t="b">
        <v>0</v>
      </c>
      <c r="O4031">
        <f t="shared" si="376"/>
        <v>0</v>
      </c>
      <c r="P4031" t="s">
        <v>8271</v>
      </c>
      <c r="Q4031" t="str">
        <f t="shared" si="377"/>
        <v>theater</v>
      </c>
      <c r="R4031" t="str">
        <f t="shared" si="378"/>
        <v>plays</v>
      </c>
      <c r="S4031" s="7">
        <f t="shared" si="374"/>
        <v>42352.025115740747</v>
      </c>
      <c r="T4031" s="7">
        <f t="shared" si="375"/>
        <v>42322.025115740747</v>
      </c>
    </row>
    <row r="4032" spans="1:20" ht="43.2" x14ac:dyDescent="0.5500000000000000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5">
        <v>1454525340</v>
      </c>
      <c r="J4032">
        <v>1452008599</v>
      </c>
      <c r="K4032" t="b">
        <v>0</v>
      </c>
      <c r="L4032">
        <v>6</v>
      </c>
      <c r="M4032">
        <f t="shared" si="373"/>
        <v>66.67</v>
      </c>
      <c r="N4032" t="b">
        <v>0</v>
      </c>
      <c r="O4032">
        <f t="shared" si="376"/>
        <v>16</v>
      </c>
      <c r="P4032" t="s">
        <v>8271</v>
      </c>
      <c r="Q4032" t="str">
        <f t="shared" si="377"/>
        <v>theater</v>
      </c>
      <c r="R4032" t="str">
        <f t="shared" si="378"/>
        <v>plays</v>
      </c>
      <c r="S4032" s="7">
        <f t="shared" si="374"/>
        <v>42403.784027777772</v>
      </c>
      <c r="T4032" s="7">
        <f t="shared" si="375"/>
        <v>42374.655081018514</v>
      </c>
    </row>
    <row r="4033" spans="1:20" ht="43.2" x14ac:dyDescent="0.5500000000000000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5">
        <v>1418914964</v>
      </c>
      <c r="J4033">
        <v>1414591364</v>
      </c>
      <c r="K4033" t="b">
        <v>0</v>
      </c>
      <c r="L4033">
        <v>0</v>
      </c>
      <c r="M4033">
        <f t="shared" si="373"/>
        <v>0</v>
      </c>
      <c r="N4033" t="b">
        <v>0</v>
      </c>
      <c r="O4033">
        <f t="shared" si="376"/>
        <v>0</v>
      </c>
      <c r="P4033" t="s">
        <v>8271</v>
      </c>
      <c r="Q4033" t="str">
        <f t="shared" si="377"/>
        <v>theater</v>
      </c>
      <c r="R4033" t="str">
        <f t="shared" si="378"/>
        <v>plays</v>
      </c>
      <c r="S4033" s="7">
        <f t="shared" si="374"/>
        <v>41991.626898148148</v>
      </c>
      <c r="T4033" s="7">
        <f t="shared" si="375"/>
        <v>41941.585231481484</v>
      </c>
    </row>
    <row r="4034" spans="1:20" ht="43.2" x14ac:dyDescent="0.5500000000000000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5">
        <v>1450211116</v>
      </c>
      <c r="J4034">
        <v>1445023516</v>
      </c>
      <c r="K4034" t="b">
        <v>0</v>
      </c>
      <c r="L4034">
        <v>7</v>
      </c>
      <c r="M4034">
        <f t="shared" ref="M4034:M4097" si="379">IF(L4034=0,0,ROUND(E4034/L4034,2))</f>
        <v>59</v>
      </c>
      <c r="N4034" t="b">
        <v>0</v>
      </c>
      <c r="O4034">
        <f t="shared" si="376"/>
        <v>7</v>
      </c>
      <c r="P4034" t="s">
        <v>8271</v>
      </c>
      <c r="Q4034" t="str">
        <f t="shared" si="377"/>
        <v>theater</v>
      </c>
      <c r="R4034" t="str">
        <f t="shared" si="378"/>
        <v>plays</v>
      </c>
      <c r="S4034" s="7">
        <f t="shared" ref="S4034:S4097" si="380">(((I4034/60)/60)/24)+DATE(1970,1,1)</f>
        <v>42353.85087962963</v>
      </c>
      <c r="T4034" s="7">
        <f t="shared" ref="T4034:T4097" si="381">(((J4034/60)/60)/24)+DATE(1970,1,1)</f>
        <v>42293.809212962966</v>
      </c>
    </row>
    <row r="4035" spans="1:20" ht="43.2" hidden="1" x14ac:dyDescent="0.5500000000000000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5">
        <v>1475398800</v>
      </c>
      <c r="J4035">
        <v>1472711224</v>
      </c>
      <c r="K4035" t="b">
        <v>0</v>
      </c>
      <c r="L4035">
        <v>94</v>
      </c>
      <c r="M4035">
        <f t="shared" si="379"/>
        <v>65.34</v>
      </c>
      <c r="N4035" t="b">
        <v>0</v>
      </c>
      <c r="O4035">
        <f t="shared" ref="O4035:O4098" si="382">ROUND(($E4035*100)/$D4035,0)</f>
        <v>26</v>
      </c>
      <c r="P4035" t="s">
        <v>8271</v>
      </c>
      <c r="Q4035" t="str">
        <f t="shared" ref="Q4035:Q4098" si="383">LEFT(P4035,FIND("/",P4035)-1)</f>
        <v>theater</v>
      </c>
      <c r="R4035" t="str">
        <f t="shared" si="378"/>
        <v>plays</v>
      </c>
      <c r="S4035" s="7">
        <f t="shared" si="380"/>
        <v>42645.375</v>
      </c>
      <c r="T4035" s="7">
        <f t="shared" si="381"/>
        <v>42614.268796296295</v>
      </c>
    </row>
    <row r="4036" spans="1:20" ht="43.2" x14ac:dyDescent="0.5500000000000000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5">
        <v>1428097450</v>
      </c>
      <c r="J4036">
        <v>1425509050</v>
      </c>
      <c r="K4036" t="b">
        <v>0</v>
      </c>
      <c r="L4036">
        <v>2</v>
      </c>
      <c r="M4036">
        <f t="shared" si="379"/>
        <v>100</v>
      </c>
      <c r="N4036" t="b">
        <v>0</v>
      </c>
      <c r="O4036">
        <f t="shared" si="382"/>
        <v>1</v>
      </c>
      <c r="P4036" t="s">
        <v>8271</v>
      </c>
      <c r="Q4036" t="str">
        <f t="shared" si="383"/>
        <v>theater</v>
      </c>
      <c r="R4036" t="str">
        <f t="shared" si="378"/>
        <v>plays</v>
      </c>
      <c r="S4036" s="7">
        <f t="shared" si="380"/>
        <v>42097.905671296292</v>
      </c>
      <c r="T4036" s="7">
        <f t="shared" si="381"/>
        <v>42067.947337962964</v>
      </c>
    </row>
    <row r="4037" spans="1:20" ht="28.8" x14ac:dyDescent="0.5500000000000000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5">
        <v>1413925887</v>
      </c>
      <c r="J4037">
        <v>1411333887</v>
      </c>
      <c r="K4037" t="b">
        <v>0</v>
      </c>
      <c r="L4037">
        <v>25</v>
      </c>
      <c r="M4037">
        <f t="shared" si="379"/>
        <v>147.4</v>
      </c>
      <c r="N4037" t="b">
        <v>0</v>
      </c>
      <c r="O4037">
        <f t="shared" si="382"/>
        <v>37</v>
      </c>
      <c r="P4037" t="s">
        <v>8271</v>
      </c>
      <c r="Q4037" t="str">
        <f t="shared" si="383"/>
        <v>theater</v>
      </c>
      <c r="R4037" t="str">
        <f t="shared" si="378"/>
        <v>plays</v>
      </c>
      <c r="S4037" s="7">
        <f t="shared" si="380"/>
        <v>41933.882951388885</v>
      </c>
      <c r="T4037" s="7">
        <f t="shared" si="381"/>
        <v>41903.882951388885</v>
      </c>
    </row>
    <row r="4038" spans="1:20" ht="43.2" x14ac:dyDescent="0.5500000000000000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5">
        <v>1404253800</v>
      </c>
      <c r="J4038">
        <v>1402784964</v>
      </c>
      <c r="K4038" t="b">
        <v>0</v>
      </c>
      <c r="L4038">
        <v>17</v>
      </c>
      <c r="M4038">
        <f t="shared" si="379"/>
        <v>166.06</v>
      </c>
      <c r="N4038" t="b">
        <v>0</v>
      </c>
      <c r="O4038">
        <f t="shared" si="382"/>
        <v>47</v>
      </c>
      <c r="P4038" t="s">
        <v>8271</v>
      </c>
      <c r="Q4038" t="str">
        <f t="shared" si="383"/>
        <v>theater</v>
      </c>
      <c r="R4038" t="str">
        <f t="shared" si="378"/>
        <v>plays</v>
      </c>
      <c r="S4038" s="7">
        <f t="shared" si="380"/>
        <v>41821.9375</v>
      </c>
      <c r="T4038" s="7">
        <f t="shared" si="381"/>
        <v>41804.937083333331</v>
      </c>
    </row>
    <row r="4039" spans="1:20" ht="43.2" x14ac:dyDescent="0.5500000000000000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5">
        <v>1464099900</v>
      </c>
      <c r="J4039">
        <v>1462585315</v>
      </c>
      <c r="K4039" t="b">
        <v>0</v>
      </c>
      <c r="L4039">
        <v>2</v>
      </c>
      <c r="M4039">
        <f t="shared" si="379"/>
        <v>40</v>
      </c>
      <c r="N4039" t="b">
        <v>0</v>
      </c>
      <c r="O4039">
        <f t="shared" si="382"/>
        <v>11</v>
      </c>
      <c r="P4039" t="s">
        <v>8271</v>
      </c>
      <c r="Q4039" t="str">
        <f t="shared" si="383"/>
        <v>theater</v>
      </c>
      <c r="R4039" t="str">
        <f t="shared" si="378"/>
        <v>plays</v>
      </c>
      <c r="S4039" s="7">
        <f t="shared" si="380"/>
        <v>42514.600694444445</v>
      </c>
      <c r="T4039" s="7">
        <f t="shared" si="381"/>
        <v>42497.070775462969</v>
      </c>
    </row>
    <row r="4040" spans="1:20" ht="43.2" x14ac:dyDescent="0.5500000000000000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5">
        <v>1413573010</v>
      </c>
      <c r="J4040">
        <v>1408389010</v>
      </c>
      <c r="K4040" t="b">
        <v>0</v>
      </c>
      <c r="L4040">
        <v>4</v>
      </c>
      <c r="M4040">
        <f t="shared" si="379"/>
        <v>75.25</v>
      </c>
      <c r="N4040" t="b">
        <v>0</v>
      </c>
      <c r="O4040">
        <f t="shared" si="382"/>
        <v>12</v>
      </c>
      <c r="P4040" t="s">
        <v>8271</v>
      </c>
      <c r="Q4040" t="str">
        <f t="shared" si="383"/>
        <v>theater</v>
      </c>
      <c r="R4040" t="str">
        <f t="shared" si="378"/>
        <v>plays</v>
      </c>
      <c r="S4040" s="7">
        <f t="shared" si="380"/>
        <v>41929.798726851855</v>
      </c>
      <c r="T4040" s="7">
        <f t="shared" si="381"/>
        <v>41869.798726851855</v>
      </c>
    </row>
    <row r="4041" spans="1:20" ht="43.2" x14ac:dyDescent="0.5500000000000000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5">
        <v>1448949540</v>
      </c>
      <c r="J4041">
        <v>1446048367</v>
      </c>
      <c r="K4041" t="b">
        <v>0</v>
      </c>
      <c r="L4041">
        <v>5</v>
      </c>
      <c r="M4041">
        <f t="shared" si="379"/>
        <v>60</v>
      </c>
      <c r="N4041" t="b">
        <v>0</v>
      </c>
      <c r="O4041">
        <f t="shared" si="382"/>
        <v>60</v>
      </c>
      <c r="P4041" t="s">
        <v>8271</v>
      </c>
      <c r="Q4041" t="str">
        <f t="shared" si="383"/>
        <v>theater</v>
      </c>
      <c r="R4041" t="str">
        <f t="shared" si="378"/>
        <v>plays</v>
      </c>
      <c r="S4041" s="7">
        <f t="shared" si="380"/>
        <v>42339.249305555553</v>
      </c>
      <c r="T4041" s="7">
        <f t="shared" si="381"/>
        <v>42305.670914351853</v>
      </c>
    </row>
    <row r="4042" spans="1:20" ht="43.2" x14ac:dyDescent="0.5500000000000000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5">
        <v>1437188400</v>
      </c>
      <c r="J4042">
        <v>1432100004</v>
      </c>
      <c r="K4042" t="b">
        <v>0</v>
      </c>
      <c r="L4042">
        <v>2</v>
      </c>
      <c r="M4042">
        <f t="shared" si="379"/>
        <v>1250</v>
      </c>
      <c r="N4042" t="b">
        <v>0</v>
      </c>
      <c r="O4042">
        <f t="shared" si="382"/>
        <v>31</v>
      </c>
      <c r="P4042" t="s">
        <v>8271</v>
      </c>
      <c r="Q4042" t="str">
        <f t="shared" si="383"/>
        <v>theater</v>
      </c>
      <c r="R4042" t="str">
        <f t="shared" si="378"/>
        <v>plays</v>
      </c>
      <c r="S4042" s="7">
        <f t="shared" si="380"/>
        <v>42203.125</v>
      </c>
      <c r="T4042" s="7">
        <f t="shared" si="381"/>
        <v>42144.231527777782</v>
      </c>
    </row>
    <row r="4043" spans="1:20" ht="28.8" hidden="1" x14ac:dyDescent="0.5500000000000000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5">
        <v>1473160954</v>
      </c>
      <c r="J4043">
        <v>1467976954</v>
      </c>
      <c r="K4043" t="b">
        <v>0</v>
      </c>
      <c r="L4043">
        <v>2</v>
      </c>
      <c r="M4043">
        <f t="shared" si="379"/>
        <v>10.5</v>
      </c>
      <c r="N4043" t="b">
        <v>0</v>
      </c>
      <c r="O4043">
        <f t="shared" si="382"/>
        <v>0</v>
      </c>
      <c r="P4043" t="s">
        <v>8271</v>
      </c>
      <c r="Q4043" t="str">
        <f t="shared" si="383"/>
        <v>theater</v>
      </c>
      <c r="R4043" t="str">
        <f t="shared" ref="R4043:R4106" si="384">RIGHT(P4043,LEN(P4043)-FIND("/",P4043))</f>
        <v>plays</v>
      </c>
      <c r="S4043" s="7">
        <f t="shared" si="380"/>
        <v>42619.474004629628</v>
      </c>
      <c r="T4043" s="7">
        <f t="shared" si="381"/>
        <v>42559.474004629628</v>
      </c>
    </row>
    <row r="4044" spans="1:20" ht="43.2" x14ac:dyDescent="0.5500000000000000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5">
        <v>1421781360</v>
      </c>
      <c r="J4044">
        <v>1419213664</v>
      </c>
      <c r="K4044" t="b">
        <v>0</v>
      </c>
      <c r="L4044">
        <v>3</v>
      </c>
      <c r="M4044">
        <f t="shared" si="379"/>
        <v>7</v>
      </c>
      <c r="N4044" t="b">
        <v>0</v>
      </c>
      <c r="O4044">
        <f t="shared" si="382"/>
        <v>0</v>
      </c>
      <c r="P4044" t="s">
        <v>8271</v>
      </c>
      <c r="Q4044" t="str">
        <f t="shared" si="383"/>
        <v>theater</v>
      </c>
      <c r="R4044" t="str">
        <f t="shared" si="384"/>
        <v>plays</v>
      </c>
      <c r="S4044" s="7">
        <f t="shared" si="380"/>
        <v>42024.802777777775</v>
      </c>
      <c r="T4044" s="7">
        <f t="shared" si="381"/>
        <v>41995.084074074075</v>
      </c>
    </row>
    <row r="4045" spans="1:20" ht="43.2" hidden="1" x14ac:dyDescent="0.5500000000000000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5">
        <v>1416524325</v>
      </c>
      <c r="J4045">
        <v>1415228325</v>
      </c>
      <c r="K4045" t="b">
        <v>0</v>
      </c>
      <c r="L4045">
        <v>0</v>
      </c>
      <c r="M4045">
        <f t="shared" si="379"/>
        <v>0</v>
      </c>
      <c r="N4045" t="b">
        <v>0</v>
      </c>
      <c r="O4045">
        <f t="shared" si="382"/>
        <v>0</v>
      </c>
      <c r="P4045" t="s">
        <v>8271</v>
      </c>
      <c r="Q4045" t="str">
        <f t="shared" si="383"/>
        <v>theater</v>
      </c>
      <c r="R4045" t="str">
        <f t="shared" si="384"/>
        <v>plays</v>
      </c>
      <c r="S4045" s="7">
        <f t="shared" si="380"/>
        <v>41963.957465277781</v>
      </c>
      <c r="T4045" s="7">
        <f t="shared" si="381"/>
        <v>41948.957465277781</v>
      </c>
    </row>
    <row r="4046" spans="1:20" ht="43.2" x14ac:dyDescent="0.5500000000000000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5">
        <v>1428642000</v>
      </c>
      <c r="J4046">
        <v>1426050982</v>
      </c>
      <c r="K4046" t="b">
        <v>0</v>
      </c>
      <c r="L4046">
        <v>4</v>
      </c>
      <c r="M4046">
        <f t="shared" si="379"/>
        <v>56.25</v>
      </c>
      <c r="N4046" t="b">
        <v>0</v>
      </c>
      <c r="O4046">
        <f t="shared" si="382"/>
        <v>38</v>
      </c>
      <c r="P4046" t="s">
        <v>8271</v>
      </c>
      <c r="Q4046" t="str">
        <f t="shared" si="383"/>
        <v>theater</v>
      </c>
      <c r="R4046" t="str">
        <f t="shared" si="384"/>
        <v>plays</v>
      </c>
      <c r="S4046" s="7">
        <f t="shared" si="380"/>
        <v>42104.208333333328</v>
      </c>
      <c r="T4046" s="7">
        <f t="shared" si="381"/>
        <v>42074.219699074078</v>
      </c>
    </row>
    <row r="4047" spans="1:20" ht="43.2" hidden="1" x14ac:dyDescent="0.5500000000000000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5">
        <v>1408596589</v>
      </c>
      <c r="J4047">
        <v>1406004589</v>
      </c>
      <c r="K4047" t="b">
        <v>0</v>
      </c>
      <c r="L4047">
        <v>1</v>
      </c>
      <c r="M4047">
        <f t="shared" si="379"/>
        <v>1</v>
      </c>
      <c r="N4047" t="b">
        <v>0</v>
      </c>
      <c r="O4047">
        <f t="shared" si="382"/>
        <v>0</v>
      </c>
      <c r="P4047" t="s">
        <v>8271</v>
      </c>
      <c r="Q4047" t="str">
        <f t="shared" si="383"/>
        <v>theater</v>
      </c>
      <c r="R4047" t="str">
        <f t="shared" si="384"/>
        <v>plays</v>
      </c>
      <c r="S4047" s="7">
        <f t="shared" si="380"/>
        <v>41872.201261574075</v>
      </c>
      <c r="T4047" s="7">
        <f t="shared" si="381"/>
        <v>41842.201261574075</v>
      </c>
    </row>
    <row r="4048" spans="1:20" ht="43.2" x14ac:dyDescent="0.5500000000000000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5">
        <v>1413992210</v>
      </c>
      <c r="J4048">
        <v>1411400210</v>
      </c>
      <c r="K4048" t="b">
        <v>0</v>
      </c>
      <c r="L4048">
        <v>12</v>
      </c>
      <c r="M4048">
        <f t="shared" si="379"/>
        <v>38.33</v>
      </c>
      <c r="N4048" t="b">
        <v>0</v>
      </c>
      <c r="O4048">
        <f t="shared" si="382"/>
        <v>8</v>
      </c>
      <c r="P4048" t="s">
        <v>8271</v>
      </c>
      <c r="Q4048" t="str">
        <f t="shared" si="383"/>
        <v>theater</v>
      </c>
      <c r="R4048" t="str">
        <f t="shared" si="384"/>
        <v>plays</v>
      </c>
      <c r="S4048" s="7">
        <f t="shared" si="380"/>
        <v>41934.650578703702</v>
      </c>
      <c r="T4048" s="7">
        <f t="shared" si="381"/>
        <v>41904.650578703702</v>
      </c>
    </row>
    <row r="4049" spans="1:20" ht="43.2" x14ac:dyDescent="0.5500000000000000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5">
        <v>1420938000</v>
      </c>
      <c r="J4049">
        <v>1418862743</v>
      </c>
      <c r="K4049" t="b">
        <v>0</v>
      </c>
      <c r="L4049">
        <v>4</v>
      </c>
      <c r="M4049">
        <f t="shared" si="379"/>
        <v>27.5</v>
      </c>
      <c r="N4049" t="b">
        <v>0</v>
      </c>
      <c r="O4049">
        <f t="shared" si="382"/>
        <v>2</v>
      </c>
      <c r="P4049" t="s">
        <v>8271</v>
      </c>
      <c r="Q4049" t="str">
        <f t="shared" si="383"/>
        <v>theater</v>
      </c>
      <c r="R4049" t="str">
        <f t="shared" si="384"/>
        <v>plays</v>
      </c>
      <c r="S4049" s="7">
        <f t="shared" si="380"/>
        <v>42015.041666666672</v>
      </c>
      <c r="T4049" s="7">
        <f t="shared" si="381"/>
        <v>41991.022488425922</v>
      </c>
    </row>
    <row r="4050" spans="1:20" ht="43.2" hidden="1" x14ac:dyDescent="0.5500000000000000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5">
        <v>1460373187</v>
      </c>
      <c r="J4050">
        <v>1457352787</v>
      </c>
      <c r="K4050" t="b">
        <v>0</v>
      </c>
      <c r="L4050">
        <v>91</v>
      </c>
      <c r="M4050">
        <f t="shared" si="379"/>
        <v>32.979999999999997</v>
      </c>
      <c r="N4050" t="b">
        <v>0</v>
      </c>
      <c r="O4050">
        <f t="shared" si="382"/>
        <v>18</v>
      </c>
      <c r="P4050" t="s">
        <v>8271</v>
      </c>
      <c r="Q4050" t="str">
        <f t="shared" si="383"/>
        <v>theater</v>
      </c>
      <c r="R4050" t="str">
        <f t="shared" si="384"/>
        <v>plays</v>
      </c>
      <c r="S4050" s="7">
        <f t="shared" si="380"/>
        <v>42471.467442129629</v>
      </c>
      <c r="T4050" s="7">
        <f t="shared" si="381"/>
        <v>42436.509108796294</v>
      </c>
    </row>
    <row r="4051" spans="1:20" ht="43.2" x14ac:dyDescent="0.5500000000000000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5">
        <v>1436914815</v>
      </c>
      <c r="J4051">
        <v>1434322815</v>
      </c>
      <c r="K4051" t="b">
        <v>0</v>
      </c>
      <c r="L4051">
        <v>1</v>
      </c>
      <c r="M4051">
        <f t="shared" si="379"/>
        <v>16</v>
      </c>
      <c r="N4051" t="b">
        <v>0</v>
      </c>
      <c r="O4051">
        <f t="shared" si="382"/>
        <v>0</v>
      </c>
      <c r="P4051" t="s">
        <v>8271</v>
      </c>
      <c r="Q4051" t="str">
        <f t="shared" si="383"/>
        <v>theater</v>
      </c>
      <c r="R4051" t="str">
        <f t="shared" si="384"/>
        <v>plays</v>
      </c>
      <c r="S4051" s="7">
        <f t="shared" si="380"/>
        <v>42199.958506944444</v>
      </c>
      <c r="T4051" s="7">
        <f t="shared" si="381"/>
        <v>42169.958506944444</v>
      </c>
    </row>
    <row r="4052" spans="1:20" ht="43.2" x14ac:dyDescent="0.5500000000000000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5">
        <v>1414077391</v>
      </c>
      <c r="J4052">
        <v>1411485391</v>
      </c>
      <c r="K4052" t="b">
        <v>0</v>
      </c>
      <c r="L4052">
        <v>1</v>
      </c>
      <c r="M4052">
        <f t="shared" si="379"/>
        <v>1</v>
      </c>
      <c r="N4052" t="b">
        <v>0</v>
      </c>
      <c r="O4052">
        <f t="shared" si="382"/>
        <v>0</v>
      </c>
      <c r="P4052" t="s">
        <v>8271</v>
      </c>
      <c r="Q4052" t="str">
        <f t="shared" si="383"/>
        <v>theater</v>
      </c>
      <c r="R4052" t="str">
        <f t="shared" si="384"/>
        <v>plays</v>
      </c>
      <c r="S4052" s="7">
        <f t="shared" si="380"/>
        <v>41935.636469907404</v>
      </c>
      <c r="T4052" s="7">
        <f t="shared" si="381"/>
        <v>41905.636469907404</v>
      </c>
    </row>
    <row r="4053" spans="1:20" ht="43.2" x14ac:dyDescent="0.5500000000000000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5">
        <v>1399618380</v>
      </c>
      <c r="J4053">
        <v>1399058797</v>
      </c>
      <c r="K4053" t="b">
        <v>0</v>
      </c>
      <c r="L4053">
        <v>0</v>
      </c>
      <c r="M4053">
        <f t="shared" si="379"/>
        <v>0</v>
      </c>
      <c r="N4053" t="b">
        <v>0</v>
      </c>
      <c r="O4053">
        <f t="shared" si="382"/>
        <v>0</v>
      </c>
      <c r="P4053" t="s">
        <v>8271</v>
      </c>
      <c r="Q4053" t="str">
        <f t="shared" si="383"/>
        <v>theater</v>
      </c>
      <c r="R4053" t="str">
        <f t="shared" si="384"/>
        <v>plays</v>
      </c>
      <c r="S4053" s="7">
        <f t="shared" si="380"/>
        <v>41768.286805555559</v>
      </c>
      <c r="T4053" s="7">
        <f t="shared" si="381"/>
        <v>41761.810150462967</v>
      </c>
    </row>
    <row r="4054" spans="1:20" ht="57.6" x14ac:dyDescent="0.5500000000000000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5">
        <v>1413234316</v>
      </c>
      <c r="J4054">
        <v>1408050316</v>
      </c>
      <c r="K4054" t="b">
        <v>0</v>
      </c>
      <c r="L4054">
        <v>13</v>
      </c>
      <c r="M4054">
        <f t="shared" si="379"/>
        <v>86.62</v>
      </c>
      <c r="N4054" t="b">
        <v>0</v>
      </c>
      <c r="O4054">
        <f t="shared" si="382"/>
        <v>38</v>
      </c>
      <c r="P4054" t="s">
        <v>8271</v>
      </c>
      <c r="Q4054" t="str">
        <f t="shared" si="383"/>
        <v>theater</v>
      </c>
      <c r="R4054" t="str">
        <f t="shared" si="384"/>
        <v>plays</v>
      </c>
      <c r="S4054" s="7">
        <f t="shared" si="380"/>
        <v>41925.878657407404</v>
      </c>
      <c r="T4054" s="7">
        <f t="shared" si="381"/>
        <v>41865.878657407404</v>
      </c>
    </row>
    <row r="4055" spans="1:20" ht="43.2" hidden="1" x14ac:dyDescent="0.5500000000000000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5">
        <v>1416081600</v>
      </c>
      <c r="J4055">
        <v>1413477228</v>
      </c>
      <c r="K4055" t="b">
        <v>0</v>
      </c>
      <c r="L4055">
        <v>2</v>
      </c>
      <c r="M4055">
        <f t="shared" si="379"/>
        <v>55</v>
      </c>
      <c r="N4055" t="b">
        <v>0</v>
      </c>
      <c r="O4055">
        <f t="shared" si="382"/>
        <v>22</v>
      </c>
      <c r="P4055" t="s">
        <v>8271</v>
      </c>
      <c r="Q4055" t="str">
        <f t="shared" si="383"/>
        <v>theater</v>
      </c>
      <c r="R4055" t="str">
        <f t="shared" si="384"/>
        <v>plays</v>
      </c>
      <c r="S4055" s="7">
        <f t="shared" si="380"/>
        <v>41958.833333333328</v>
      </c>
      <c r="T4055" s="7">
        <f t="shared" si="381"/>
        <v>41928.690138888887</v>
      </c>
    </row>
    <row r="4056" spans="1:20" ht="43.2" x14ac:dyDescent="0.5500000000000000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5">
        <v>1475294400</v>
      </c>
      <c r="J4056">
        <v>1472674285</v>
      </c>
      <c r="K4056" t="b">
        <v>0</v>
      </c>
      <c r="L4056">
        <v>0</v>
      </c>
      <c r="M4056">
        <f t="shared" si="379"/>
        <v>0</v>
      </c>
      <c r="N4056" t="b">
        <v>0</v>
      </c>
      <c r="O4056">
        <f t="shared" si="382"/>
        <v>0</v>
      </c>
      <c r="P4056" t="s">
        <v>8271</v>
      </c>
      <c r="Q4056" t="str">
        <f t="shared" si="383"/>
        <v>theater</v>
      </c>
      <c r="R4056" t="str">
        <f t="shared" si="384"/>
        <v>plays</v>
      </c>
      <c r="S4056" s="7">
        <f t="shared" si="380"/>
        <v>42644.166666666672</v>
      </c>
      <c r="T4056" s="7">
        <f t="shared" si="381"/>
        <v>42613.841261574074</v>
      </c>
    </row>
    <row r="4057" spans="1:20" ht="43.2" hidden="1" x14ac:dyDescent="0.5500000000000000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5">
        <v>1403192031</v>
      </c>
      <c r="J4057">
        <v>1400600031</v>
      </c>
      <c r="K4057" t="b">
        <v>0</v>
      </c>
      <c r="L4057">
        <v>21</v>
      </c>
      <c r="M4057">
        <f t="shared" si="379"/>
        <v>41.95</v>
      </c>
      <c r="N4057" t="b">
        <v>0</v>
      </c>
      <c r="O4057">
        <f t="shared" si="382"/>
        <v>18</v>
      </c>
      <c r="P4057" t="s">
        <v>8271</v>
      </c>
      <c r="Q4057" t="str">
        <f t="shared" si="383"/>
        <v>theater</v>
      </c>
      <c r="R4057" t="str">
        <f t="shared" si="384"/>
        <v>plays</v>
      </c>
      <c r="S4057" s="7">
        <f t="shared" si="380"/>
        <v>41809.648506944446</v>
      </c>
      <c r="T4057" s="7">
        <f t="shared" si="381"/>
        <v>41779.648506944446</v>
      </c>
    </row>
    <row r="4058" spans="1:20" ht="43.2" x14ac:dyDescent="0.5500000000000000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5">
        <v>1467575940</v>
      </c>
      <c r="J4058">
        <v>1465856639</v>
      </c>
      <c r="K4058" t="b">
        <v>0</v>
      </c>
      <c r="L4058">
        <v>9</v>
      </c>
      <c r="M4058">
        <f t="shared" si="379"/>
        <v>88.33</v>
      </c>
      <c r="N4058" t="b">
        <v>0</v>
      </c>
      <c r="O4058">
        <f t="shared" si="382"/>
        <v>53</v>
      </c>
      <c r="P4058" t="s">
        <v>8271</v>
      </c>
      <c r="Q4058" t="str">
        <f t="shared" si="383"/>
        <v>theater</v>
      </c>
      <c r="R4058" t="str">
        <f t="shared" si="384"/>
        <v>plays</v>
      </c>
      <c r="S4058" s="7">
        <f t="shared" si="380"/>
        <v>42554.832638888889</v>
      </c>
      <c r="T4058" s="7">
        <f t="shared" si="381"/>
        <v>42534.933321759265</v>
      </c>
    </row>
    <row r="4059" spans="1:20" ht="43.2" hidden="1" x14ac:dyDescent="0.5500000000000000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5">
        <v>1448492400</v>
      </c>
      <c r="J4059">
        <v>1446506080</v>
      </c>
      <c r="K4059" t="b">
        <v>0</v>
      </c>
      <c r="L4059">
        <v>6</v>
      </c>
      <c r="M4059">
        <f t="shared" si="379"/>
        <v>129.16999999999999</v>
      </c>
      <c r="N4059" t="b">
        <v>0</v>
      </c>
      <c r="O4059">
        <f t="shared" si="382"/>
        <v>22</v>
      </c>
      <c r="P4059" t="s">
        <v>8271</v>
      </c>
      <c r="Q4059" t="str">
        <f t="shared" si="383"/>
        <v>theater</v>
      </c>
      <c r="R4059" t="str">
        <f t="shared" si="384"/>
        <v>plays</v>
      </c>
      <c r="S4059" s="7">
        <f t="shared" si="380"/>
        <v>42333.958333333328</v>
      </c>
      <c r="T4059" s="7">
        <f t="shared" si="381"/>
        <v>42310.968518518523</v>
      </c>
    </row>
    <row r="4060" spans="1:20" ht="43.2" x14ac:dyDescent="0.5500000000000000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5">
        <v>1459483140</v>
      </c>
      <c r="J4060">
        <v>1458178044</v>
      </c>
      <c r="K4060" t="b">
        <v>0</v>
      </c>
      <c r="L4060">
        <v>4</v>
      </c>
      <c r="M4060">
        <f t="shared" si="379"/>
        <v>23.75</v>
      </c>
      <c r="N4060" t="b">
        <v>0</v>
      </c>
      <c r="O4060">
        <f t="shared" si="382"/>
        <v>3</v>
      </c>
      <c r="P4060" t="s">
        <v>8271</v>
      </c>
      <c r="Q4060" t="str">
        <f t="shared" si="383"/>
        <v>theater</v>
      </c>
      <c r="R4060" t="str">
        <f t="shared" si="384"/>
        <v>plays</v>
      </c>
      <c r="S4060" s="7">
        <f t="shared" si="380"/>
        <v>42461.165972222225</v>
      </c>
      <c r="T4060" s="7">
        <f t="shared" si="381"/>
        <v>42446.060694444444</v>
      </c>
    </row>
    <row r="4061" spans="1:20" ht="43.2" hidden="1" x14ac:dyDescent="0.5500000000000000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5">
        <v>1410836400</v>
      </c>
      <c r="J4061">
        <v>1408116152</v>
      </c>
      <c r="K4061" t="b">
        <v>0</v>
      </c>
      <c r="L4061">
        <v>7</v>
      </c>
      <c r="M4061">
        <f t="shared" si="379"/>
        <v>35.71</v>
      </c>
      <c r="N4061" t="b">
        <v>0</v>
      </c>
      <c r="O4061">
        <f t="shared" si="382"/>
        <v>3</v>
      </c>
      <c r="P4061" t="s">
        <v>8271</v>
      </c>
      <c r="Q4061" t="str">
        <f t="shared" si="383"/>
        <v>theater</v>
      </c>
      <c r="R4061" t="str">
        <f t="shared" si="384"/>
        <v>plays</v>
      </c>
      <c r="S4061" s="7">
        <f t="shared" si="380"/>
        <v>41898.125</v>
      </c>
      <c r="T4061" s="7">
        <f t="shared" si="381"/>
        <v>41866.640648148146</v>
      </c>
    </row>
    <row r="4062" spans="1:20" ht="43.2" hidden="1" x14ac:dyDescent="0.5500000000000000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5">
        <v>1403539200</v>
      </c>
      <c r="J4062">
        <v>1400604056</v>
      </c>
      <c r="K4062" t="b">
        <v>0</v>
      </c>
      <c r="L4062">
        <v>5</v>
      </c>
      <c r="M4062">
        <f t="shared" si="379"/>
        <v>57</v>
      </c>
      <c r="N4062" t="b">
        <v>0</v>
      </c>
      <c r="O4062">
        <f t="shared" si="382"/>
        <v>3</v>
      </c>
      <c r="P4062" t="s">
        <v>8271</v>
      </c>
      <c r="Q4062" t="str">
        <f t="shared" si="383"/>
        <v>theater</v>
      </c>
      <c r="R4062" t="str">
        <f t="shared" si="384"/>
        <v>plays</v>
      </c>
      <c r="S4062" s="7">
        <f t="shared" si="380"/>
        <v>41813.666666666664</v>
      </c>
      <c r="T4062" s="7">
        <f t="shared" si="381"/>
        <v>41779.695092592592</v>
      </c>
    </row>
    <row r="4063" spans="1:20" ht="28.8" x14ac:dyDescent="0.5500000000000000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5">
        <v>1461205423</v>
      </c>
      <c r="J4063">
        <v>1456025023</v>
      </c>
      <c r="K4063" t="b">
        <v>0</v>
      </c>
      <c r="L4063">
        <v>0</v>
      </c>
      <c r="M4063">
        <f t="shared" si="379"/>
        <v>0</v>
      </c>
      <c r="N4063" t="b">
        <v>0</v>
      </c>
      <c r="O4063">
        <f t="shared" si="382"/>
        <v>0</v>
      </c>
      <c r="P4063" t="s">
        <v>8271</v>
      </c>
      <c r="Q4063" t="str">
        <f t="shared" si="383"/>
        <v>theater</v>
      </c>
      <c r="R4063" t="str">
        <f t="shared" si="384"/>
        <v>plays</v>
      </c>
      <c r="S4063" s="7">
        <f t="shared" si="380"/>
        <v>42481.099803240737</v>
      </c>
      <c r="T4063" s="7">
        <f t="shared" si="381"/>
        <v>42421.141469907408</v>
      </c>
    </row>
    <row r="4064" spans="1:20" ht="43.2" x14ac:dyDescent="0.5500000000000000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5">
        <v>1467481468</v>
      </c>
      <c r="J4064">
        <v>1464889468</v>
      </c>
      <c r="K4064" t="b">
        <v>0</v>
      </c>
      <c r="L4064">
        <v>3</v>
      </c>
      <c r="M4064">
        <f t="shared" si="379"/>
        <v>163.33000000000001</v>
      </c>
      <c r="N4064" t="b">
        <v>0</v>
      </c>
      <c r="O4064">
        <f t="shared" si="382"/>
        <v>2</v>
      </c>
      <c r="P4064" t="s">
        <v>8271</v>
      </c>
      <c r="Q4064" t="str">
        <f t="shared" si="383"/>
        <v>theater</v>
      </c>
      <c r="R4064" t="str">
        <f t="shared" si="384"/>
        <v>plays</v>
      </c>
      <c r="S4064" s="7">
        <f t="shared" si="380"/>
        <v>42553.739212962959</v>
      </c>
      <c r="T4064" s="7">
        <f t="shared" si="381"/>
        <v>42523.739212962959</v>
      </c>
    </row>
    <row r="4065" spans="1:20" ht="43.2" hidden="1" x14ac:dyDescent="0.5500000000000000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5">
        <v>1403886084</v>
      </c>
      <c r="J4065">
        <v>1401294084</v>
      </c>
      <c r="K4065" t="b">
        <v>0</v>
      </c>
      <c r="L4065">
        <v>9</v>
      </c>
      <c r="M4065">
        <f t="shared" si="379"/>
        <v>15</v>
      </c>
      <c r="N4065" t="b">
        <v>0</v>
      </c>
      <c r="O4065">
        <f t="shared" si="382"/>
        <v>1</v>
      </c>
      <c r="P4065" t="s">
        <v>8271</v>
      </c>
      <c r="Q4065" t="str">
        <f t="shared" si="383"/>
        <v>theater</v>
      </c>
      <c r="R4065" t="str">
        <f t="shared" si="384"/>
        <v>plays</v>
      </c>
      <c r="S4065" s="7">
        <f t="shared" si="380"/>
        <v>41817.681527777779</v>
      </c>
      <c r="T4065" s="7">
        <f t="shared" si="381"/>
        <v>41787.681527777779</v>
      </c>
    </row>
    <row r="4066" spans="1:20" ht="43.2" hidden="1" x14ac:dyDescent="0.5500000000000000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5">
        <v>1430316426</v>
      </c>
      <c r="J4066">
        <v>1427724426</v>
      </c>
      <c r="K4066" t="b">
        <v>0</v>
      </c>
      <c r="L4066">
        <v>6</v>
      </c>
      <c r="M4066">
        <f t="shared" si="379"/>
        <v>64.17</v>
      </c>
      <c r="N4066" t="b">
        <v>0</v>
      </c>
      <c r="O4066">
        <f t="shared" si="382"/>
        <v>19</v>
      </c>
      <c r="P4066" t="s">
        <v>8271</v>
      </c>
      <c r="Q4066" t="str">
        <f t="shared" si="383"/>
        <v>theater</v>
      </c>
      <c r="R4066" t="str">
        <f t="shared" si="384"/>
        <v>plays</v>
      </c>
      <c r="S4066" s="7">
        <f t="shared" si="380"/>
        <v>42123.588263888887</v>
      </c>
      <c r="T4066" s="7">
        <f t="shared" si="381"/>
        <v>42093.588263888887</v>
      </c>
    </row>
    <row r="4067" spans="1:20" ht="28.8" x14ac:dyDescent="0.5500000000000000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5">
        <v>1407883811</v>
      </c>
      <c r="J4067">
        <v>1405291811</v>
      </c>
      <c r="K4067" t="b">
        <v>0</v>
      </c>
      <c r="L4067">
        <v>4</v>
      </c>
      <c r="M4067">
        <f t="shared" si="379"/>
        <v>6.75</v>
      </c>
      <c r="N4067" t="b">
        <v>0</v>
      </c>
      <c r="O4067">
        <f t="shared" si="382"/>
        <v>1</v>
      </c>
      <c r="P4067" t="s">
        <v>8271</v>
      </c>
      <c r="Q4067" t="str">
        <f t="shared" si="383"/>
        <v>theater</v>
      </c>
      <c r="R4067" t="str">
        <f t="shared" si="384"/>
        <v>plays</v>
      </c>
      <c r="S4067" s="7">
        <f t="shared" si="380"/>
        <v>41863.951516203706</v>
      </c>
      <c r="T4067" s="7">
        <f t="shared" si="381"/>
        <v>41833.951516203706</v>
      </c>
    </row>
    <row r="4068" spans="1:20" ht="57.6" x14ac:dyDescent="0.5500000000000000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5">
        <v>1463619388</v>
      </c>
      <c r="J4068">
        <v>1461027388</v>
      </c>
      <c r="K4068" t="b">
        <v>0</v>
      </c>
      <c r="L4068">
        <v>1</v>
      </c>
      <c r="M4068">
        <f t="shared" si="379"/>
        <v>25</v>
      </c>
      <c r="N4068" t="b">
        <v>0</v>
      </c>
      <c r="O4068">
        <f t="shared" si="382"/>
        <v>0</v>
      </c>
      <c r="P4068" t="s">
        <v>8271</v>
      </c>
      <c r="Q4068" t="str">
        <f t="shared" si="383"/>
        <v>theater</v>
      </c>
      <c r="R4068" t="str">
        <f t="shared" si="384"/>
        <v>plays</v>
      </c>
      <c r="S4068" s="7">
        <f t="shared" si="380"/>
        <v>42509.039212962962</v>
      </c>
      <c r="T4068" s="7">
        <f t="shared" si="381"/>
        <v>42479.039212962962</v>
      </c>
    </row>
    <row r="4069" spans="1:20" ht="43.2" x14ac:dyDescent="0.5500000000000000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5">
        <v>1443408550</v>
      </c>
      <c r="J4069">
        <v>1439952550</v>
      </c>
      <c r="K4069" t="b">
        <v>0</v>
      </c>
      <c r="L4069">
        <v>17</v>
      </c>
      <c r="M4069">
        <f t="shared" si="379"/>
        <v>179.12</v>
      </c>
      <c r="N4069" t="b">
        <v>0</v>
      </c>
      <c r="O4069">
        <f t="shared" si="382"/>
        <v>61</v>
      </c>
      <c r="P4069" t="s">
        <v>8271</v>
      </c>
      <c r="Q4069" t="str">
        <f t="shared" si="383"/>
        <v>theater</v>
      </c>
      <c r="R4069" t="str">
        <f t="shared" si="384"/>
        <v>plays</v>
      </c>
      <c r="S4069" s="7">
        <f t="shared" si="380"/>
        <v>42275.117476851854</v>
      </c>
      <c r="T4069" s="7">
        <f t="shared" si="381"/>
        <v>42235.117476851854</v>
      </c>
    </row>
    <row r="4070" spans="1:20" ht="28.8" x14ac:dyDescent="0.5500000000000000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5">
        <v>1484348700</v>
      </c>
      <c r="J4070">
        <v>1481756855</v>
      </c>
      <c r="K4070" t="b">
        <v>0</v>
      </c>
      <c r="L4070">
        <v>1</v>
      </c>
      <c r="M4070">
        <f t="shared" si="379"/>
        <v>34.950000000000003</v>
      </c>
      <c r="N4070" t="b">
        <v>0</v>
      </c>
      <c r="O4070">
        <f t="shared" si="382"/>
        <v>1</v>
      </c>
      <c r="P4070" t="s">
        <v>8271</v>
      </c>
      <c r="Q4070" t="str">
        <f t="shared" si="383"/>
        <v>theater</v>
      </c>
      <c r="R4070" t="str">
        <f t="shared" si="384"/>
        <v>plays</v>
      </c>
      <c r="S4070" s="7">
        <f t="shared" si="380"/>
        <v>42748.961805555555</v>
      </c>
      <c r="T4070" s="7">
        <f t="shared" si="381"/>
        <v>42718.963599537034</v>
      </c>
    </row>
    <row r="4071" spans="1:20" ht="43.2" hidden="1" x14ac:dyDescent="0.5500000000000000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5">
        <v>1425124800</v>
      </c>
      <c r="J4071">
        <v>1421596356</v>
      </c>
      <c r="K4071" t="b">
        <v>0</v>
      </c>
      <c r="L4071">
        <v>13</v>
      </c>
      <c r="M4071">
        <f t="shared" si="379"/>
        <v>33.08</v>
      </c>
      <c r="N4071" t="b">
        <v>0</v>
      </c>
      <c r="O4071">
        <f t="shared" si="382"/>
        <v>34</v>
      </c>
      <c r="P4071" t="s">
        <v>8271</v>
      </c>
      <c r="Q4071" t="str">
        <f t="shared" si="383"/>
        <v>theater</v>
      </c>
      <c r="R4071" t="str">
        <f t="shared" si="384"/>
        <v>plays</v>
      </c>
      <c r="S4071" s="7">
        <f t="shared" si="380"/>
        <v>42063.5</v>
      </c>
      <c r="T4071" s="7">
        <f t="shared" si="381"/>
        <v>42022.661527777775</v>
      </c>
    </row>
    <row r="4072" spans="1:20" ht="28.8" x14ac:dyDescent="0.5500000000000000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5">
        <v>1425178800</v>
      </c>
      <c r="J4072">
        <v>1422374420</v>
      </c>
      <c r="K4072" t="b">
        <v>0</v>
      </c>
      <c r="L4072">
        <v>6</v>
      </c>
      <c r="M4072">
        <f t="shared" si="379"/>
        <v>27.5</v>
      </c>
      <c r="N4072" t="b">
        <v>0</v>
      </c>
      <c r="O4072">
        <f t="shared" si="382"/>
        <v>17</v>
      </c>
      <c r="P4072" t="s">
        <v>8271</v>
      </c>
      <c r="Q4072" t="str">
        <f t="shared" si="383"/>
        <v>theater</v>
      </c>
      <c r="R4072" t="str">
        <f t="shared" si="384"/>
        <v>plays</v>
      </c>
      <c r="S4072" s="7">
        <f t="shared" si="380"/>
        <v>42064.125</v>
      </c>
      <c r="T4072" s="7">
        <f t="shared" si="381"/>
        <v>42031.666898148149</v>
      </c>
    </row>
    <row r="4073" spans="1:20" ht="57.6" hidden="1" x14ac:dyDescent="0.5500000000000000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5">
        <v>1482779931</v>
      </c>
      <c r="J4073">
        <v>1480187931</v>
      </c>
      <c r="K4073" t="b">
        <v>0</v>
      </c>
      <c r="L4073">
        <v>0</v>
      </c>
      <c r="M4073">
        <f t="shared" si="379"/>
        <v>0</v>
      </c>
      <c r="N4073" t="b">
        <v>0</v>
      </c>
      <c r="O4073">
        <f t="shared" si="382"/>
        <v>0</v>
      </c>
      <c r="P4073" t="s">
        <v>8271</v>
      </c>
      <c r="Q4073" t="str">
        <f t="shared" si="383"/>
        <v>theater</v>
      </c>
      <c r="R4073" t="str">
        <f t="shared" si="384"/>
        <v>plays</v>
      </c>
      <c r="S4073" s="7">
        <f t="shared" si="380"/>
        <v>42730.804756944446</v>
      </c>
      <c r="T4073" s="7">
        <f t="shared" si="381"/>
        <v>42700.804756944446</v>
      </c>
    </row>
    <row r="4074" spans="1:20" ht="57.6" hidden="1" x14ac:dyDescent="0.5500000000000000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5">
        <v>1408646111</v>
      </c>
      <c r="J4074">
        <v>1403462111</v>
      </c>
      <c r="K4074" t="b">
        <v>0</v>
      </c>
      <c r="L4074">
        <v>2</v>
      </c>
      <c r="M4074">
        <f t="shared" si="379"/>
        <v>2</v>
      </c>
      <c r="N4074" t="b">
        <v>0</v>
      </c>
      <c r="O4074">
        <f t="shared" si="382"/>
        <v>0</v>
      </c>
      <c r="P4074" t="s">
        <v>8271</v>
      </c>
      <c r="Q4074" t="str">
        <f t="shared" si="383"/>
        <v>theater</v>
      </c>
      <c r="R4074" t="str">
        <f t="shared" si="384"/>
        <v>plays</v>
      </c>
      <c r="S4074" s="7">
        <f t="shared" si="380"/>
        <v>41872.77443287037</v>
      </c>
      <c r="T4074" s="7">
        <f t="shared" si="381"/>
        <v>41812.77443287037</v>
      </c>
    </row>
    <row r="4075" spans="1:20" ht="43.2" x14ac:dyDescent="0.5500000000000000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5">
        <v>1431144000</v>
      </c>
      <c r="J4075">
        <v>1426407426</v>
      </c>
      <c r="K4075" t="b">
        <v>0</v>
      </c>
      <c r="L4075">
        <v>2</v>
      </c>
      <c r="M4075">
        <f t="shared" si="379"/>
        <v>18.5</v>
      </c>
      <c r="N4075" t="b">
        <v>0</v>
      </c>
      <c r="O4075">
        <f t="shared" si="382"/>
        <v>1</v>
      </c>
      <c r="P4075" t="s">
        <v>8271</v>
      </c>
      <c r="Q4075" t="str">
        <f t="shared" si="383"/>
        <v>theater</v>
      </c>
      <c r="R4075" t="str">
        <f t="shared" si="384"/>
        <v>plays</v>
      </c>
      <c r="S4075" s="7">
        <f t="shared" si="380"/>
        <v>42133.166666666672</v>
      </c>
      <c r="T4075" s="7">
        <f t="shared" si="381"/>
        <v>42078.34520833334</v>
      </c>
    </row>
    <row r="4076" spans="1:20" ht="43.2" hidden="1" x14ac:dyDescent="0.5500000000000000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5">
        <v>1446732975</v>
      </c>
      <c r="J4076">
        <v>1444137375</v>
      </c>
      <c r="K4076" t="b">
        <v>0</v>
      </c>
      <c r="L4076">
        <v>21</v>
      </c>
      <c r="M4076">
        <f t="shared" si="379"/>
        <v>35</v>
      </c>
      <c r="N4076" t="b">
        <v>0</v>
      </c>
      <c r="O4076">
        <f t="shared" si="382"/>
        <v>27</v>
      </c>
      <c r="P4076" t="s">
        <v>8271</v>
      </c>
      <c r="Q4076" t="str">
        <f t="shared" si="383"/>
        <v>theater</v>
      </c>
      <c r="R4076" t="str">
        <f t="shared" si="384"/>
        <v>plays</v>
      </c>
      <c r="S4076" s="7">
        <f t="shared" si="380"/>
        <v>42313.594618055555</v>
      </c>
      <c r="T4076" s="7">
        <f t="shared" si="381"/>
        <v>42283.552951388891</v>
      </c>
    </row>
    <row r="4077" spans="1:20" ht="43.2" hidden="1" x14ac:dyDescent="0.5500000000000000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5">
        <v>1404149280</v>
      </c>
      <c r="J4077">
        <v>1400547969</v>
      </c>
      <c r="K4077" t="b">
        <v>0</v>
      </c>
      <c r="L4077">
        <v>13</v>
      </c>
      <c r="M4077">
        <f t="shared" si="379"/>
        <v>44.31</v>
      </c>
      <c r="N4077" t="b">
        <v>0</v>
      </c>
      <c r="O4077">
        <f t="shared" si="382"/>
        <v>29</v>
      </c>
      <c r="P4077" t="s">
        <v>8271</v>
      </c>
      <c r="Q4077" t="str">
        <f t="shared" si="383"/>
        <v>theater</v>
      </c>
      <c r="R4077" t="str">
        <f t="shared" si="384"/>
        <v>plays</v>
      </c>
      <c r="S4077" s="7">
        <f t="shared" si="380"/>
        <v>41820.727777777778</v>
      </c>
      <c r="T4077" s="7">
        <f t="shared" si="381"/>
        <v>41779.045937499999</v>
      </c>
    </row>
    <row r="4078" spans="1:20" ht="43.2" x14ac:dyDescent="0.5500000000000000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5">
        <v>1413921060</v>
      </c>
      <c r="J4078">
        <v>1411499149</v>
      </c>
      <c r="K4078" t="b">
        <v>0</v>
      </c>
      <c r="L4078">
        <v>0</v>
      </c>
      <c r="M4078">
        <f t="shared" si="379"/>
        <v>0</v>
      </c>
      <c r="N4078" t="b">
        <v>0</v>
      </c>
      <c r="O4078">
        <f t="shared" si="382"/>
        <v>0</v>
      </c>
      <c r="P4078" t="s">
        <v>8271</v>
      </c>
      <c r="Q4078" t="str">
        <f t="shared" si="383"/>
        <v>theater</v>
      </c>
      <c r="R4078" t="str">
        <f t="shared" si="384"/>
        <v>plays</v>
      </c>
      <c r="S4078" s="7">
        <f t="shared" si="380"/>
        <v>41933.82708333333</v>
      </c>
      <c r="T4078" s="7">
        <f t="shared" si="381"/>
        <v>41905.795706018522</v>
      </c>
    </row>
    <row r="4079" spans="1:20" ht="43.2" x14ac:dyDescent="0.5500000000000000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5">
        <v>1482339794</v>
      </c>
      <c r="J4079">
        <v>1479747794</v>
      </c>
      <c r="K4079" t="b">
        <v>0</v>
      </c>
      <c r="L4079">
        <v>6</v>
      </c>
      <c r="M4079">
        <f t="shared" si="379"/>
        <v>222.5</v>
      </c>
      <c r="N4079" t="b">
        <v>0</v>
      </c>
      <c r="O4079">
        <f t="shared" si="382"/>
        <v>9</v>
      </c>
      <c r="P4079" t="s">
        <v>8271</v>
      </c>
      <c r="Q4079" t="str">
        <f t="shared" si="383"/>
        <v>theater</v>
      </c>
      <c r="R4079" t="str">
        <f t="shared" si="384"/>
        <v>plays</v>
      </c>
      <c r="S4079" s="7">
        <f t="shared" si="380"/>
        <v>42725.7105787037</v>
      </c>
      <c r="T4079" s="7">
        <f t="shared" si="381"/>
        <v>42695.7105787037</v>
      </c>
    </row>
    <row r="4080" spans="1:20" ht="43.2" hidden="1" x14ac:dyDescent="0.5500000000000000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5">
        <v>1485543242</v>
      </c>
      <c r="J4080">
        <v>1482951242</v>
      </c>
      <c r="K4080" t="b">
        <v>0</v>
      </c>
      <c r="L4080">
        <v>0</v>
      </c>
      <c r="M4080">
        <f t="shared" si="379"/>
        <v>0</v>
      </c>
      <c r="N4080" t="b">
        <v>0</v>
      </c>
      <c r="O4080">
        <f t="shared" si="382"/>
        <v>0</v>
      </c>
      <c r="P4080" t="s">
        <v>8271</v>
      </c>
      <c r="Q4080" t="str">
        <f t="shared" si="383"/>
        <v>theater</v>
      </c>
      <c r="R4080" t="str">
        <f t="shared" si="384"/>
        <v>plays</v>
      </c>
      <c r="S4080" s="7">
        <f t="shared" si="380"/>
        <v>42762.787523148145</v>
      </c>
      <c r="T4080" s="7">
        <f t="shared" si="381"/>
        <v>42732.787523148145</v>
      </c>
    </row>
    <row r="4081" spans="1:20" ht="43.2" x14ac:dyDescent="0.5500000000000000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5">
        <v>1466375521</v>
      </c>
      <c r="J4081">
        <v>1463783521</v>
      </c>
      <c r="K4081" t="b">
        <v>0</v>
      </c>
      <c r="L4081">
        <v>1</v>
      </c>
      <c r="M4081">
        <f t="shared" si="379"/>
        <v>5</v>
      </c>
      <c r="N4081" t="b">
        <v>0</v>
      </c>
      <c r="O4081">
        <f t="shared" si="382"/>
        <v>0</v>
      </c>
      <c r="P4081" t="s">
        <v>8271</v>
      </c>
      <c r="Q4081" t="str">
        <f t="shared" si="383"/>
        <v>theater</v>
      </c>
      <c r="R4081" t="str">
        <f t="shared" si="384"/>
        <v>plays</v>
      </c>
      <c r="S4081" s="7">
        <f t="shared" si="380"/>
        <v>42540.938900462963</v>
      </c>
      <c r="T4081" s="7">
        <f t="shared" si="381"/>
        <v>42510.938900462963</v>
      </c>
    </row>
    <row r="4082" spans="1:20" ht="43.2" x14ac:dyDescent="0.5500000000000000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5">
        <v>1465930440</v>
      </c>
      <c r="J4082">
        <v>1463849116</v>
      </c>
      <c r="K4082" t="b">
        <v>0</v>
      </c>
      <c r="L4082">
        <v>0</v>
      </c>
      <c r="M4082">
        <f t="shared" si="379"/>
        <v>0</v>
      </c>
      <c r="N4082" t="b">
        <v>0</v>
      </c>
      <c r="O4082">
        <f t="shared" si="382"/>
        <v>0</v>
      </c>
      <c r="P4082" t="s">
        <v>8271</v>
      </c>
      <c r="Q4082" t="str">
        <f t="shared" si="383"/>
        <v>theater</v>
      </c>
      <c r="R4082" t="str">
        <f t="shared" si="384"/>
        <v>plays</v>
      </c>
      <c r="S4082" s="7">
        <f t="shared" si="380"/>
        <v>42535.787500000006</v>
      </c>
      <c r="T4082" s="7">
        <f t="shared" si="381"/>
        <v>42511.698101851856</v>
      </c>
    </row>
    <row r="4083" spans="1:20" ht="43.2" x14ac:dyDescent="0.5500000000000000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5">
        <v>1425819425</v>
      </c>
      <c r="J4083">
        <v>1423231025</v>
      </c>
      <c r="K4083" t="b">
        <v>0</v>
      </c>
      <c r="L4083">
        <v>12</v>
      </c>
      <c r="M4083">
        <f t="shared" si="379"/>
        <v>29.17</v>
      </c>
      <c r="N4083" t="b">
        <v>0</v>
      </c>
      <c r="O4083">
        <f t="shared" si="382"/>
        <v>16</v>
      </c>
      <c r="P4083" t="s">
        <v>8271</v>
      </c>
      <c r="Q4083" t="str">
        <f t="shared" si="383"/>
        <v>theater</v>
      </c>
      <c r="R4083" t="str">
        <f t="shared" si="384"/>
        <v>plays</v>
      </c>
      <c r="S4083" s="7">
        <f t="shared" si="380"/>
        <v>42071.539641203708</v>
      </c>
      <c r="T4083" s="7">
        <f t="shared" si="381"/>
        <v>42041.581307870365</v>
      </c>
    </row>
    <row r="4084" spans="1:20" ht="43.2" x14ac:dyDescent="0.5500000000000000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5">
        <v>1447542000</v>
      </c>
      <c r="J4084">
        <v>1446179553</v>
      </c>
      <c r="K4084" t="b">
        <v>0</v>
      </c>
      <c r="L4084">
        <v>2</v>
      </c>
      <c r="M4084">
        <f t="shared" si="379"/>
        <v>1.5</v>
      </c>
      <c r="N4084" t="b">
        <v>0</v>
      </c>
      <c r="O4084">
        <f t="shared" si="382"/>
        <v>2</v>
      </c>
      <c r="P4084" t="s">
        <v>8271</v>
      </c>
      <c r="Q4084" t="str">
        <f t="shared" si="383"/>
        <v>theater</v>
      </c>
      <c r="R4084" t="str">
        <f t="shared" si="384"/>
        <v>plays</v>
      </c>
      <c r="S4084" s="7">
        <f t="shared" si="380"/>
        <v>42322.958333333328</v>
      </c>
      <c r="T4084" s="7">
        <f t="shared" si="381"/>
        <v>42307.189270833333</v>
      </c>
    </row>
    <row r="4085" spans="1:20" ht="43.2" x14ac:dyDescent="0.5500000000000000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5">
        <v>1452795416</v>
      </c>
      <c r="J4085">
        <v>1450203416</v>
      </c>
      <c r="K4085" t="b">
        <v>0</v>
      </c>
      <c r="L4085">
        <v>6</v>
      </c>
      <c r="M4085">
        <f t="shared" si="379"/>
        <v>126.5</v>
      </c>
      <c r="N4085" t="b">
        <v>0</v>
      </c>
      <c r="O4085">
        <f t="shared" si="382"/>
        <v>22</v>
      </c>
      <c r="P4085" t="s">
        <v>8271</v>
      </c>
      <c r="Q4085" t="str">
        <f t="shared" si="383"/>
        <v>theater</v>
      </c>
      <c r="R4085" t="str">
        <f t="shared" si="384"/>
        <v>plays</v>
      </c>
      <c r="S4085" s="7">
        <f t="shared" si="380"/>
        <v>42383.761759259258</v>
      </c>
      <c r="T4085" s="7">
        <f t="shared" si="381"/>
        <v>42353.761759259258</v>
      </c>
    </row>
    <row r="4086" spans="1:20" ht="57.6" hidden="1" x14ac:dyDescent="0.5500000000000000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5">
        <v>1476008906</v>
      </c>
      <c r="J4086">
        <v>1473416906</v>
      </c>
      <c r="K4086" t="b">
        <v>0</v>
      </c>
      <c r="L4086">
        <v>1</v>
      </c>
      <c r="M4086">
        <f t="shared" si="379"/>
        <v>10</v>
      </c>
      <c r="N4086" t="b">
        <v>0</v>
      </c>
      <c r="O4086">
        <f t="shared" si="382"/>
        <v>0</v>
      </c>
      <c r="P4086" t="s">
        <v>8271</v>
      </c>
      <c r="Q4086" t="str">
        <f t="shared" si="383"/>
        <v>theater</v>
      </c>
      <c r="R4086" t="str">
        <f t="shared" si="384"/>
        <v>plays</v>
      </c>
      <c r="S4086" s="7">
        <f t="shared" si="380"/>
        <v>42652.436412037037</v>
      </c>
      <c r="T4086" s="7">
        <f t="shared" si="381"/>
        <v>42622.436412037037</v>
      </c>
    </row>
    <row r="4087" spans="1:20" ht="43.2" x14ac:dyDescent="0.5500000000000000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5">
        <v>1427169540</v>
      </c>
      <c r="J4087">
        <v>1424701775</v>
      </c>
      <c r="K4087" t="b">
        <v>0</v>
      </c>
      <c r="L4087">
        <v>1</v>
      </c>
      <c r="M4087">
        <f t="shared" si="379"/>
        <v>10</v>
      </c>
      <c r="N4087" t="b">
        <v>0</v>
      </c>
      <c r="O4087">
        <f t="shared" si="382"/>
        <v>0</v>
      </c>
      <c r="P4087" t="s">
        <v>8271</v>
      </c>
      <c r="Q4087" t="str">
        <f t="shared" si="383"/>
        <v>theater</v>
      </c>
      <c r="R4087" t="str">
        <f t="shared" si="384"/>
        <v>plays</v>
      </c>
      <c r="S4087" s="7">
        <f t="shared" si="380"/>
        <v>42087.165972222225</v>
      </c>
      <c r="T4087" s="7">
        <f t="shared" si="381"/>
        <v>42058.603877314818</v>
      </c>
    </row>
    <row r="4088" spans="1:20" ht="43.2" x14ac:dyDescent="0.5500000000000000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5">
        <v>1448078400</v>
      </c>
      <c r="J4088">
        <v>1445985299</v>
      </c>
      <c r="K4088" t="b">
        <v>0</v>
      </c>
      <c r="L4088">
        <v>5</v>
      </c>
      <c r="M4088">
        <f t="shared" si="379"/>
        <v>9.4</v>
      </c>
      <c r="N4088" t="b">
        <v>0</v>
      </c>
      <c r="O4088">
        <f t="shared" si="382"/>
        <v>5</v>
      </c>
      <c r="P4088" t="s">
        <v>8271</v>
      </c>
      <c r="Q4088" t="str">
        <f t="shared" si="383"/>
        <v>theater</v>
      </c>
      <c r="R4088" t="str">
        <f t="shared" si="384"/>
        <v>plays</v>
      </c>
      <c r="S4088" s="7">
        <f t="shared" si="380"/>
        <v>42329.166666666672</v>
      </c>
      <c r="T4088" s="7">
        <f t="shared" si="381"/>
        <v>42304.940960648149</v>
      </c>
    </row>
    <row r="4089" spans="1:20" x14ac:dyDescent="0.5500000000000000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5">
        <v>1468777786</v>
      </c>
      <c r="J4089">
        <v>1466185786</v>
      </c>
      <c r="K4089" t="b">
        <v>0</v>
      </c>
      <c r="L4089">
        <v>0</v>
      </c>
      <c r="M4089">
        <f t="shared" si="379"/>
        <v>0</v>
      </c>
      <c r="N4089" t="b">
        <v>0</v>
      </c>
      <c r="O4089">
        <f t="shared" si="382"/>
        <v>0</v>
      </c>
      <c r="P4089" t="s">
        <v>8271</v>
      </c>
      <c r="Q4089" t="str">
        <f t="shared" si="383"/>
        <v>theater</v>
      </c>
      <c r="R4089" t="str">
        <f t="shared" si="384"/>
        <v>plays</v>
      </c>
      <c r="S4089" s="7">
        <f t="shared" si="380"/>
        <v>42568.742893518516</v>
      </c>
      <c r="T4089" s="7">
        <f t="shared" si="381"/>
        <v>42538.742893518516</v>
      </c>
    </row>
    <row r="4090" spans="1:20" ht="43.2" hidden="1" x14ac:dyDescent="0.5500000000000000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5">
        <v>1421403960</v>
      </c>
      <c r="J4090">
        <v>1418827324</v>
      </c>
      <c r="K4090" t="b">
        <v>0</v>
      </c>
      <c r="L4090">
        <v>3</v>
      </c>
      <c r="M4090">
        <f t="shared" si="379"/>
        <v>72</v>
      </c>
      <c r="N4090" t="b">
        <v>0</v>
      </c>
      <c r="O4090">
        <f t="shared" si="382"/>
        <v>11</v>
      </c>
      <c r="P4090" t="s">
        <v>8271</v>
      </c>
      <c r="Q4090" t="str">
        <f t="shared" si="383"/>
        <v>theater</v>
      </c>
      <c r="R4090" t="str">
        <f t="shared" si="384"/>
        <v>plays</v>
      </c>
      <c r="S4090" s="7">
        <f t="shared" si="380"/>
        <v>42020.434722222228</v>
      </c>
      <c r="T4090" s="7">
        <f t="shared" si="381"/>
        <v>41990.612546296295</v>
      </c>
    </row>
    <row r="4091" spans="1:20" ht="43.2" x14ac:dyDescent="0.5500000000000000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5">
        <v>1433093700</v>
      </c>
      <c r="J4091">
        <v>1430242488</v>
      </c>
      <c r="K4091" t="b">
        <v>0</v>
      </c>
      <c r="L4091">
        <v>8</v>
      </c>
      <c r="M4091">
        <f t="shared" si="379"/>
        <v>30</v>
      </c>
      <c r="N4091" t="b">
        <v>0</v>
      </c>
      <c r="O4091">
        <f t="shared" si="382"/>
        <v>5</v>
      </c>
      <c r="P4091" t="s">
        <v>8271</v>
      </c>
      <c r="Q4091" t="str">
        <f t="shared" si="383"/>
        <v>theater</v>
      </c>
      <c r="R4091" t="str">
        <f t="shared" si="384"/>
        <v>plays</v>
      </c>
      <c r="S4091" s="7">
        <f t="shared" si="380"/>
        <v>42155.732638888891</v>
      </c>
      <c r="T4091" s="7">
        <f t="shared" si="381"/>
        <v>42122.732499999998</v>
      </c>
    </row>
    <row r="4092" spans="1:20" ht="43.2" x14ac:dyDescent="0.5500000000000000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5">
        <v>1438959600</v>
      </c>
      <c r="J4092">
        <v>1437754137</v>
      </c>
      <c r="K4092" t="b">
        <v>0</v>
      </c>
      <c r="L4092">
        <v>3</v>
      </c>
      <c r="M4092">
        <f t="shared" si="379"/>
        <v>10.67</v>
      </c>
      <c r="N4092" t="b">
        <v>0</v>
      </c>
      <c r="O4092">
        <f t="shared" si="382"/>
        <v>3</v>
      </c>
      <c r="P4092" t="s">
        <v>8271</v>
      </c>
      <c r="Q4092" t="str">
        <f t="shared" si="383"/>
        <v>theater</v>
      </c>
      <c r="R4092" t="str">
        <f t="shared" si="384"/>
        <v>plays</v>
      </c>
      <c r="S4092" s="7">
        <f t="shared" si="380"/>
        <v>42223.625</v>
      </c>
      <c r="T4092" s="7">
        <f t="shared" si="381"/>
        <v>42209.67288194444</v>
      </c>
    </row>
    <row r="4093" spans="1:20" ht="43.2" x14ac:dyDescent="0.5500000000000000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5">
        <v>1421410151</v>
      </c>
      <c r="J4093">
        <v>1418818151</v>
      </c>
      <c r="K4093" t="b">
        <v>0</v>
      </c>
      <c r="L4093">
        <v>8</v>
      </c>
      <c r="M4093">
        <f t="shared" si="379"/>
        <v>25.5</v>
      </c>
      <c r="N4093" t="b">
        <v>0</v>
      </c>
      <c r="O4093">
        <f t="shared" si="382"/>
        <v>13</v>
      </c>
      <c r="P4093" t="s">
        <v>8271</v>
      </c>
      <c r="Q4093" t="str">
        <f t="shared" si="383"/>
        <v>theater</v>
      </c>
      <c r="R4093" t="str">
        <f t="shared" si="384"/>
        <v>plays</v>
      </c>
      <c r="S4093" s="7">
        <f t="shared" si="380"/>
        <v>42020.506377314814</v>
      </c>
      <c r="T4093" s="7">
        <f t="shared" si="381"/>
        <v>41990.506377314814</v>
      </c>
    </row>
    <row r="4094" spans="1:20" ht="43.2" x14ac:dyDescent="0.5500000000000000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5">
        <v>1428205247</v>
      </c>
      <c r="J4094">
        <v>1423024847</v>
      </c>
      <c r="K4094" t="b">
        <v>0</v>
      </c>
      <c r="L4094">
        <v>1</v>
      </c>
      <c r="M4094">
        <f t="shared" si="379"/>
        <v>20</v>
      </c>
      <c r="N4094" t="b">
        <v>0</v>
      </c>
      <c r="O4094">
        <f t="shared" si="382"/>
        <v>0</v>
      </c>
      <c r="P4094" t="s">
        <v>8271</v>
      </c>
      <c r="Q4094" t="str">
        <f t="shared" si="383"/>
        <v>theater</v>
      </c>
      <c r="R4094" t="str">
        <f t="shared" si="384"/>
        <v>plays</v>
      </c>
      <c r="S4094" s="7">
        <f t="shared" si="380"/>
        <v>42099.153321759266</v>
      </c>
      <c r="T4094" s="7">
        <f t="shared" si="381"/>
        <v>42039.194988425923</v>
      </c>
    </row>
    <row r="4095" spans="1:20" ht="43.2" hidden="1" x14ac:dyDescent="0.5500000000000000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5">
        <v>1440272093</v>
      </c>
      <c r="J4095">
        <v>1435088093</v>
      </c>
      <c r="K4095" t="b">
        <v>0</v>
      </c>
      <c r="L4095">
        <v>4</v>
      </c>
      <c r="M4095">
        <f t="shared" si="379"/>
        <v>15</v>
      </c>
      <c r="N4095" t="b">
        <v>0</v>
      </c>
      <c r="O4095">
        <f t="shared" si="382"/>
        <v>2</v>
      </c>
      <c r="P4095" t="s">
        <v>8271</v>
      </c>
      <c r="Q4095" t="str">
        <f t="shared" si="383"/>
        <v>theater</v>
      </c>
      <c r="R4095" t="str">
        <f t="shared" si="384"/>
        <v>plays</v>
      </c>
      <c r="S4095" s="7">
        <f t="shared" si="380"/>
        <v>42238.815891203703</v>
      </c>
      <c r="T4095" s="7">
        <f t="shared" si="381"/>
        <v>42178.815891203703</v>
      </c>
    </row>
    <row r="4096" spans="1:20" ht="43.2" x14ac:dyDescent="0.5500000000000000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5">
        <v>1413953940</v>
      </c>
      <c r="J4096">
        <v>1410141900</v>
      </c>
      <c r="K4096" t="b">
        <v>0</v>
      </c>
      <c r="L4096">
        <v>8</v>
      </c>
      <c r="M4096">
        <f t="shared" si="379"/>
        <v>91.25</v>
      </c>
      <c r="N4096" t="b">
        <v>0</v>
      </c>
      <c r="O4096">
        <f t="shared" si="382"/>
        <v>37</v>
      </c>
      <c r="P4096" t="s">
        <v>8271</v>
      </c>
      <c r="Q4096" t="str">
        <f t="shared" si="383"/>
        <v>theater</v>
      </c>
      <c r="R4096" t="str">
        <f t="shared" si="384"/>
        <v>plays</v>
      </c>
      <c r="S4096" s="7">
        <f t="shared" si="380"/>
        <v>41934.207638888889</v>
      </c>
      <c r="T4096" s="7">
        <f t="shared" si="381"/>
        <v>41890.086805555555</v>
      </c>
    </row>
    <row r="4097" spans="1:20" ht="28.8" hidden="1" x14ac:dyDescent="0.5500000000000000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5">
        <v>1482108350</v>
      </c>
      <c r="J4097">
        <v>1479516350</v>
      </c>
      <c r="K4097" t="b">
        <v>0</v>
      </c>
      <c r="L4097">
        <v>1</v>
      </c>
      <c r="M4097">
        <f t="shared" si="379"/>
        <v>800</v>
      </c>
      <c r="N4097" t="b">
        <v>0</v>
      </c>
      <c r="O4097">
        <f t="shared" si="382"/>
        <v>3</v>
      </c>
      <c r="P4097" t="s">
        <v>8271</v>
      </c>
      <c r="Q4097" t="str">
        <f t="shared" si="383"/>
        <v>theater</v>
      </c>
      <c r="R4097" t="str">
        <f t="shared" si="384"/>
        <v>plays</v>
      </c>
      <c r="S4097" s="7">
        <f t="shared" si="380"/>
        <v>42723.031828703708</v>
      </c>
      <c r="T4097" s="7">
        <f t="shared" si="381"/>
        <v>42693.031828703708</v>
      </c>
    </row>
    <row r="4098" spans="1:20" ht="43.2" hidden="1" x14ac:dyDescent="0.5500000000000000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5">
        <v>1488271860</v>
      </c>
      <c r="J4098">
        <v>1484484219</v>
      </c>
      <c r="K4098" t="b">
        <v>0</v>
      </c>
      <c r="L4098">
        <v>5</v>
      </c>
      <c r="M4098">
        <f t="shared" ref="M4098:M4115" si="385">IF(L4098=0,0,ROUND(E4098/L4098,2))</f>
        <v>80</v>
      </c>
      <c r="N4098" t="b">
        <v>0</v>
      </c>
      <c r="O4098">
        <f t="shared" si="382"/>
        <v>11</v>
      </c>
      <c r="P4098" t="s">
        <v>8271</v>
      </c>
      <c r="Q4098" t="str">
        <f t="shared" si="383"/>
        <v>theater</v>
      </c>
      <c r="R4098" t="str">
        <f t="shared" si="384"/>
        <v>plays</v>
      </c>
      <c r="S4098" s="7">
        <f t="shared" ref="S4098:S4115" si="386">(((I4098/60)/60)/24)+DATE(1970,1,1)</f>
        <v>42794.368749999994</v>
      </c>
      <c r="T4098" s="7">
        <f t="shared" ref="T4098:T4115" si="387">(((J4098/60)/60)/24)+DATE(1970,1,1)</f>
        <v>42750.530312499999</v>
      </c>
    </row>
    <row r="4099" spans="1:20" ht="43.2" hidden="1" x14ac:dyDescent="0.5500000000000000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5">
        <v>1454284500</v>
      </c>
      <c r="J4099">
        <v>1449431237</v>
      </c>
      <c r="K4099" t="b">
        <v>0</v>
      </c>
      <c r="L4099">
        <v>0</v>
      </c>
      <c r="M4099">
        <f t="shared" si="385"/>
        <v>0</v>
      </c>
      <c r="N4099" t="b">
        <v>0</v>
      </c>
      <c r="O4099">
        <f t="shared" ref="O4099:O4115" si="388">ROUND(($E4099*100)/$D4099,0)</f>
        <v>0</v>
      </c>
      <c r="P4099" t="s">
        <v>8271</v>
      </c>
      <c r="Q4099" t="str">
        <f t="shared" ref="Q4099:Q4115" si="389">LEFT(P4099,FIND("/",P4099)-1)</f>
        <v>theater</v>
      </c>
      <c r="R4099" t="str">
        <f t="shared" si="384"/>
        <v>plays</v>
      </c>
      <c r="S4099" s="7">
        <f t="shared" si="386"/>
        <v>42400.996527777781</v>
      </c>
      <c r="T4099" s="7">
        <f t="shared" si="387"/>
        <v>42344.824502314819</v>
      </c>
    </row>
    <row r="4100" spans="1:20" ht="43.2" x14ac:dyDescent="0.5500000000000000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5">
        <v>1465060797</v>
      </c>
      <c r="J4100">
        <v>1462468797</v>
      </c>
      <c r="K4100" t="b">
        <v>0</v>
      </c>
      <c r="L4100">
        <v>0</v>
      </c>
      <c r="M4100">
        <f t="shared" si="385"/>
        <v>0</v>
      </c>
      <c r="N4100" t="b">
        <v>0</v>
      </c>
      <c r="O4100">
        <f t="shared" si="388"/>
        <v>0</v>
      </c>
      <c r="P4100" t="s">
        <v>8271</v>
      </c>
      <c r="Q4100" t="str">
        <f t="shared" si="389"/>
        <v>theater</v>
      </c>
      <c r="R4100" t="str">
        <f t="shared" si="384"/>
        <v>plays</v>
      </c>
      <c r="S4100" s="7">
        <f t="shared" si="386"/>
        <v>42525.722187499996</v>
      </c>
      <c r="T4100" s="7">
        <f t="shared" si="387"/>
        <v>42495.722187499996</v>
      </c>
    </row>
    <row r="4101" spans="1:20" ht="43.2" x14ac:dyDescent="0.5500000000000000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5">
        <v>1472847873</v>
      </c>
      <c r="J4101">
        <v>1468959873</v>
      </c>
      <c r="K4101" t="b">
        <v>0</v>
      </c>
      <c r="L4101">
        <v>1</v>
      </c>
      <c r="M4101">
        <f t="shared" si="385"/>
        <v>50</v>
      </c>
      <c r="N4101" t="b">
        <v>0</v>
      </c>
      <c r="O4101">
        <f t="shared" si="388"/>
        <v>1</v>
      </c>
      <c r="P4101" t="s">
        <v>8271</v>
      </c>
      <c r="Q4101" t="str">
        <f t="shared" si="389"/>
        <v>theater</v>
      </c>
      <c r="R4101" t="str">
        <f t="shared" si="384"/>
        <v>plays</v>
      </c>
      <c r="S4101" s="7">
        <f t="shared" si="386"/>
        <v>42615.850381944445</v>
      </c>
      <c r="T4101" s="7">
        <f t="shared" si="387"/>
        <v>42570.850381944445</v>
      </c>
    </row>
    <row r="4102" spans="1:20" ht="28.8" x14ac:dyDescent="0.5500000000000000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5">
        <v>1414205990</v>
      </c>
      <c r="J4102">
        <v>1413341990</v>
      </c>
      <c r="K4102" t="b">
        <v>0</v>
      </c>
      <c r="L4102">
        <v>0</v>
      </c>
      <c r="M4102">
        <f t="shared" si="385"/>
        <v>0</v>
      </c>
      <c r="N4102" t="b">
        <v>0</v>
      </c>
      <c r="O4102">
        <f t="shared" si="388"/>
        <v>0</v>
      </c>
      <c r="P4102" t="s">
        <v>8271</v>
      </c>
      <c r="Q4102" t="str">
        <f t="shared" si="389"/>
        <v>theater</v>
      </c>
      <c r="R4102" t="str">
        <f t="shared" si="384"/>
        <v>plays</v>
      </c>
      <c r="S4102" s="7">
        <f t="shared" si="386"/>
        <v>41937.124884259261</v>
      </c>
      <c r="T4102" s="7">
        <f t="shared" si="387"/>
        <v>41927.124884259261</v>
      </c>
    </row>
    <row r="4103" spans="1:20" ht="43.2" x14ac:dyDescent="0.5500000000000000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5">
        <v>1485380482</v>
      </c>
      <c r="J4103">
        <v>1482788482</v>
      </c>
      <c r="K4103" t="b">
        <v>0</v>
      </c>
      <c r="L4103">
        <v>0</v>
      </c>
      <c r="M4103">
        <f t="shared" si="385"/>
        <v>0</v>
      </c>
      <c r="N4103" t="b">
        <v>0</v>
      </c>
      <c r="O4103">
        <f t="shared" si="388"/>
        <v>0</v>
      </c>
      <c r="P4103" t="s">
        <v>8271</v>
      </c>
      <c r="Q4103" t="str">
        <f t="shared" si="389"/>
        <v>theater</v>
      </c>
      <c r="R4103" t="str">
        <f t="shared" si="384"/>
        <v>plays</v>
      </c>
      <c r="S4103" s="7">
        <f t="shared" si="386"/>
        <v>42760.903726851851</v>
      </c>
      <c r="T4103" s="7">
        <f t="shared" si="387"/>
        <v>42730.903726851851</v>
      </c>
    </row>
    <row r="4104" spans="1:20" ht="43.2" x14ac:dyDescent="0.5500000000000000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5">
        <v>1463343673</v>
      </c>
      <c r="J4104">
        <v>1460751673</v>
      </c>
      <c r="K4104" t="b">
        <v>0</v>
      </c>
      <c r="L4104">
        <v>6</v>
      </c>
      <c r="M4104">
        <f t="shared" si="385"/>
        <v>22.83</v>
      </c>
      <c r="N4104" t="b">
        <v>0</v>
      </c>
      <c r="O4104">
        <f t="shared" si="388"/>
        <v>27</v>
      </c>
      <c r="P4104" t="s">
        <v>8271</v>
      </c>
      <c r="Q4104" t="str">
        <f t="shared" si="389"/>
        <v>theater</v>
      </c>
      <c r="R4104" t="str">
        <f t="shared" si="384"/>
        <v>plays</v>
      </c>
      <c r="S4104" s="7">
        <f t="shared" si="386"/>
        <v>42505.848067129627</v>
      </c>
      <c r="T4104" s="7">
        <f t="shared" si="387"/>
        <v>42475.848067129627</v>
      </c>
    </row>
    <row r="4105" spans="1:20" ht="43.2" x14ac:dyDescent="0.5500000000000000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5">
        <v>1440613920</v>
      </c>
      <c r="J4105">
        <v>1435953566</v>
      </c>
      <c r="K4105" t="b">
        <v>0</v>
      </c>
      <c r="L4105">
        <v>6</v>
      </c>
      <c r="M4105">
        <f t="shared" si="385"/>
        <v>16.670000000000002</v>
      </c>
      <c r="N4105" t="b">
        <v>0</v>
      </c>
      <c r="O4105">
        <f t="shared" si="388"/>
        <v>10</v>
      </c>
      <c r="P4105" t="s">
        <v>8271</v>
      </c>
      <c r="Q4105" t="str">
        <f t="shared" si="389"/>
        <v>theater</v>
      </c>
      <c r="R4105" t="str">
        <f t="shared" si="384"/>
        <v>plays</v>
      </c>
      <c r="S4105" s="7">
        <f t="shared" si="386"/>
        <v>42242.772222222222</v>
      </c>
      <c r="T4105" s="7">
        <f t="shared" si="387"/>
        <v>42188.83293981482</v>
      </c>
    </row>
    <row r="4106" spans="1:20" ht="43.2" hidden="1" x14ac:dyDescent="0.5500000000000000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5">
        <v>1477550434</v>
      </c>
      <c r="J4106">
        <v>1474958434</v>
      </c>
      <c r="K4106" t="b">
        <v>0</v>
      </c>
      <c r="L4106">
        <v>14</v>
      </c>
      <c r="M4106">
        <f t="shared" si="385"/>
        <v>45.79</v>
      </c>
      <c r="N4106" t="b">
        <v>0</v>
      </c>
      <c r="O4106">
        <f t="shared" si="388"/>
        <v>21</v>
      </c>
      <c r="P4106" t="s">
        <v>8271</v>
      </c>
      <c r="Q4106" t="str">
        <f t="shared" si="389"/>
        <v>theater</v>
      </c>
      <c r="R4106" t="str">
        <f t="shared" si="384"/>
        <v>plays</v>
      </c>
      <c r="S4106" s="7">
        <f t="shared" si="386"/>
        <v>42670.278171296297</v>
      </c>
      <c r="T4106" s="7">
        <f t="shared" si="387"/>
        <v>42640.278171296297</v>
      </c>
    </row>
    <row r="4107" spans="1:20" ht="43.2" hidden="1" x14ac:dyDescent="0.5500000000000000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5">
        <v>1482711309</v>
      </c>
      <c r="J4107">
        <v>1479860109</v>
      </c>
      <c r="K4107" t="b">
        <v>0</v>
      </c>
      <c r="L4107">
        <v>6</v>
      </c>
      <c r="M4107">
        <f t="shared" si="385"/>
        <v>383.33</v>
      </c>
      <c r="N4107" t="b">
        <v>0</v>
      </c>
      <c r="O4107">
        <f t="shared" si="388"/>
        <v>7</v>
      </c>
      <c r="P4107" t="s">
        <v>8271</v>
      </c>
      <c r="Q4107" t="str">
        <f t="shared" si="389"/>
        <v>theater</v>
      </c>
      <c r="R4107" t="str">
        <f t="shared" ref="R4107:R4115" si="390">RIGHT(P4107,LEN(P4107)-FIND("/",P4107))</f>
        <v>plays</v>
      </c>
      <c r="S4107" s="7">
        <f t="shared" si="386"/>
        <v>42730.010520833333</v>
      </c>
      <c r="T4107" s="7">
        <f t="shared" si="387"/>
        <v>42697.010520833333</v>
      </c>
    </row>
    <row r="4108" spans="1:20" ht="43.2" x14ac:dyDescent="0.5500000000000000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5">
        <v>1427936400</v>
      </c>
      <c r="J4108">
        <v>1424221866</v>
      </c>
      <c r="K4108" t="b">
        <v>0</v>
      </c>
      <c r="L4108">
        <v>33</v>
      </c>
      <c r="M4108">
        <f t="shared" si="385"/>
        <v>106.97</v>
      </c>
      <c r="N4108" t="b">
        <v>0</v>
      </c>
      <c r="O4108">
        <f t="shared" si="388"/>
        <v>71</v>
      </c>
      <c r="P4108" t="s">
        <v>8271</v>
      </c>
      <c r="Q4108" t="str">
        <f t="shared" si="389"/>
        <v>theater</v>
      </c>
      <c r="R4108" t="str">
        <f t="shared" si="390"/>
        <v>plays</v>
      </c>
      <c r="S4108" s="7">
        <f t="shared" si="386"/>
        <v>42096.041666666672</v>
      </c>
      <c r="T4108" s="7">
        <f t="shared" si="387"/>
        <v>42053.049375000002</v>
      </c>
    </row>
    <row r="4109" spans="1:20" ht="43.2" x14ac:dyDescent="0.5500000000000000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5">
        <v>1411596001</v>
      </c>
      <c r="J4109">
        <v>1409608801</v>
      </c>
      <c r="K4109" t="b">
        <v>0</v>
      </c>
      <c r="L4109">
        <v>4</v>
      </c>
      <c r="M4109">
        <f t="shared" si="385"/>
        <v>10.25</v>
      </c>
      <c r="N4109" t="b">
        <v>0</v>
      </c>
      <c r="O4109">
        <f t="shared" si="388"/>
        <v>2</v>
      </c>
      <c r="P4109" t="s">
        <v>8271</v>
      </c>
      <c r="Q4109" t="str">
        <f t="shared" si="389"/>
        <v>theater</v>
      </c>
      <c r="R4109" t="str">
        <f t="shared" si="390"/>
        <v>plays</v>
      </c>
      <c r="S4109" s="7">
        <f t="shared" si="386"/>
        <v>41906.916678240741</v>
      </c>
      <c r="T4109" s="7">
        <f t="shared" si="387"/>
        <v>41883.916678240741</v>
      </c>
    </row>
    <row r="4110" spans="1:20" ht="43.2" x14ac:dyDescent="0.5500000000000000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5">
        <v>1488517200</v>
      </c>
      <c r="J4110">
        <v>1485909937</v>
      </c>
      <c r="K4110" t="b">
        <v>0</v>
      </c>
      <c r="L4110">
        <v>1</v>
      </c>
      <c r="M4110">
        <f t="shared" si="385"/>
        <v>59</v>
      </c>
      <c r="N4110" t="b">
        <v>0</v>
      </c>
      <c r="O4110">
        <f t="shared" si="388"/>
        <v>2</v>
      </c>
      <c r="P4110" t="s">
        <v>8271</v>
      </c>
      <c r="Q4110" t="str">
        <f t="shared" si="389"/>
        <v>theater</v>
      </c>
      <c r="R4110" t="str">
        <f t="shared" si="390"/>
        <v>plays</v>
      </c>
      <c r="S4110" s="7">
        <f t="shared" si="386"/>
        <v>42797.208333333328</v>
      </c>
      <c r="T4110" s="7">
        <f t="shared" si="387"/>
        <v>42767.031678240746</v>
      </c>
    </row>
    <row r="4111" spans="1:20" ht="43.2" hidden="1" x14ac:dyDescent="0.5500000000000000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5">
        <v>1448805404</v>
      </c>
      <c r="J4111">
        <v>1446209804</v>
      </c>
      <c r="K4111" t="b">
        <v>0</v>
      </c>
      <c r="L4111">
        <v>0</v>
      </c>
      <c r="M4111">
        <f t="shared" si="385"/>
        <v>0</v>
      </c>
      <c r="N4111" t="b">
        <v>0</v>
      </c>
      <c r="O4111">
        <f t="shared" si="388"/>
        <v>0</v>
      </c>
      <c r="P4111" t="s">
        <v>8271</v>
      </c>
      <c r="Q4111" t="str">
        <f t="shared" si="389"/>
        <v>theater</v>
      </c>
      <c r="R4111" t="str">
        <f t="shared" si="390"/>
        <v>plays</v>
      </c>
      <c r="S4111" s="7">
        <f t="shared" si="386"/>
        <v>42337.581064814818</v>
      </c>
      <c r="T4111" s="7">
        <f t="shared" si="387"/>
        <v>42307.539398148147</v>
      </c>
    </row>
    <row r="4112" spans="1:20" ht="43.2" hidden="1" x14ac:dyDescent="0.5500000000000000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5">
        <v>1469113351</v>
      </c>
      <c r="J4112">
        <v>1463929351</v>
      </c>
      <c r="K4112" t="b">
        <v>0</v>
      </c>
      <c r="L4112">
        <v>6</v>
      </c>
      <c r="M4112">
        <f t="shared" si="385"/>
        <v>14.33</v>
      </c>
      <c r="N4112" t="b">
        <v>0</v>
      </c>
      <c r="O4112">
        <f t="shared" si="388"/>
        <v>29</v>
      </c>
      <c r="P4112" t="s">
        <v>8271</v>
      </c>
      <c r="Q4112" t="str">
        <f t="shared" si="389"/>
        <v>theater</v>
      </c>
      <c r="R4112" t="str">
        <f t="shared" si="390"/>
        <v>plays</v>
      </c>
      <c r="S4112" s="7">
        <f t="shared" si="386"/>
        <v>42572.626747685179</v>
      </c>
      <c r="T4112" s="7">
        <f t="shared" si="387"/>
        <v>42512.626747685179</v>
      </c>
    </row>
    <row r="4113" spans="1:20" ht="43.2" x14ac:dyDescent="0.5500000000000000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5">
        <v>1424747740</v>
      </c>
      <c r="J4113">
        <v>1422155740</v>
      </c>
      <c r="K4113" t="b">
        <v>0</v>
      </c>
      <c r="L4113">
        <v>6</v>
      </c>
      <c r="M4113">
        <f t="shared" si="385"/>
        <v>15.67</v>
      </c>
      <c r="N4113" t="b">
        <v>0</v>
      </c>
      <c r="O4113">
        <f t="shared" si="388"/>
        <v>3</v>
      </c>
      <c r="P4113" t="s">
        <v>8271</v>
      </c>
      <c r="Q4113" t="str">
        <f t="shared" si="389"/>
        <v>theater</v>
      </c>
      <c r="R4113" t="str">
        <f t="shared" si="390"/>
        <v>plays</v>
      </c>
      <c r="S4113" s="7">
        <f t="shared" si="386"/>
        <v>42059.135879629626</v>
      </c>
      <c r="T4113" s="7">
        <f t="shared" si="387"/>
        <v>42029.135879629626</v>
      </c>
    </row>
    <row r="4114" spans="1:20" ht="43.2" hidden="1" x14ac:dyDescent="0.5500000000000000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5">
        <v>1456617600</v>
      </c>
      <c r="J4114">
        <v>1454280186</v>
      </c>
      <c r="K4114" t="b">
        <v>0</v>
      </c>
      <c r="L4114">
        <v>1</v>
      </c>
      <c r="M4114">
        <f t="shared" si="385"/>
        <v>1</v>
      </c>
      <c r="N4114" t="b">
        <v>0</v>
      </c>
      <c r="O4114">
        <f t="shared" si="388"/>
        <v>0</v>
      </c>
      <c r="P4114" t="s">
        <v>8271</v>
      </c>
      <c r="Q4114" t="str">
        <f t="shared" si="389"/>
        <v>theater</v>
      </c>
      <c r="R4114" t="str">
        <f t="shared" si="390"/>
        <v>plays</v>
      </c>
      <c r="S4114" s="7">
        <f t="shared" si="386"/>
        <v>42428</v>
      </c>
      <c r="T4114" s="7">
        <f t="shared" si="387"/>
        <v>42400.946597222224</v>
      </c>
    </row>
    <row r="4115" spans="1:20" ht="43.2" x14ac:dyDescent="0.5500000000000000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5">
        <v>1452234840</v>
      </c>
      <c r="J4115">
        <v>1450619123</v>
      </c>
      <c r="K4115" t="b">
        <v>0</v>
      </c>
      <c r="L4115">
        <v>3</v>
      </c>
      <c r="M4115">
        <f t="shared" si="385"/>
        <v>1</v>
      </c>
      <c r="N4115" t="b">
        <v>0</v>
      </c>
      <c r="O4115">
        <f t="shared" si="388"/>
        <v>0</v>
      </c>
      <c r="P4115" t="s">
        <v>8271</v>
      </c>
      <c r="Q4115" t="str">
        <f t="shared" si="389"/>
        <v>theater</v>
      </c>
      <c r="R4115" t="str">
        <f t="shared" si="390"/>
        <v>plays</v>
      </c>
      <c r="S4115" s="7">
        <f t="shared" si="386"/>
        <v>42377.273611111115</v>
      </c>
      <c r="T4115" s="7">
        <f t="shared" si="387"/>
        <v>42358.573182870372</v>
      </c>
    </row>
  </sheetData>
  <autoFilter ref="A1:T4115" xr:uid="{339AC668-16FB-4FFC-832C-DF218339484A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EE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853F028F-7A83-4E7E-9190-5135F5F05D31}">
            <xm:f>NOT(ISERROR(SEARCH($F$3130,F1)))</xm:f>
            <xm:f>$F$3130</xm:f>
            <x14:dxf>
              <fill>
                <patternFill>
                  <bgColor theme="8" tint="0.59996337778862885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5" operator="containsText" id="{BB9F3EE4-1545-408F-A450-461B11750648}">
            <xm:f>NOT(ISERROR(SEARCH($F$162,F1)))</xm:f>
            <xm:f>$F$162</xm:f>
            <x14:dxf>
              <fill>
                <patternFill>
                  <bgColor rgb="FFFF505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6" operator="containsText" id="{CF7A62D3-3C98-4953-AB95-C6A0FD081E6F}">
            <xm:f>NOT(ISERROR(SEARCH($F$122,F2)))</xm:f>
            <xm:f>$F$122</xm:f>
            <x14:dxf>
              <fill>
                <patternFill>
                  <bgColor rgb="FFFEF8CE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7" operator="containsText" id="{C27FB0CC-1F02-40D6-BA9E-0BEFBB165C2F}">
            <xm:f>NOT(ISERROR(SEARCH($F$2,F2)))</xm:f>
            <xm:f>$F$2</xm:f>
            <x14:dxf>
              <fill>
                <patternFill>
                  <bgColor theme="9" tint="0.59996337778862885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561D9-C231-4143-8E87-38AC68012918}">
  <sheetPr codeName="Sheet2"/>
  <dimension ref="A1:F14"/>
  <sheetViews>
    <sheetView topLeftCell="A4" workbookViewId="0">
      <selection activeCell="U23" sqref="U23"/>
    </sheetView>
  </sheetViews>
  <sheetFormatPr defaultRowHeight="14.4" x14ac:dyDescent="0.55000000000000004"/>
  <cols>
    <col min="1" max="1" width="15.734375" bestFit="1" customWidth="1"/>
    <col min="2" max="2" width="14.3125" bestFit="1" customWidth="1"/>
    <col min="3" max="3" width="3.5234375" bestFit="1" customWidth="1"/>
    <col min="4" max="4" width="5.20703125" bestFit="1" customWidth="1"/>
    <col min="5" max="5" width="7.734375" bestFit="1" customWidth="1"/>
    <col min="6" max="6" width="9.9453125" bestFit="1" customWidth="1"/>
    <col min="7" max="7" width="8.578125" bestFit="1" customWidth="1"/>
    <col min="8" max="8" width="9.41796875" bestFit="1" customWidth="1"/>
    <col min="9" max="9" width="6.578125" bestFit="1" customWidth="1"/>
    <col min="10" max="10" width="13.20703125" bestFit="1" customWidth="1"/>
    <col min="11" max="11" width="5.15625" bestFit="1" customWidth="1"/>
    <col min="12" max="12" width="5.3125" bestFit="1" customWidth="1"/>
    <col min="13" max="13" width="6.578125" bestFit="1" customWidth="1"/>
    <col min="14" max="14" width="7.9453125" bestFit="1" customWidth="1"/>
    <col min="15" max="15" width="10.15625" bestFit="1" customWidth="1"/>
    <col min="16" max="16" width="4.578125" bestFit="1" customWidth="1"/>
    <col min="17" max="17" width="5.83984375" bestFit="1" customWidth="1"/>
    <col min="18" max="18" width="5.3125" bestFit="1" customWidth="1"/>
    <col min="19" max="19" width="10.83984375" bestFit="1" customWidth="1"/>
    <col min="20" max="20" width="8.578125" bestFit="1" customWidth="1"/>
    <col min="21" max="21" width="9.41796875" bestFit="1" customWidth="1"/>
    <col min="22" max="22" width="6.578125" bestFit="1" customWidth="1"/>
    <col min="23" max="23" width="9.62890625" bestFit="1" customWidth="1"/>
    <col min="24" max="24" width="10.15625" bestFit="1" customWidth="1"/>
    <col min="25" max="25" width="4.578125" bestFit="1" customWidth="1"/>
    <col min="26" max="26" width="9" bestFit="1" customWidth="1"/>
    <col min="27" max="27" width="5.3125" bestFit="1" customWidth="1"/>
    <col min="28" max="28" width="8.578125" bestFit="1" customWidth="1"/>
    <col min="29" max="29" width="9.41796875" bestFit="1" customWidth="1"/>
    <col min="30" max="30" width="6.578125" bestFit="1" customWidth="1"/>
    <col min="31" max="31" width="12.15625" bestFit="1" customWidth="1"/>
    <col min="32" max="32" width="9.9453125" bestFit="1" customWidth="1"/>
  </cols>
  <sheetData>
    <row r="1" spans="1:6" x14ac:dyDescent="0.55000000000000004">
      <c r="A1" s="13" t="s">
        <v>8380</v>
      </c>
      <c r="B1" s="10" t="s">
        <v>8322</v>
      </c>
    </row>
    <row r="3" spans="1:6" x14ac:dyDescent="0.55000000000000004">
      <c r="A3" s="3" t="s">
        <v>8364</v>
      </c>
      <c r="B3" s="3" t="s">
        <v>8321</v>
      </c>
    </row>
    <row r="4" spans="1:6" x14ac:dyDescent="0.55000000000000004">
      <c r="A4" s="3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55000000000000004">
      <c r="A5" s="4" t="s">
        <v>8320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55000000000000004">
      <c r="A6" s="4" t="s">
        <v>8312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55000000000000004">
      <c r="A7" s="4" t="s">
        <v>8313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55000000000000004">
      <c r="A8" s="4" t="s">
        <v>8314</v>
      </c>
      <c r="B8" s="5"/>
      <c r="C8" s="5"/>
      <c r="D8" s="5"/>
      <c r="E8" s="5">
        <v>24</v>
      </c>
      <c r="F8" s="5">
        <v>24</v>
      </c>
    </row>
    <row r="9" spans="1:6" x14ac:dyDescent="0.55000000000000004">
      <c r="A9" s="4" t="s">
        <v>8315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55000000000000004">
      <c r="A10" s="4" t="s">
        <v>8316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55000000000000004">
      <c r="A11" s="4" t="s">
        <v>8317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55000000000000004">
      <c r="A12" s="4" t="s">
        <v>8318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55000000000000004">
      <c r="A13" s="4" t="s">
        <v>8319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55000000000000004">
      <c r="A14" s="4" t="s">
        <v>8311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DC955-226B-4D7C-976E-EB01FFEB4CF6}">
  <sheetPr codeName="Sheet3"/>
  <dimension ref="A1:F49"/>
  <sheetViews>
    <sheetView topLeftCell="A13" workbookViewId="0">
      <selection activeCell="S1" sqref="S1"/>
    </sheetView>
  </sheetViews>
  <sheetFormatPr defaultRowHeight="14.4" x14ac:dyDescent="0.55000000000000004"/>
  <cols>
    <col min="1" max="1" width="15.3671875" bestFit="1" customWidth="1"/>
    <col min="2" max="2" width="14.3125" bestFit="1" customWidth="1"/>
    <col min="3" max="3" width="5" bestFit="1" customWidth="1"/>
    <col min="4" max="4" width="7.62890625" bestFit="1" customWidth="1"/>
    <col min="5" max="5" width="3.3671875" bestFit="1" customWidth="1"/>
    <col min="6" max="6" width="9.9453125" bestFit="1" customWidth="1"/>
    <col min="7" max="7" width="9.41796875" bestFit="1" customWidth="1"/>
    <col min="8" max="8" width="15.1015625" bestFit="1" customWidth="1"/>
    <col min="9" max="9" width="9.41796875" bestFit="1" customWidth="1"/>
    <col min="10" max="10" width="19.62890625" bestFit="1" customWidth="1"/>
    <col min="11" max="11" width="13.9453125" bestFit="1" customWidth="1"/>
    <col min="12" max="12" width="6.05078125" bestFit="1" customWidth="1"/>
    <col min="13" max="13" width="5.5234375" bestFit="1" customWidth="1"/>
    <col min="14" max="14" width="11.3125" bestFit="1" customWidth="1"/>
    <col min="15" max="15" width="9.1015625" bestFit="1" customWidth="1"/>
    <col min="16" max="16" width="9.83984375" bestFit="1" customWidth="1"/>
    <col min="17" max="17" width="6.734375" bestFit="1" customWidth="1"/>
    <col min="18" max="18" width="9.7890625" bestFit="1" customWidth="1"/>
    <col min="19" max="19" width="5.3671875" bestFit="1" customWidth="1"/>
    <col min="20" max="20" width="5.5234375" bestFit="1" customWidth="1"/>
    <col min="21" max="21" width="6.734375" bestFit="1" customWidth="1"/>
    <col min="22" max="22" width="8.1015625" bestFit="1" customWidth="1"/>
    <col min="23" max="23" width="10.62890625" bestFit="1" customWidth="1"/>
    <col min="24" max="24" width="4.68359375" bestFit="1" customWidth="1"/>
    <col min="25" max="25" width="6.05078125" bestFit="1" customWidth="1"/>
    <col min="26" max="26" width="5.5234375" bestFit="1" customWidth="1"/>
    <col min="27" max="27" width="11.3125" bestFit="1" customWidth="1"/>
    <col min="28" max="28" width="9.1015625" bestFit="1" customWidth="1"/>
    <col min="29" max="29" width="9.83984375" bestFit="1" customWidth="1"/>
    <col min="30" max="30" width="6.734375" bestFit="1" customWidth="1"/>
    <col min="31" max="31" width="13.41796875" bestFit="1" customWidth="1"/>
    <col min="32" max="32" width="10.20703125" bestFit="1" customWidth="1"/>
  </cols>
  <sheetData>
    <row r="1" spans="1:6" x14ac:dyDescent="0.55000000000000004">
      <c r="A1" s="9" t="s">
        <v>8380</v>
      </c>
      <c r="B1" s="10" t="s">
        <v>8224</v>
      </c>
    </row>
    <row r="2" spans="1:6" x14ac:dyDescent="0.55000000000000004">
      <c r="A2" s="9" t="s">
        <v>8378</v>
      </c>
      <c r="B2" s="10" t="s">
        <v>8322</v>
      </c>
    </row>
    <row r="4" spans="1:6" x14ac:dyDescent="0.55000000000000004">
      <c r="A4" s="3" t="s">
        <v>8365</v>
      </c>
      <c r="B4" s="3" t="s">
        <v>8321</v>
      </c>
    </row>
    <row r="5" spans="1:6" x14ac:dyDescent="0.55000000000000004">
      <c r="A5" s="3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5000000000000004">
      <c r="A6" s="4" t="s">
        <v>8323</v>
      </c>
      <c r="B6" s="5"/>
      <c r="C6" s="5">
        <v>78</v>
      </c>
      <c r="D6" s="5"/>
      <c r="E6" s="5"/>
      <c r="F6" s="5">
        <v>78</v>
      </c>
    </row>
    <row r="7" spans="1:6" x14ac:dyDescent="0.55000000000000004">
      <c r="A7" s="4" t="s">
        <v>8349</v>
      </c>
      <c r="B7" s="5"/>
      <c r="C7" s="5"/>
      <c r="D7" s="5">
        <v>16</v>
      </c>
      <c r="E7" s="5"/>
      <c r="F7" s="5">
        <v>16</v>
      </c>
    </row>
    <row r="8" spans="1:6" x14ac:dyDescent="0.55000000000000004">
      <c r="A8" s="4" t="s">
        <v>8335</v>
      </c>
      <c r="B8" s="5"/>
      <c r="C8" s="5"/>
      <c r="D8" s="5">
        <v>23</v>
      </c>
      <c r="E8" s="5"/>
      <c r="F8" s="5">
        <v>23</v>
      </c>
    </row>
    <row r="9" spans="1:6" x14ac:dyDescent="0.55000000000000004">
      <c r="A9" s="4" t="s">
        <v>8350</v>
      </c>
      <c r="B9" s="5"/>
      <c r="C9" s="5">
        <v>32</v>
      </c>
      <c r="D9" s="5"/>
      <c r="E9" s="5"/>
      <c r="F9" s="5">
        <v>32</v>
      </c>
    </row>
    <row r="10" spans="1:6" x14ac:dyDescent="0.55000000000000004">
      <c r="A10" s="4" t="s">
        <v>8336</v>
      </c>
      <c r="B10" s="5">
        <v>33</v>
      </c>
      <c r="C10" s="5"/>
      <c r="D10" s="5"/>
      <c r="E10" s="5"/>
      <c r="F10" s="5">
        <v>33</v>
      </c>
    </row>
    <row r="11" spans="1:6" x14ac:dyDescent="0.55000000000000004">
      <c r="A11" s="4" t="s">
        <v>8324</v>
      </c>
      <c r="B11" s="5">
        <v>164</v>
      </c>
      <c r="C11" s="5"/>
      <c r="D11" s="5"/>
      <c r="E11" s="5"/>
      <c r="F11" s="5">
        <v>164</v>
      </c>
    </row>
    <row r="12" spans="1:6" x14ac:dyDescent="0.55000000000000004">
      <c r="A12" s="4" t="s">
        <v>8325</v>
      </c>
      <c r="B12" s="5"/>
      <c r="C12" s="5">
        <v>52</v>
      </c>
      <c r="D12" s="5"/>
      <c r="E12" s="5"/>
      <c r="F12" s="5">
        <v>52</v>
      </c>
    </row>
    <row r="13" spans="1:6" x14ac:dyDescent="0.55000000000000004">
      <c r="A13" s="4" t="s">
        <v>8337</v>
      </c>
      <c r="B13" s="5">
        <v>30</v>
      </c>
      <c r="C13" s="5"/>
      <c r="D13" s="5"/>
      <c r="E13" s="5"/>
      <c r="F13" s="5">
        <v>30</v>
      </c>
    </row>
    <row r="14" spans="1:6" x14ac:dyDescent="0.55000000000000004">
      <c r="A14" s="4" t="s">
        <v>8338</v>
      </c>
      <c r="B14" s="5"/>
      <c r="C14" s="5">
        <v>37</v>
      </c>
      <c r="D14" s="5"/>
      <c r="E14" s="5">
        <v>17</v>
      </c>
      <c r="F14" s="5">
        <v>54</v>
      </c>
    </row>
    <row r="15" spans="1:6" x14ac:dyDescent="0.55000000000000004">
      <c r="A15" s="4" t="s">
        <v>8351</v>
      </c>
      <c r="B15" s="5"/>
      <c r="C15" s="5">
        <v>34</v>
      </c>
      <c r="D15" s="5"/>
      <c r="E15" s="5"/>
      <c r="F15" s="5">
        <v>34</v>
      </c>
    </row>
    <row r="16" spans="1:6" x14ac:dyDescent="0.55000000000000004">
      <c r="A16" s="4" t="s">
        <v>8329</v>
      </c>
      <c r="B16" s="5"/>
      <c r="C16" s="5">
        <v>101</v>
      </c>
      <c r="D16" s="5">
        <v>15</v>
      </c>
      <c r="E16" s="5"/>
      <c r="F16" s="5">
        <v>116</v>
      </c>
    </row>
    <row r="17" spans="1:6" x14ac:dyDescent="0.55000000000000004">
      <c r="A17" s="4" t="s">
        <v>8355</v>
      </c>
      <c r="B17" s="5"/>
      <c r="C17" s="5">
        <v>13</v>
      </c>
      <c r="D17" s="5"/>
      <c r="E17" s="5"/>
      <c r="F17" s="5">
        <v>13</v>
      </c>
    </row>
    <row r="18" spans="1:6" x14ac:dyDescent="0.55000000000000004">
      <c r="A18" s="4" t="s">
        <v>8356</v>
      </c>
      <c r="B18" s="5">
        <v>103</v>
      </c>
      <c r="C18" s="5"/>
      <c r="D18" s="5"/>
      <c r="E18" s="5"/>
      <c r="F18" s="5">
        <v>103</v>
      </c>
    </row>
    <row r="19" spans="1:6" x14ac:dyDescent="0.55000000000000004">
      <c r="A19" s="4" t="s">
        <v>8339</v>
      </c>
      <c r="B19" s="5">
        <v>138</v>
      </c>
      <c r="C19" s="5">
        <v>20</v>
      </c>
      <c r="D19" s="5"/>
      <c r="E19" s="5"/>
      <c r="F19" s="5">
        <v>158</v>
      </c>
    </row>
    <row r="20" spans="1:6" x14ac:dyDescent="0.55000000000000004">
      <c r="A20" s="4" t="s">
        <v>8340</v>
      </c>
      <c r="B20" s="5"/>
      <c r="C20" s="5">
        <v>53</v>
      </c>
      <c r="D20" s="5"/>
      <c r="E20" s="5"/>
      <c r="F20" s="5">
        <v>53</v>
      </c>
    </row>
    <row r="21" spans="1:6" x14ac:dyDescent="0.55000000000000004">
      <c r="A21" s="4" t="s">
        <v>8357</v>
      </c>
      <c r="B21" s="5">
        <v>7</v>
      </c>
      <c r="C21" s="5">
        <v>7</v>
      </c>
      <c r="D21" s="5"/>
      <c r="E21" s="5"/>
      <c r="F21" s="5">
        <v>14</v>
      </c>
    </row>
    <row r="22" spans="1:6" x14ac:dyDescent="0.55000000000000004">
      <c r="A22" s="4" t="s">
        <v>8341</v>
      </c>
      <c r="B22" s="5">
        <v>14</v>
      </c>
      <c r="C22" s="5"/>
      <c r="D22" s="5"/>
      <c r="E22" s="5"/>
      <c r="F22" s="5">
        <v>14</v>
      </c>
    </row>
    <row r="23" spans="1:6" x14ac:dyDescent="0.55000000000000004">
      <c r="A23" s="4" t="s">
        <v>8332</v>
      </c>
      <c r="B23" s="5"/>
      <c r="C23" s="5">
        <v>23</v>
      </c>
      <c r="D23" s="5"/>
      <c r="E23" s="5"/>
      <c r="F23" s="5">
        <v>23</v>
      </c>
    </row>
    <row r="24" spans="1:6" x14ac:dyDescent="0.55000000000000004">
      <c r="A24" s="4" t="s">
        <v>8361</v>
      </c>
      <c r="B24" s="5">
        <v>45</v>
      </c>
      <c r="C24" s="5">
        <v>40</v>
      </c>
      <c r="D24" s="5">
        <v>11</v>
      </c>
      <c r="E24" s="5"/>
      <c r="F24" s="5">
        <v>96</v>
      </c>
    </row>
    <row r="25" spans="1:6" x14ac:dyDescent="0.55000000000000004">
      <c r="A25" s="4" t="s">
        <v>8345</v>
      </c>
      <c r="B25" s="5"/>
      <c r="C25" s="5">
        <v>14</v>
      </c>
      <c r="D25" s="5"/>
      <c r="E25" s="5"/>
      <c r="F25" s="5">
        <v>14</v>
      </c>
    </row>
    <row r="26" spans="1:6" x14ac:dyDescent="0.55000000000000004">
      <c r="A26" s="4" t="s">
        <v>8352</v>
      </c>
      <c r="B26" s="5">
        <v>49</v>
      </c>
      <c r="C26" s="5"/>
      <c r="D26" s="5"/>
      <c r="E26" s="5"/>
      <c r="F26" s="5">
        <v>49</v>
      </c>
    </row>
    <row r="27" spans="1:6" x14ac:dyDescent="0.55000000000000004">
      <c r="A27" s="4" t="s">
        <v>8346</v>
      </c>
      <c r="B27" s="5"/>
      <c r="C27" s="5">
        <v>11</v>
      </c>
      <c r="D27" s="5"/>
      <c r="E27" s="5"/>
      <c r="F27" s="5">
        <v>11</v>
      </c>
    </row>
    <row r="28" spans="1:6" x14ac:dyDescent="0.55000000000000004">
      <c r="A28" s="4" t="s">
        <v>8347</v>
      </c>
      <c r="B28" s="5">
        <v>62</v>
      </c>
      <c r="C28" s="5">
        <v>34</v>
      </c>
      <c r="D28" s="5"/>
      <c r="E28" s="5"/>
      <c r="F28" s="5">
        <v>96</v>
      </c>
    </row>
    <row r="29" spans="1:6" x14ac:dyDescent="0.55000000000000004">
      <c r="A29" s="4" t="s">
        <v>8348</v>
      </c>
      <c r="B29" s="5"/>
      <c r="C29" s="5">
        <v>13</v>
      </c>
      <c r="D29" s="5"/>
      <c r="E29" s="5"/>
      <c r="F29" s="5">
        <v>13</v>
      </c>
    </row>
    <row r="30" spans="1:6" x14ac:dyDescent="0.55000000000000004">
      <c r="A30" s="4" t="s">
        <v>8362</v>
      </c>
      <c r="B30" s="5">
        <v>412</v>
      </c>
      <c r="C30" s="5">
        <v>250</v>
      </c>
      <c r="D30" s="5"/>
      <c r="E30" s="5">
        <v>9</v>
      </c>
      <c r="F30" s="5">
        <v>671</v>
      </c>
    </row>
    <row r="31" spans="1:6" x14ac:dyDescent="0.55000000000000004">
      <c r="A31" s="4" t="s">
        <v>8342</v>
      </c>
      <c r="B31" s="5">
        <v>35</v>
      </c>
      <c r="C31" s="5"/>
      <c r="D31" s="5"/>
      <c r="E31" s="5"/>
      <c r="F31" s="5">
        <v>35</v>
      </c>
    </row>
    <row r="32" spans="1:6" x14ac:dyDescent="0.55000000000000004">
      <c r="A32" s="4" t="s">
        <v>8353</v>
      </c>
      <c r="B32" s="5">
        <v>20</v>
      </c>
      <c r="C32" s="5"/>
      <c r="D32" s="5"/>
      <c r="E32" s="5"/>
      <c r="F32" s="5">
        <v>20</v>
      </c>
    </row>
    <row r="33" spans="1:6" x14ac:dyDescent="0.55000000000000004">
      <c r="A33" s="4" t="s">
        <v>8330</v>
      </c>
      <c r="B33" s="5"/>
      <c r="C33" s="5">
        <v>14</v>
      </c>
      <c r="D33" s="5"/>
      <c r="E33" s="5"/>
      <c r="F33" s="5">
        <v>14</v>
      </c>
    </row>
    <row r="34" spans="1:6" x14ac:dyDescent="0.55000000000000004">
      <c r="A34" s="4" t="s">
        <v>8343</v>
      </c>
      <c r="B34" s="5">
        <v>240</v>
      </c>
      <c r="C34" s="5"/>
      <c r="D34" s="5"/>
      <c r="E34" s="5"/>
      <c r="F34" s="5">
        <v>240</v>
      </c>
    </row>
    <row r="35" spans="1:6" x14ac:dyDescent="0.55000000000000004">
      <c r="A35" s="4" t="s">
        <v>8326</v>
      </c>
      <c r="B35" s="5"/>
      <c r="C35" s="5"/>
      <c r="D35" s="5">
        <v>31</v>
      </c>
      <c r="E35" s="5"/>
      <c r="F35" s="5">
        <v>31</v>
      </c>
    </row>
    <row r="36" spans="1:6" x14ac:dyDescent="0.55000000000000004">
      <c r="A36" s="4" t="s">
        <v>8327</v>
      </c>
      <c r="B36" s="5">
        <v>48</v>
      </c>
      <c r="C36" s="5"/>
      <c r="D36" s="5"/>
      <c r="E36" s="5"/>
      <c r="F36" s="5">
        <v>48</v>
      </c>
    </row>
    <row r="37" spans="1:6" x14ac:dyDescent="0.55000000000000004">
      <c r="A37" s="4" t="s">
        <v>8331</v>
      </c>
      <c r="B37" s="5">
        <v>34</v>
      </c>
      <c r="C37" s="5"/>
      <c r="D37" s="5"/>
      <c r="E37" s="5">
        <v>4</v>
      </c>
      <c r="F37" s="5">
        <v>38</v>
      </c>
    </row>
    <row r="38" spans="1:6" x14ac:dyDescent="0.55000000000000004">
      <c r="A38" s="4" t="s">
        <v>8358</v>
      </c>
      <c r="B38" s="5">
        <v>31</v>
      </c>
      <c r="C38" s="5">
        <v>1</v>
      </c>
      <c r="D38" s="5">
        <v>15</v>
      </c>
      <c r="E38" s="5"/>
      <c r="F38" s="5">
        <v>47</v>
      </c>
    </row>
    <row r="39" spans="1:6" x14ac:dyDescent="0.55000000000000004">
      <c r="A39" s="4" t="s">
        <v>8363</v>
      </c>
      <c r="B39" s="5">
        <v>68</v>
      </c>
      <c r="C39" s="5">
        <v>59</v>
      </c>
      <c r="D39" s="5">
        <v>15</v>
      </c>
      <c r="E39" s="5">
        <v>3</v>
      </c>
      <c r="F39" s="5">
        <v>145</v>
      </c>
    </row>
    <row r="40" spans="1:6" x14ac:dyDescent="0.55000000000000004">
      <c r="A40" s="4" t="s">
        <v>8333</v>
      </c>
      <c r="B40" s="5">
        <v>52</v>
      </c>
      <c r="C40" s="5"/>
      <c r="D40" s="5"/>
      <c r="E40" s="5"/>
      <c r="F40" s="5">
        <v>52</v>
      </c>
    </row>
    <row r="41" spans="1:6" x14ac:dyDescent="0.55000000000000004">
      <c r="A41" s="4" t="s">
        <v>8328</v>
      </c>
      <c r="B41" s="5">
        <v>49</v>
      </c>
      <c r="C41" s="5"/>
      <c r="D41" s="5"/>
      <c r="E41" s="5"/>
      <c r="F41" s="5">
        <v>49</v>
      </c>
    </row>
    <row r="42" spans="1:6" x14ac:dyDescent="0.55000000000000004">
      <c r="A42" s="4" t="s">
        <v>8354</v>
      </c>
      <c r="B42" s="5"/>
      <c r="C42" s="5">
        <v>21</v>
      </c>
      <c r="D42" s="5">
        <v>6</v>
      </c>
      <c r="E42" s="5"/>
      <c r="F42" s="5">
        <v>27</v>
      </c>
    </row>
    <row r="43" spans="1:6" x14ac:dyDescent="0.55000000000000004">
      <c r="A43" s="4" t="s">
        <v>8334</v>
      </c>
      <c r="B43" s="5"/>
      <c r="C43" s="5">
        <v>73</v>
      </c>
      <c r="D43" s="5"/>
      <c r="E43" s="5"/>
      <c r="F43" s="5">
        <v>73</v>
      </c>
    </row>
    <row r="44" spans="1:6" x14ac:dyDescent="0.55000000000000004">
      <c r="A44" s="4" t="s">
        <v>8359</v>
      </c>
      <c r="B44" s="5">
        <v>17</v>
      </c>
      <c r="C44" s="5">
        <v>81</v>
      </c>
      <c r="D44" s="5">
        <v>47</v>
      </c>
      <c r="E44" s="5"/>
      <c r="F44" s="5">
        <v>145</v>
      </c>
    </row>
    <row r="45" spans="1:6" x14ac:dyDescent="0.55000000000000004">
      <c r="A45" s="4" t="s">
        <v>8360</v>
      </c>
      <c r="B45" s="5"/>
      <c r="C45" s="5">
        <v>36</v>
      </c>
      <c r="D45" s="5">
        <v>59</v>
      </c>
      <c r="E45" s="5"/>
      <c r="F45" s="5">
        <v>95</v>
      </c>
    </row>
    <row r="46" spans="1:6" x14ac:dyDescent="0.55000000000000004">
      <c r="A46" s="4" t="s">
        <v>8344</v>
      </c>
      <c r="B46" s="5"/>
      <c r="C46" s="5"/>
      <c r="D46" s="5">
        <v>19</v>
      </c>
      <c r="E46" s="5"/>
      <c r="F46" s="5">
        <v>19</v>
      </c>
    </row>
    <row r="47" spans="1:6" x14ac:dyDescent="0.55000000000000004">
      <c r="A47" s="4" t="s">
        <v>8311</v>
      </c>
      <c r="B47" s="5">
        <v>1651</v>
      </c>
      <c r="C47" s="5">
        <v>1097</v>
      </c>
      <c r="D47" s="5">
        <v>257</v>
      </c>
      <c r="E47" s="5">
        <v>33</v>
      </c>
      <c r="F47" s="5">
        <v>3038</v>
      </c>
    </row>
    <row r="49" spans="6:6" x14ac:dyDescent="0.55000000000000004">
      <c r="F49" s="2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E0150-729D-497F-AEA4-7FF4883B12BD}">
  <sheetPr codeName="Sheet4"/>
  <dimension ref="A1:F22"/>
  <sheetViews>
    <sheetView workbookViewId="0">
      <selection activeCell="Q18" sqref="Q18"/>
    </sheetView>
  </sheetViews>
  <sheetFormatPr defaultRowHeight="14.4" x14ac:dyDescent="0.55000000000000004"/>
  <cols>
    <col min="1" max="1" width="15.5234375" bestFit="1" customWidth="1"/>
    <col min="2" max="2" width="14.7890625" bestFit="1" customWidth="1"/>
    <col min="3" max="3" width="3.62890625" bestFit="1" customWidth="1"/>
    <col min="4" max="4" width="5.3125" bestFit="1" customWidth="1"/>
    <col min="5" max="5" width="7.9453125" bestFit="1" customWidth="1"/>
    <col min="6" max="6" width="10.20703125" bestFit="1" customWidth="1"/>
  </cols>
  <sheetData>
    <row r="1" spans="1:6" x14ac:dyDescent="0.55000000000000004">
      <c r="A1" s="12" t="s">
        <v>8378</v>
      </c>
      <c r="B1" s="11" t="s">
        <v>8322</v>
      </c>
    </row>
    <row r="2" spans="1:6" x14ac:dyDescent="0.55000000000000004">
      <c r="A2" s="12" t="s">
        <v>8379</v>
      </c>
      <c r="B2" s="11" t="s">
        <v>8322</v>
      </c>
    </row>
    <row r="4" spans="1:6" x14ac:dyDescent="0.55000000000000004">
      <c r="A4" s="3" t="s">
        <v>8365</v>
      </c>
      <c r="B4" s="3" t="s">
        <v>8321</v>
      </c>
    </row>
    <row r="5" spans="1:6" x14ac:dyDescent="0.55000000000000004">
      <c r="A5" s="3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55000000000000004">
      <c r="A6" s="8" t="s">
        <v>8371</v>
      </c>
      <c r="B6" s="5">
        <v>182</v>
      </c>
      <c r="C6" s="5">
        <v>2</v>
      </c>
      <c r="D6" s="5">
        <v>149</v>
      </c>
      <c r="E6" s="5">
        <v>34</v>
      </c>
      <c r="F6" s="5">
        <v>367</v>
      </c>
    </row>
    <row r="7" spans="1:6" x14ac:dyDescent="0.55000000000000004">
      <c r="A7" s="8" t="s">
        <v>8372</v>
      </c>
      <c r="B7" s="5">
        <v>202</v>
      </c>
      <c r="C7" s="5">
        <v>18</v>
      </c>
      <c r="D7" s="5">
        <v>106</v>
      </c>
      <c r="E7" s="5">
        <v>27</v>
      </c>
      <c r="F7" s="5">
        <v>353</v>
      </c>
    </row>
    <row r="8" spans="1:6" x14ac:dyDescent="0.55000000000000004">
      <c r="A8" s="8" t="s">
        <v>8373</v>
      </c>
      <c r="B8" s="5">
        <v>180</v>
      </c>
      <c r="C8" s="5">
        <v>30</v>
      </c>
      <c r="D8" s="5">
        <v>108</v>
      </c>
      <c r="E8" s="5">
        <v>28</v>
      </c>
      <c r="F8" s="5">
        <v>346</v>
      </c>
    </row>
    <row r="9" spans="1:6" x14ac:dyDescent="0.55000000000000004">
      <c r="A9" s="8" t="s">
        <v>8374</v>
      </c>
      <c r="B9" s="5">
        <v>192</v>
      </c>
      <c r="C9" s="5"/>
      <c r="D9" s="5">
        <v>102</v>
      </c>
      <c r="E9" s="5">
        <v>27</v>
      </c>
      <c r="F9" s="5">
        <v>321</v>
      </c>
    </row>
    <row r="10" spans="1:6" x14ac:dyDescent="0.55000000000000004">
      <c r="A10" s="8" t="s">
        <v>8375</v>
      </c>
      <c r="B10" s="5">
        <v>234</v>
      </c>
      <c r="C10" s="5"/>
      <c r="D10" s="5">
        <v>126</v>
      </c>
      <c r="E10" s="5">
        <v>26</v>
      </c>
      <c r="F10" s="5">
        <v>386</v>
      </c>
    </row>
    <row r="11" spans="1:6" x14ac:dyDescent="0.55000000000000004">
      <c r="A11" s="8" t="s">
        <v>8376</v>
      </c>
      <c r="B11" s="5">
        <v>211</v>
      </c>
      <c r="C11" s="5"/>
      <c r="D11" s="5">
        <v>147</v>
      </c>
      <c r="E11" s="5">
        <v>27</v>
      </c>
      <c r="F11" s="5">
        <v>385</v>
      </c>
    </row>
    <row r="12" spans="1:6" x14ac:dyDescent="0.55000000000000004">
      <c r="A12" s="8" t="s">
        <v>8377</v>
      </c>
      <c r="B12" s="5">
        <v>194</v>
      </c>
      <c r="C12" s="5"/>
      <c r="D12" s="5">
        <v>150</v>
      </c>
      <c r="E12" s="5">
        <v>43</v>
      </c>
      <c r="F12" s="5">
        <v>387</v>
      </c>
    </row>
    <row r="13" spans="1:6" x14ac:dyDescent="0.55000000000000004">
      <c r="A13" s="8" t="s">
        <v>8366</v>
      </c>
      <c r="B13" s="5">
        <v>166</v>
      </c>
      <c r="C13" s="5"/>
      <c r="D13" s="5">
        <v>134</v>
      </c>
      <c r="E13" s="5">
        <v>33</v>
      </c>
      <c r="F13" s="5">
        <v>333</v>
      </c>
    </row>
    <row r="14" spans="1:6" x14ac:dyDescent="0.55000000000000004">
      <c r="A14" s="8" t="s">
        <v>8367</v>
      </c>
      <c r="B14" s="5">
        <v>147</v>
      </c>
      <c r="C14" s="5"/>
      <c r="D14" s="5">
        <v>127</v>
      </c>
      <c r="E14" s="5">
        <v>24</v>
      </c>
      <c r="F14" s="5">
        <v>298</v>
      </c>
    </row>
    <row r="15" spans="1:6" x14ac:dyDescent="0.55000000000000004">
      <c r="A15" s="8" t="s">
        <v>8368</v>
      </c>
      <c r="B15" s="5">
        <v>183</v>
      </c>
      <c r="C15" s="5"/>
      <c r="D15" s="5">
        <v>149</v>
      </c>
      <c r="E15" s="5">
        <v>20</v>
      </c>
      <c r="F15" s="5">
        <v>352</v>
      </c>
    </row>
    <row r="16" spans="1:6" x14ac:dyDescent="0.55000000000000004">
      <c r="A16" s="8" t="s">
        <v>8369</v>
      </c>
      <c r="B16" s="5">
        <v>183</v>
      </c>
      <c r="C16" s="5"/>
      <c r="D16" s="5">
        <v>114</v>
      </c>
      <c r="E16" s="5">
        <v>37</v>
      </c>
      <c r="F16" s="5">
        <v>334</v>
      </c>
    </row>
    <row r="17" spans="1:6" x14ac:dyDescent="0.55000000000000004">
      <c r="A17" s="8" t="s">
        <v>8370</v>
      </c>
      <c r="B17" s="5">
        <v>111</v>
      </c>
      <c r="C17" s="5"/>
      <c r="D17" s="5">
        <v>118</v>
      </c>
      <c r="E17" s="5">
        <v>23</v>
      </c>
      <c r="F17" s="5">
        <v>252</v>
      </c>
    </row>
    <row r="18" spans="1:6" x14ac:dyDescent="0.55000000000000004">
      <c r="A18" s="8" t="s">
        <v>8311</v>
      </c>
      <c r="B18" s="5">
        <v>2185</v>
      </c>
      <c r="C18" s="5">
        <v>50</v>
      </c>
      <c r="D18" s="5">
        <v>1530</v>
      </c>
      <c r="E18" s="5">
        <v>349</v>
      </c>
      <c r="F18" s="5">
        <v>4114</v>
      </c>
    </row>
    <row r="22" spans="1:6" x14ac:dyDescent="0.55000000000000004">
      <c r="F22" s="21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30B3-9149-439B-9DAA-5E24FB5AF624}">
  <sheetPr codeName="Sheet5"/>
  <dimension ref="A1:H14"/>
  <sheetViews>
    <sheetView workbookViewId="0">
      <selection activeCell="C13" sqref="C13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5234375" customWidth="1"/>
    <col min="6" max="6" width="18.05078125" style="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20" t="s">
        <v>8386</v>
      </c>
      <c r="G1" s="14" t="s">
        <v>8387</v>
      </c>
      <c r="H1" s="14" t="s">
        <v>8388</v>
      </c>
    </row>
    <row r="2" spans="1:8" x14ac:dyDescent="0.55000000000000004">
      <c r="A2" t="s">
        <v>8389</v>
      </c>
      <c r="B2" s="17">
        <f>COUNTIFS(Data!D:D,"&lt;1000",Data!F:F,"successful")</f>
        <v>322</v>
      </c>
      <c r="C2" s="17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21">
        <f>B2/E2</f>
        <v>0.71081677704194257</v>
      </c>
      <c r="G2" s="21">
        <f>(C2/E2)</f>
        <v>0.24944812362030905</v>
      </c>
      <c r="H2" s="21">
        <f>D2/E2</f>
        <v>3.9735099337748346E-2</v>
      </c>
    </row>
    <row r="3" spans="1:8" x14ac:dyDescent="0.55000000000000004">
      <c r="A3" t="s">
        <v>8390</v>
      </c>
      <c r="B3" s="17">
        <f>COUNTIFS(Data!D:D,"&gt;=1000",Data!D:D,"&lt;=4999",Data!F:F,"successful")</f>
        <v>932</v>
      </c>
      <c r="C3" s="17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(C3/E3)</f>
        <v>0.29745042492917845</v>
      </c>
      <c r="H3" s="21">
        <f t="shared" ref="H3:H13" si="3">D3/E3</f>
        <v>4.2492917847025496E-2</v>
      </c>
    </row>
    <row r="4" spans="1:8" x14ac:dyDescent="0.55000000000000004">
      <c r="A4" t="s">
        <v>8391</v>
      </c>
      <c r="B4" s="17">
        <f>COUNTIFS(Data!D:D,"&gt;=5000",Data!D:D,"&lt;=9999",Data!F:F,"successful")</f>
        <v>381</v>
      </c>
      <c r="C4" s="17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55000000000000004">
      <c r="A5" t="s">
        <v>8392</v>
      </c>
      <c r="B5" s="17">
        <f>COUNTIFS(Data!D:D,"&gt;=10000",Data!D:D,"&lt;=14999",Data!F:F,"successful")</f>
        <v>168</v>
      </c>
      <c r="C5" s="17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55000000000000004">
      <c r="A6" t="s">
        <v>8393</v>
      </c>
      <c r="B6" s="17">
        <f>COUNTIFS(Data!D:D,"&gt;=15000",Data!D:D,"&lt;=19999",Data!F:F,"successful")</f>
        <v>94</v>
      </c>
      <c r="C6" s="17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55000000000000004">
      <c r="A7" t="s">
        <v>8394</v>
      </c>
      <c r="B7" s="17">
        <f>COUNTIFS(Data!D:D,"&gt;=20000",Data!D:D,"&lt;=24999",Data!F:F,"successful")</f>
        <v>62</v>
      </c>
      <c r="C7" s="1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55000000000000004">
      <c r="A8" t="s">
        <v>8395</v>
      </c>
      <c r="B8" s="17">
        <f>COUNTIFS(Data!D:D,"&gt;=25000",Data!D:D,"&lt;=29999",Data!F:F,"successful")</f>
        <v>55</v>
      </c>
      <c r="C8" s="17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55000000000000004">
      <c r="A9" t="s">
        <v>8396</v>
      </c>
      <c r="B9" s="17">
        <f>COUNTIFS(Data!D:D,"&gt;=30000",Data!D:D,"&lt;=34999",Data!F:F,"successful")</f>
        <v>32</v>
      </c>
      <c r="C9" s="17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55000000000000004">
      <c r="A10" t="s">
        <v>8397</v>
      </c>
      <c r="B10" s="17">
        <f>COUNTIFS(Data!D:D,"&gt;=35000",Data!D:D,"&lt;=39999",Data!F:F,"successful")</f>
        <v>26</v>
      </c>
      <c r="C10" s="17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55000000000000004">
      <c r="A11" t="s">
        <v>8398</v>
      </c>
      <c r="B11" s="17">
        <f>COUNTIFS(Data!D:D,"&gt;=40000",Data!D:D,"&lt;=44999",Data!F:F,"successful")</f>
        <v>21</v>
      </c>
      <c r="C11" s="17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55000000000000004">
      <c r="A12" t="s">
        <v>8399</v>
      </c>
      <c r="B12" s="17">
        <f>COUNTIFS(Data!D:D,"&gt;=45000",Data!D:D,"&lt;=49999",Data!F:F,"successful")</f>
        <v>6</v>
      </c>
      <c r="C12" s="17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55000000000000004">
      <c r="A13" t="s">
        <v>8400</v>
      </c>
      <c r="B13" s="17">
        <f>COUNTIFS(Data!D:D,"&gt;=50000",Data!F:F,"successful")</f>
        <v>86</v>
      </c>
      <c r="C13" s="17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  <row r="14" spans="1:8" x14ac:dyDescent="0.55000000000000004">
      <c r="A14" s="22" t="s">
        <v>8401</v>
      </c>
      <c r="B14" s="22">
        <f>SUM(B2:B13)</f>
        <v>2185</v>
      </c>
      <c r="C14" s="22">
        <f>SUM(C2:C13)</f>
        <v>1530</v>
      </c>
      <c r="D14" s="22">
        <f>+SUM(D2:D13)</f>
        <v>349</v>
      </c>
      <c r="E14" s="22">
        <f>SUM(E2:E13)</f>
        <v>4064</v>
      </c>
      <c r="F14" s="1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567D5787-5A4B-460C-989B-1F08F01ECBB7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84124B9D-1255-42D4-9E6C-10CFDF5D2EED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Campaigns-Category</vt:lpstr>
      <vt:lpstr>Campaigns-SubCategory</vt:lpstr>
      <vt:lpstr>Outcome-Month</vt:lpstr>
      <vt:lpstr>Outcome-Goals</vt:lpstr>
      <vt:lpstr>data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Doris Meiers</cp:lastModifiedBy>
  <dcterms:created xsi:type="dcterms:W3CDTF">2017-04-20T15:17:24Z</dcterms:created>
  <dcterms:modified xsi:type="dcterms:W3CDTF">2020-09-27T02:50:07Z</dcterms:modified>
</cp:coreProperties>
</file>